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ml.chartshap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1430" yWindow="810" windowWidth="26955" windowHeight="7275"/>
  </bookViews>
  <sheets>
    <sheet name="10년" sheetId="2" r:id="rId1"/>
    <sheet name="graph (최고값표시)" sheetId="8" r:id="rId2"/>
    <sheet name="08-10년" sheetId="5" r:id="rId3"/>
  </sheets>
  <definedNames>
    <definedName name="_xlnm.Print_Area" localSheetId="2">'08-10년'!$A$547:$R$768</definedName>
    <definedName name="_xlnm.Print_Area" localSheetId="0">'10년'!$A$675:$R$730</definedName>
    <definedName name="_xlnm.Print_Titles" localSheetId="2">'08-10년'!$A:$A,'08-10년'!$1:$3</definedName>
    <definedName name="_xlnm.Print_Titles" localSheetId="0">'10년'!$A:$A,'10년'!$1:$5</definedName>
  </definedNames>
  <calcPr calcId="125725"/>
</workbook>
</file>

<file path=xl/calcChain.xml><?xml version="1.0" encoding="utf-8"?>
<calcChain xmlns="http://schemas.openxmlformats.org/spreadsheetml/2006/main">
  <c r="R1281" i="2"/>
  <c r="Q1281"/>
  <c r="P1281"/>
  <c r="O1281"/>
  <c r="N1281"/>
  <c r="M1281"/>
  <c r="L1281"/>
  <c r="K1281"/>
  <c r="R1280"/>
  <c r="Q1280"/>
  <c r="P1280"/>
  <c r="O1280"/>
  <c r="N1280"/>
  <c r="M1280"/>
  <c r="L1280"/>
  <c r="K1280"/>
  <c r="I1280"/>
  <c r="H1280"/>
  <c r="G1280"/>
  <c r="F1280"/>
  <c r="E1280"/>
  <c r="D1280"/>
  <c r="C1280"/>
  <c r="B1280"/>
  <c r="R1279"/>
  <c r="Q1279"/>
  <c r="P1279"/>
  <c r="O1279"/>
  <c r="N1279"/>
  <c r="M1279"/>
  <c r="L1279"/>
  <c r="K1279"/>
  <c r="R1278"/>
  <c r="Q1278"/>
  <c r="P1278"/>
  <c r="O1278"/>
  <c r="N1278"/>
  <c r="M1278"/>
  <c r="L1278"/>
  <c r="K1278"/>
  <c r="R1277"/>
  <c r="Q1277"/>
  <c r="P1277"/>
  <c r="O1277"/>
  <c r="N1277"/>
  <c r="M1277"/>
  <c r="L1277"/>
  <c r="K1277"/>
  <c r="R1276"/>
  <c r="Q1276"/>
  <c r="P1276"/>
  <c r="O1276"/>
  <c r="N1276"/>
  <c r="M1276"/>
  <c r="L1276"/>
  <c r="K1276"/>
  <c r="R1275"/>
  <c r="Q1275"/>
  <c r="P1275"/>
  <c r="O1275"/>
  <c r="N1275"/>
  <c r="M1275"/>
  <c r="L1275"/>
  <c r="K1275"/>
  <c r="R1274"/>
  <c r="Q1274"/>
  <c r="P1274"/>
  <c r="O1274"/>
  <c r="N1274"/>
  <c r="M1274"/>
  <c r="L1274"/>
  <c r="K1274"/>
  <c r="R1273"/>
  <c r="Q1273"/>
  <c r="P1273"/>
  <c r="O1273"/>
  <c r="N1273"/>
  <c r="M1273"/>
  <c r="L1273"/>
  <c r="K1273"/>
  <c r="R1272"/>
  <c r="Q1272"/>
  <c r="P1272"/>
  <c r="O1272"/>
  <c r="N1272"/>
  <c r="M1272"/>
  <c r="L1272"/>
  <c r="K1272"/>
  <c r="R1271"/>
  <c r="Q1271"/>
  <c r="P1271"/>
  <c r="O1271"/>
  <c r="N1271"/>
  <c r="M1271"/>
  <c r="L1271"/>
  <c r="K1271"/>
  <c r="R1270"/>
  <c r="Q1270"/>
  <c r="P1270"/>
  <c r="O1270"/>
  <c r="N1270"/>
  <c r="M1270"/>
  <c r="L1270"/>
  <c r="K1270"/>
  <c r="R1269"/>
  <c r="Q1269"/>
  <c r="P1269"/>
  <c r="O1269"/>
  <c r="N1269"/>
  <c r="M1269"/>
  <c r="L1269"/>
  <c r="K1269"/>
  <c r="R1268"/>
  <c r="Q1268"/>
  <c r="O1268"/>
  <c r="N1268"/>
  <c r="K1268"/>
  <c r="L1268"/>
  <c r="P1268"/>
  <c r="M1268"/>
  <c r="R1267"/>
  <c r="Q1267"/>
  <c r="P1267"/>
  <c r="O1267"/>
  <c r="N1267"/>
  <c r="M1267"/>
  <c r="L1267"/>
  <c r="K1267"/>
  <c r="R1266"/>
  <c r="Q1266"/>
  <c r="P1266"/>
  <c r="O1266"/>
  <c r="N1266"/>
  <c r="M1266"/>
  <c r="L1266"/>
  <c r="K1266"/>
  <c r="R1265"/>
  <c r="Q1265"/>
  <c r="P1265"/>
  <c r="O1265"/>
  <c r="N1265"/>
  <c r="M1265"/>
  <c r="L1265"/>
  <c r="K1265"/>
  <c r="R1264"/>
  <c r="Q1264"/>
  <c r="P1264"/>
  <c r="O1264"/>
  <c r="N1264"/>
  <c r="M1264"/>
  <c r="L1264"/>
  <c r="K1264"/>
  <c r="Q1263"/>
  <c r="R1263"/>
  <c r="P1263"/>
  <c r="O1263"/>
  <c r="N1263"/>
  <c r="M1263"/>
  <c r="L1263"/>
  <c r="K1263"/>
  <c r="R1262"/>
  <c r="Q1262"/>
  <c r="P1262"/>
  <c r="O1262"/>
  <c r="N1262"/>
  <c r="M1262"/>
  <c r="L1262"/>
  <c r="K1262"/>
  <c r="Q1261"/>
  <c r="R1261"/>
  <c r="P1261"/>
  <c r="O1261"/>
  <c r="N1261"/>
  <c r="M1261"/>
  <c r="L1261"/>
  <c r="K1261"/>
  <c r="R1260"/>
  <c r="Q1260"/>
  <c r="P1260"/>
  <c r="O1260"/>
  <c r="N1260"/>
  <c r="M1260"/>
  <c r="L1260"/>
  <c r="K1260"/>
  <c r="R1258"/>
  <c r="Q1258"/>
  <c r="P1258"/>
  <c r="O1258"/>
  <c r="N1258"/>
  <c r="M1258"/>
  <c r="L1258"/>
  <c r="K1258"/>
  <c r="R1259"/>
  <c r="Q1259"/>
  <c r="N1259"/>
  <c r="K1259"/>
  <c r="P1259"/>
  <c r="O1259"/>
  <c r="M1259"/>
  <c r="L1259"/>
  <c r="P1257"/>
  <c r="L1256"/>
  <c r="M1257"/>
  <c r="R1257"/>
  <c r="Q1257"/>
  <c r="O1257"/>
  <c r="N1257"/>
  <c r="L1257"/>
  <c r="K1257"/>
  <c r="I1256"/>
  <c r="H1256"/>
  <c r="G1256"/>
  <c r="F1256"/>
  <c r="E1256"/>
  <c r="D1256"/>
  <c r="C1256"/>
  <c r="B1256"/>
  <c r="R1255"/>
  <c r="Q1255"/>
  <c r="O1255"/>
  <c r="N1255"/>
  <c r="M1255"/>
  <c r="L1255"/>
  <c r="K1255"/>
  <c r="P1255"/>
  <c r="R1254"/>
  <c r="Q1254"/>
  <c r="P1254"/>
  <c r="O1254"/>
  <c r="N1254"/>
  <c r="M1254"/>
  <c r="L1254"/>
  <c r="K1254"/>
  <c r="R1253"/>
  <c r="Q1253"/>
  <c r="N1253"/>
  <c r="M1253"/>
  <c r="O1253"/>
  <c r="P1253"/>
  <c r="L1253"/>
  <c r="K1253"/>
  <c r="R1246"/>
  <c r="Q1246"/>
  <c r="P1246"/>
  <c r="O1246"/>
  <c r="N1246"/>
  <c r="M1246"/>
  <c r="L1246"/>
  <c r="K1246"/>
  <c r="R1245"/>
  <c r="Q1245"/>
  <c r="P1245"/>
  <c r="O1245"/>
  <c r="N1245"/>
  <c r="M1245"/>
  <c r="L1245"/>
  <c r="K1245"/>
  <c r="R1252"/>
  <c r="Q1252"/>
  <c r="P1252"/>
  <c r="O1252"/>
  <c r="N1252"/>
  <c r="M1252"/>
  <c r="L1252"/>
  <c r="K1252"/>
  <c r="R1251"/>
  <c r="Q1251"/>
  <c r="P1251"/>
  <c r="O1251"/>
  <c r="N1251"/>
  <c r="M1251"/>
  <c r="L1251"/>
  <c r="K1251"/>
  <c r="M1250"/>
  <c r="M1256" s="1"/>
  <c r="Q1250"/>
  <c r="R1250"/>
  <c r="K1250"/>
  <c r="P1250"/>
  <c r="O1250"/>
  <c r="L1250"/>
  <c r="N1250"/>
  <c r="R1249"/>
  <c r="Q1249"/>
  <c r="P1249"/>
  <c r="O1249"/>
  <c r="N1249"/>
  <c r="M1249"/>
  <c r="L1249"/>
  <c r="K1249"/>
  <c r="R1248"/>
  <c r="R1247"/>
  <c r="Q1248"/>
  <c r="Q1247"/>
  <c r="P1248"/>
  <c r="P1247"/>
  <c r="O1248"/>
  <c r="O1247"/>
  <c r="N1248"/>
  <c r="N1247"/>
  <c r="M1248"/>
  <c r="M1247"/>
  <c r="L1248"/>
  <c r="L1247"/>
  <c r="K1248"/>
  <c r="K1247"/>
  <c r="R1244"/>
  <c r="Q1244"/>
  <c r="P1244"/>
  <c r="O1244"/>
  <c r="N1244"/>
  <c r="M1244"/>
  <c r="L1244"/>
  <c r="K1244"/>
  <c r="R1243"/>
  <c r="Q1243"/>
  <c r="P1243"/>
  <c r="O1243"/>
  <c r="N1243"/>
  <c r="M1243"/>
  <c r="L1243"/>
  <c r="K1243"/>
  <c r="R1242"/>
  <c r="Q1242"/>
  <c r="P1242"/>
  <c r="O1242"/>
  <c r="N1242"/>
  <c r="M1242"/>
  <c r="L1242"/>
  <c r="K1242"/>
  <c r="R1241"/>
  <c r="Q1241"/>
  <c r="P1241"/>
  <c r="O1241"/>
  <c r="N1241"/>
  <c r="M1241"/>
  <c r="L1241"/>
  <c r="K1241"/>
  <c r="R1240"/>
  <c r="Q1240"/>
  <c r="P1240"/>
  <c r="O1240"/>
  <c r="N1240"/>
  <c r="M1240"/>
  <c r="L1240"/>
  <c r="K1240"/>
  <c r="R1239"/>
  <c r="Q1239"/>
  <c r="P1239"/>
  <c r="O1239"/>
  <c r="N1239"/>
  <c r="M1239"/>
  <c r="L1239"/>
  <c r="K1239"/>
  <c r="R1238"/>
  <c r="Q1238"/>
  <c r="P1238"/>
  <c r="O1238"/>
  <c r="N1238"/>
  <c r="M1238"/>
  <c r="L1238"/>
  <c r="K1238"/>
  <c r="R1237"/>
  <c r="R1256" s="1"/>
  <c r="R1235"/>
  <c r="Q1237"/>
  <c r="Q1235"/>
  <c r="P1237"/>
  <c r="P1235"/>
  <c r="O1237"/>
  <c r="O1235"/>
  <c r="N1237"/>
  <c r="N1235"/>
  <c r="M1237"/>
  <c r="M1235"/>
  <c r="L1237"/>
  <c r="L1235"/>
  <c r="K1237"/>
  <c r="K1235"/>
  <c r="R1234"/>
  <c r="Q1234"/>
  <c r="P1234"/>
  <c r="O1234"/>
  <c r="N1234"/>
  <c r="M1234"/>
  <c r="L1234"/>
  <c r="K1234"/>
  <c r="R1233"/>
  <c r="Q1233"/>
  <c r="P1233"/>
  <c r="O1233"/>
  <c r="N1233"/>
  <c r="M1233"/>
  <c r="L1233"/>
  <c r="K1233"/>
  <c r="R1232"/>
  <c r="Q1232"/>
  <c r="P1232"/>
  <c r="O1232"/>
  <c r="N1232"/>
  <c r="M1232"/>
  <c r="L1232"/>
  <c r="K1232"/>
  <c r="R1231"/>
  <c r="Q1231"/>
  <c r="P1231"/>
  <c r="O1231"/>
  <c r="N1231"/>
  <c r="M1231"/>
  <c r="L1231"/>
  <c r="K1231"/>
  <c r="R1230"/>
  <c r="Q1230"/>
  <c r="P1230"/>
  <c r="O1230"/>
  <c r="N1230"/>
  <c r="M1230"/>
  <c r="L1230"/>
  <c r="K1230"/>
  <c r="R1229"/>
  <c r="Q1229"/>
  <c r="P1229"/>
  <c r="O1229"/>
  <c r="N1229"/>
  <c r="M1229"/>
  <c r="L1229"/>
  <c r="K1229"/>
  <c r="R1228"/>
  <c r="Q1228"/>
  <c r="P1228"/>
  <c r="O1228"/>
  <c r="N1228"/>
  <c r="M1228"/>
  <c r="L1228"/>
  <c r="K1228"/>
  <c r="R1227"/>
  <c r="Q1227"/>
  <c r="P1227"/>
  <c r="O1227"/>
  <c r="N1227"/>
  <c r="M1227"/>
  <c r="L1227"/>
  <c r="K1227"/>
  <c r="R1226"/>
  <c r="Q1226"/>
  <c r="P1226"/>
  <c r="O1226"/>
  <c r="N1226"/>
  <c r="M1226"/>
  <c r="L1226"/>
  <c r="K1226"/>
  <c r="R1225"/>
  <c r="Q1225"/>
  <c r="P1225"/>
  <c r="O1225"/>
  <c r="N1225"/>
  <c r="M1225"/>
  <c r="L1225"/>
  <c r="K1225"/>
  <c r="R1224"/>
  <c r="Q1224"/>
  <c r="P1224"/>
  <c r="O1224"/>
  <c r="N1224"/>
  <c r="M1224"/>
  <c r="L1224"/>
  <c r="K1224"/>
  <c r="R1223"/>
  <c r="Q1223"/>
  <c r="P1223"/>
  <c r="O1223"/>
  <c r="N1223"/>
  <c r="M1223"/>
  <c r="L1223"/>
  <c r="K1223"/>
  <c r="R1222"/>
  <c r="Q1222"/>
  <c r="P1222"/>
  <c r="O1222"/>
  <c r="N1222"/>
  <c r="M1222"/>
  <c r="L1222"/>
  <c r="K1222"/>
  <c r="R1221"/>
  <c r="Q1221"/>
  <c r="P1221"/>
  <c r="O1221"/>
  <c r="N1221"/>
  <c r="M1221"/>
  <c r="L1221"/>
  <c r="K1221"/>
  <c r="R1220"/>
  <c r="Q1220"/>
  <c r="P1220"/>
  <c r="O1220"/>
  <c r="N1220"/>
  <c r="M1220"/>
  <c r="L1220"/>
  <c r="K1220"/>
  <c r="R1219"/>
  <c r="Q1219"/>
  <c r="P1219"/>
  <c r="O1219"/>
  <c r="N1219"/>
  <c r="M1219"/>
  <c r="L1219"/>
  <c r="K1219"/>
  <c r="R1218"/>
  <c r="Q1218"/>
  <c r="P1218"/>
  <c r="O1218"/>
  <c r="N1218"/>
  <c r="M1218"/>
  <c r="L1218"/>
  <c r="K1218"/>
  <c r="R1217"/>
  <c r="Q1217"/>
  <c r="P1217"/>
  <c r="O1217"/>
  <c r="N1217"/>
  <c r="M1217"/>
  <c r="L1217"/>
  <c r="K1217"/>
  <c r="C1236"/>
  <c r="D1236"/>
  <c r="E1236"/>
  <c r="F1236"/>
  <c r="G1236"/>
  <c r="H1236"/>
  <c r="I1236"/>
  <c r="B1236"/>
  <c r="R1216"/>
  <c r="Q1216"/>
  <c r="P1216"/>
  <c r="O1216"/>
  <c r="N1216"/>
  <c r="M1216"/>
  <c r="L1216"/>
  <c r="K1216"/>
  <c r="R1215"/>
  <c r="R1236" s="1"/>
  <c r="R1213"/>
  <c r="Q1215"/>
  <c r="Q1212"/>
  <c r="P1215"/>
  <c r="P1212"/>
  <c r="O1215"/>
  <c r="O1213"/>
  <c r="N1215"/>
  <c r="N1213"/>
  <c r="M1215"/>
  <c r="M1213"/>
  <c r="L1215"/>
  <c r="L1213"/>
  <c r="K1215"/>
  <c r="K1212"/>
  <c r="Q1213"/>
  <c r="P1213"/>
  <c r="K1213"/>
  <c r="R1212"/>
  <c r="O1212"/>
  <c r="N1212"/>
  <c r="M1212"/>
  <c r="L1212"/>
  <c r="R1211"/>
  <c r="Q1211"/>
  <c r="P1211"/>
  <c r="O1211"/>
  <c r="N1211"/>
  <c r="M1211"/>
  <c r="L1211"/>
  <c r="K1211"/>
  <c r="R1210"/>
  <c r="Q1210"/>
  <c r="P1210"/>
  <c r="O1210"/>
  <c r="N1210"/>
  <c r="M1210"/>
  <c r="L1210"/>
  <c r="K1210"/>
  <c r="R1209"/>
  <c r="Q1209"/>
  <c r="P1209"/>
  <c r="O1209"/>
  <c r="N1209"/>
  <c r="M1209"/>
  <c r="L1209"/>
  <c r="K1209"/>
  <c r="R1208"/>
  <c r="Q1208"/>
  <c r="P1208"/>
  <c r="O1208"/>
  <c r="N1208"/>
  <c r="M1208"/>
  <c r="L1208"/>
  <c r="K1208"/>
  <c r="R1207"/>
  <c r="Q1207"/>
  <c r="P1207"/>
  <c r="O1207"/>
  <c r="N1207"/>
  <c r="M1207"/>
  <c r="L1207"/>
  <c r="K1207"/>
  <c r="O1206"/>
  <c r="O1203"/>
  <c r="R1206"/>
  <c r="Q1206"/>
  <c r="P1206"/>
  <c r="N1206"/>
  <c r="M1206"/>
  <c r="L1206"/>
  <c r="K1206"/>
  <c r="R1205"/>
  <c r="Q1205"/>
  <c r="P1205"/>
  <c r="O1205"/>
  <c r="N1205"/>
  <c r="M1205"/>
  <c r="L1205"/>
  <c r="K1205"/>
  <c r="R1204"/>
  <c r="Q1204"/>
  <c r="P1204"/>
  <c r="O1204"/>
  <c r="N1204"/>
  <c r="M1204"/>
  <c r="L1204"/>
  <c r="K1204"/>
  <c r="R1203"/>
  <c r="Q1203"/>
  <c r="P1203"/>
  <c r="N1203"/>
  <c r="M1203"/>
  <c r="L1203"/>
  <c r="K1203"/>
  <c r="R1202"/>
  <c r="Q1202"/>
  <c r="P1202"/>
  <c r="O1202"/>
  <c r="N1202"/>
  <c r="M1202"/>
  <c r="L1202"/>
  <c r="K1202"/>
  <c r="R1201"/>
  <c r="Q1201"/>
  <c r="P1201"/>
  <c r="O1201"/>
  <c r="N1201"/>
  <c r="M1201"/>
  <c r="L1201"/>
  <c r="K1201"/>
  <c r="R1200"/>
  <c r="Q1200"/>
  <c r="P1200"/>
  <c r="O1200"/>
  <c r="N1200"/>
  <c r="M1200"/>
  <c r="L1200"/>
  <c r="K1200"/>
  <c r="R1199"/>
  <c r="Q1199"/>
  <c r="P1199"/>
  <c r="O1199"/>
  <c r="N1199"/>
  <c r="M1199"/>
  <c r="L1199"/>
  <c r="K1199"/>
  <c r="R1198"/>
  <c r="Q1198"/>
  <c r="P1198"/>
  <c r="O1198"/>
  <c r="N1198"/>
  <c r="M1198"/>
  <c r="L1198"/>
  <c r="K1198"/>
  <c r="R1197"/>
  <c r="Q1197"/>
  <c r="P1197"/>
  <c r="O1197"/>
  <c r="N1197"/>
  <c r="M1197"/>
  <c r="L1197"/>
  <c r="K1197"/>
  <c r="R1196"/>
  <c r="Q1196"/>
  <c r="P1196"/>
  <c r="O1196"/>
  <c r="N1196"/>
  <c r="M1196"/>
  <c r="L1196"/>
  <c r="K1196"/>
  <c r="R1195"/>
  <c r="Q1195"/>
  <c r="P1195"/>
  <c r="O1195"/>
  <c r="N1195"/>
  <c r="M1195"/>
  <c r="L1195"/>
  <c r="K1195"/>
  <c r="R1194"/>
  <c r="Q1194"/>
  <c r="P1194"/>
  <c r="O1194"/>
  <c r="N1194"/>
  <c r="M1194"/>
  <c r="L1194"/>
  <c r="K1194"/>
  <c r="C1214"/>
  <c r="D1214"/>
  <c r="E1214"/>
  <c r="F1214"/>
  <c r="G1214"/>
  <c r="H1214"/>
  <c r="I1214"/>
  <c r="B1214"/>
  <c r="N1193"/>
  <c r="R1193"/>
  <c r="Q1193"/>
  <c r="P1193"/>
  <c r="O1193"/>
  <c r="M1193"/>
  <c r="L1193"/>
  <c r="K1193"/>
  <c r="R1192"/>
  <c r="R1188"/>
  <c r="Q1192"/>
  <c r="Q1186"/>
  <c r="P1192"/>
  <c r="P1188"/>
  <c r="O1192"/>
  <c r="O1188"/>
  <c r="N1192"/>
  <c r="N1188"/>
  <c r="M1192"/>
  <c r="M1188"/>
  <c r="L1192"/>
  <c r="L1186"/>
  <c r="K1192"/>
  <c r="K1189"/>
  <c r="R1190"/>
  <c r="Q1190"/>
  <c r="P1190"/>
  <c r="O1190"/>
  <c r="N1190"/>
  <c r="M1190"/>
  <c r="L1190"/>
  <c r="K1190"/>
  <c r="R1189"/>
  <c r="Q1189"/>
  <c r="P1189"/>
  <c r="O1189"/>
  <c r="N1189"/>
  <c r="M1189"/>
  <c r="L1189"/>
  <c r="Q1188"/>
  <c r="L1188"/>
  <c r="K1188"/>
  <c r="R1187"/>
  <c r="Q1187"/>
  <c r="P1187"/>
  <c r="O1187"/>
  <c r="N1187"/>
  <c r="M1187"/>
  <c r="L1187"/>
  <c r="K1187"/>
  <c r="R1186"/>
  <c r="P1186"/>
  <c r="O1186"/>
  <c r="N1186"/>
  <c r="M1186"/>
  <c r="K1186"/>
  <c r="R1185"/>
  <c r="Q1185"/>
  <c r="P1185"/>
  <c r="O1185"/>
  <c r="N1185"/>
  <c r="M1185"/>
  <c r="L1185"/>
  <c r="K1185"/>
  <c r="R1184"/>
  <c r="Q1184"/>
  <c r="P1184"/>
  <c r="O1184"/>
  <c r="N1184"/>
  <c r="M1184"/>
  <c r="L1184"/>
  <c r="K1184"/>
  <c r="R1183"/>
  <c r="Q1183"/>
  <c r="P1183"/>
  <c r="O1183"/>
  <c r="N1183"/>
  <c r="M1183"/>
  <c r="L1183"/>
  <c r="K1183"/>
  <c r="R1182"/>
  <c r="Q1182"/>
  <c r="P1182"/>
  <c r="O1182"/>
  <c r="N1182"/>
  <c r="M1182"/>
  <c r="L1182"/>
  <c r="K1182"/>
  <c r="R1181"/>
  <c r="Q1181"/>
  <c r="P1181"/>
  <c r="O1181"/>
  <c r="N1181"/>
  <c r="M1181"/>
  <c r="L1181"/>
  <c r="K1181"/>
  <c r="R1180"/>
  <c r="Q1180"/>
  <c r="P1180"/>
  <c r="O1180"/>
  <c r="N1180"/>
  <c r="M1180"/>
  <c r="L1180"/>
  <c r="K1180"/>
  <c r="R1179"/>
  <c r="Q1179"/>
  <c r="P1179"/>
  <c r="O1179"/>
  <c r="N1179"/>
  <c r="M1179"/>
  <c r="L1179"/>
  <c r="K1179"/>
  <c r="N1178"/>
  <c r="R1178"/>
  <c r="Q1178"/>
  <c r="P1178"/>
  <c r="O1178"/>
  <c r="M1178"/>
  <c r="L1178"/>
  <c r="K1178"/>
  <c r="R1177"/>
  <c r="Q1177"/>
  <c r="P1177"/>
  <c r="O1177"/>
  <c r="N1177"/>
  <c r="M1177"/>
  <c r="L1177"/>
  <c r="K1177"/>
  <c r="R1176"/>
  <c r="Q1176"/>
  <c r="P1176"/>
  <c r="O1176"/>
  <c r="N1176"/>
  <c r="M1176"/>
  <c r="L1176"/>
  <c r="K1176"/>
  <c r="R1175"/>
  <c r="Q1175"/>
  <c r="P1175"/>
  <c r="O1175"/>
  <c r="N1175"/>
  <c r="M1175"/>
  <c r="L1175"/>
  <c r="K1175"/>
  <c r="R1174"/>
  <c r="Q1174"/>
  <c r="P1174"/>
  <c r="O1174"/>
  <c r="N1174"/>
  <c r="M1174"/>
  <c r="L1174"/>
  <c r="K1174"/>
  <c r="R1173"/>
  <c r="Q1173"/>
  <c r="P1173"/>
  <c r="O1173"/>
  <c r="N1173"/>
  <c r="M1173"/>
  <c r="L1173"/>
  <c r="K1173"/>
  <c r="R1172"/>
  <c r="Q1172"/>
  <c r="P1172"/>
  <c r="O1172"/>
  <c r="N1172"/>
  <c r="M1172"/>
  <c r="L1172"/>
  <c r="K1172"/>
  <c r="R1171"/>
  <c r="Q1171"/>
  <c r="P1171"/>
  <c r="O1171"/>
  <c r="N1171"/>
  <c r="M1171"/>
  <c r="L1171"/>
  <c r="K1171"/>
  <c r="C1191"/>
  <c r="D1191"/>
  <c r="E1191"/>
  <c r="F1191"/>
  <c r="G1191"/>
  <c r="H1191"/>
  <c r="I1191"/>
  <c r="B1191"/>
  <c r="R1170"/>
  <c r="R1166"/>
  <c r="Q1170"/>
  <c r="Q1166"/>
  <c r="P1170"/>
  <c r="P1167"/>
  <c r="O1170"/>
  <c r="O1168"/>
  <c r="N1170"/>
  <c r="N1168"/>
  <c r="M1170"/>
  <c r="M1168"/>
  <c r="L1170"/>
  <c r="L1168"/>
  <c r="K1170"/>
  <c r="K1167"/>
  <c r="G285" i="5"/>
  <c r="F285"/>
  <c r="D285"/>
  <c r="C285"/>
  <c r="D264"/>
  <c r="F264"/>
  <c r="G264"/>
  <c r="C264"/>
  <c r="D242"/>
  <c r="F242"/>
  <c r="G242"/>
  <c r="C242"/>
  <c r="G224"/>
  <c r="F224"/>
  <c r="D224"/>
  <c r="C224"/>
  <c r="G200"/>
  <c r="F200"/>
  <c r="D200"/>
  <c r="C200"/>
  <c r="G178"/>
  <c r="F178"/>
  <c r="D178"/>
  <c r="C178"/>
  <c r="G156"/>
  <c r="F156"/>
  <c r="D156"/>
  <c r="C156"/>
  <c r="G133"/>
  <c r="F133"/>
  <c r="D133"/>
  <c r="C133"/>
  <c r="G111"/>
  <c r="F111"/>
  <c r="D111"/>
  <c r="C111"/>
  <c r="G89"/>
  <c r="P89" s="1"/>
  <c r="F89"/>
  <c r="O89" s="1"/>
  <c r="D89"/>
  <c r="M89" s="1"/>
  <c r="C89"/>
  <c r="L89" s="1"/>
  <c r="G66"/>
  <c r="F66"/>
  <c r="D66"/>
  <c r="C66"/>
  <c r="F46"/>
  <c r="G46"/>
  <c r="D46"/>
  <c r="C46"/>
  <c r="F25"/>
  <c r="D25"/>
  <c r="M29"/>
  <c r="R1168" i="2"/>
  <c r="Q1168"/>
  <c r="P1168"/>
  <c r="K1168"/>
  <c r="R1167"/>
  <c r="Q1167"/>
  <c r="O1167"/>
  <c r="N1167"/>
  <c r="M1167"/>
  <c r="L1167"/>
  <c r="P1166"/>
  <c r="O1166"/>
  <c r="N1166"/>
  <c r="M1166"/>
  <c r="L1166"/>
  <c r="K1166"/>
  <c r="C25" i="5"/>
  <c r="G25"/>
  <c r="I25"/>
  <c r="K528"/>
  <c r="K547" s="1"/>
  <c r="R1165" i="2"/>
  <c r="Q1165"/>
  <c r="P1165"/>
  <c r="O1165"/>
  <c r="N1165"/>
  <c r="M1165"/>
  <c r="L1165"/>
  <c r="K1165"/>
  <c r="R1164"/>
  <c r="Q1164"/>
  <c r="P1164"/>
  <c r="O1164"/>
  <c r="N1164"/>
  <c r="M1164"/>
  <c r="L1164"/>
  <c r="K1164"/>
  <c r="R1163"/>
  <c r="Q1163"/>
  <c r="P1163"/>
  <c r="O1163"/>
  <c r="N1163"/>
  <c r="M1163"/>
  <c r="L1163"/>
  <c r="K1163"/>
  <c r="R1162"/>
  <c r="Q1162"/>
  <c r="P1162"/>
  <c r="O1162"/>
  <c r="N1162"/>
  <c r="M1162"/>
  <c r="L1162"/>
  <c r="K1162"/>
  <c r="R1161"/>
  <c r="Q1161"/>
  <c r="P1161"/>
  <c r="O1161"/>
  <c r="N1161"/>
  <c r="M1161"/>
  <c r="L1161"/>
  <c r="K1161"/>
  <c r="R1160"/>
  <c r="Q1160"/>
  <c r="P1160"/>
  <c r="O1160"/>
  <c r="N1160"/>
  <c r="M1160"/>
  <c r="L1160"/>
  <c r="K1160"/>
  <c r="R1159"/>
  <c r="Q1159"/>
  <c r="P1159"/>
  <c r="O1159"/>
  <c r="N1159"/>
  <c r="M1159"/>
  <c r="L1159"/>
  <c r="K1159"/>
  <c r="R1158"/>
  <c r="Q1158"/>
  <c r="P1158"/>
  <c r="O1158"/>
  <c r="N1158"/>
  <c r="M1158"/>
  <c r="L1158"/>
  <c r="K1158"/>
  <c r="R1157"/>
  <c r="Q1157"/>
  <c r="P1157"/>
  <c r="O1157"/>
  <c r="N1157"/>
  <c r="M1157"/>
  <c r="L1157"/>
  <c r="K1157"/>
  <c r="R1156"/>
  <c r="Q1156"/>
  <c r="P1156"/>
  <c r="O1156"/>
  <c r="N1156"/>
  <c r="M1156"/>
  <c r="L1156"/>
  <c r="K1156"/>
  <c r="R1155"/>
  <c r="Q1155"/>
  <c r="P1155"/>
  <c r="O1155"/>
  <c r="N1155"/>
  <c r="M1155"/>
  <c r="L1155"/>
  <c r="K1155"/>
  <c r="R1154"/>
  <c r="Q1154"/>
  <c r="P1154"/>
  <c r="O1154"/>
  <c r="N1154"/>
  <c r="M1154"/>
  <c r="L1154"/>
  <c r="K1154"/>
  <c r="R1153"/>
  <c r="Q1153"/>
  <c r="P1153"/>
  <c r="O1153"/>
  <c r="N1153"/>
  <c r="M1153"/>
  <c r="L1153"/>
  <c r="K1153"/>
  <c r="R1152"/>
  <c r="Q1152"/>
  <c r="P1152"/>
  <c r="O1152"/>
  <c r="N1152"/>
  <c r="M1152"/>
  <c r="L1152"/>
  <c r="K1152"/>
  <c r="R1151"/>
  <c r="Q1151"/>
  <c r="P1151"/>
  <c r="O1151"/>
  <c r="N1151"/>
  <c r="M1151"/>
  <c r="L1151"/>
  <c r="K1151"/>
  <c r="R1150"/>
  <c r="Q1150"/>
  <c r="P1150"/>
  <c r="O1150"/>
  <c r="N1150"/>
  <c r="M1150"/>
  <c r="L1150"/>
  <c r="K1150"/>
  <c r="Q1149"/>
  <c r="Q1146"/>
  <c r="O1149"/>
  <c r="O1148"/>
  <c r="R1149"/>
  <c r="P1149"/>
  <c r="N1149"/>
  <c r="M1149"/>
  <c r="L1149"/>
  <c r="K1149"/>
  <c r="C1169"/>
  <c r="D1169"/>
  <c r="E1169"/>
  <c r="F1169"/>
  <c r="G1169"/>
  <c r="H1169"/>
  <c r="I1169"/>
  <c r="B1169"/>
  <c r="R1148"/>
  <c r="R1145"/>
  <c r="Q1148"/>
  <c r="P1148"/>
  <c r="P1146"/>
  <c r="O1146"/>
  <c r="N1148"/>
  <c r="N1146"/>
  <c r="M1148"/>
  <c r="M1146"/>
  <c r="L1148"/>
  <c r="L1146"/>
  <c r="K1148"/>
  <c r="K1146"/>
  <c r="R1146"/>
  <c r="Q1145"/>
  <c r="P1145"/>
  <c r="O1145"/>
  <c r="N1145"/>
  <c r="M1145"/>
  <c r="L1145"/>
  <c r="K1145"/>
  <c r="R1144"/>
  <c r="Q1144"/>
  <c r="P1144"/>
  <c r="O1144"/>
  <c r="N1144"/>
  <c r="M1144"/>
  <c r="L1144"/>
  <c r="K1144"/>
  <c r="R1143"/>
  <c r="Q1143"/>
  <c r="P1143"/>
  <c r="O1143"/>
  <c r="N1143"/>
  <c r="M1143"/>
  <c r="L1143"/>
  <c r="K1143"/>
  <c r="R1142"/>
  <c r="Q1142"/>
  <c r="P1142"/>
  <c r="O1142"/>
  <c r="N1142"/>
  <c r="M1142"/>
  <c r="L1142"/>
  <c r="K1142"/>
  <c r="R1141"/>
  <c r="Q1141"/>
  <c r="P1141"/>
  <c r="O1141"/>
  <c r="N1141"/>
  <c r="M1141"/>
  <c r="L1141"/>
  <c r="K1141"/>
  <c r="R1140"/>
  <c r="Q1140"/>
  <c r="P1140"/>
  <c r="O1140"/>
  <c r="N1140"/>
  <c r="M1140"/>
  <c r="L1140"/>
  <c r="K1140"/>
  <c r="R1139"/>
  <c r="Q1139"/>
  <c r="P1139"/>
  <c r="O1139"/>
  <c r="N1139"/>
  <c r="M1139"/>
  <c r="L1139"/>
  <c r="K1139"/>
  <c r="R1138"/>
  <c r="Q1138"/>
  <c r="P1138"/>
  <c r="O1138"/>
  <c r="N1138"/>
  <c r="M1138"/>
  <c r="L1138"/>
  <c r="K1138"/>
  <c r="R1137"/>
  <c r="Q1137"/>
  <c r="P1137"/>
  <c r="O1137"/>
  <c r="N1137"/>
  <c r="M1137"/>
  <c r="L1137"/>
  <c r="K1137"/>
  <c r="R1136"/>
  <c r="Q1136"/>
  <c r="P1136"/>
  <c r="O1136"/>
  <c r="N1136"/>
  <c r="M1136"/>
  <c r="L1136"/>
  <c r="K1136"/>
  <c r="R1135"/>
  <c r="Q1135"/>
  <c r="P1135"/>
  <c r="O1135"/>
  <c r="N1135"/>
  <c r="M1135"/>
  <c r="L1135"/>
  <c r="K1135"/>
  <c r="R1134"/>
  <c r="Q1134"/>
  <c r="P1134"/>
  <c r="O1134"/>
  <c r="N1134"/>
  <c r="M1134"/>
  <c r="L1134"/>
  <c r="K1134"/>
  <c r="N1133"/>
  <c r="R1133"/>
  <c r="Q1133"/>
  <c r="P1133"/>
  <c r="O1133"/>
  <c r="M1133"/>
  <c r="L1133"/>
  <c r="K1133"/>
  <c r="R1132"/>
  <c r="Q1132"/>
  <c r="P1132"/>
  <c r="O1132"/>
  <c r="N1132"/>
  <c r="M1132"/>
  <c r="L1132"/>
  <c r="K1132"/>
  <c r="R1131"/>
  <c r="Q1131"/>
  <c r="P1131"/>
  <c r="O1131"/>
  <c r="N1131"/>
  <c r="M1131"/>
  <c r="L1131"/>
  <c r="K1131"/>
  <c r="R1130"/>
  <c r="Q1130"/>
  <c r="P1130"/>
  <c r="O1130"/>
  <c r="N1130"/>
  <c r="M1130"/>
  <c r="L1130"/>
  <c r="K1130"/>
  <c r="R1129"/>
  <c r="Q1129"/>
  <c r="P1129"/>
  <c r="O1129"/>
  <c r="N1129"/>
  <c r="M1129"/>
  <c r="L1129"/>
  <c r="K1129"/>
  <c r="R1128"/>
  <c r="Q1128"/>
  <c r="P1128"/>
  <c r="O1128"/>
  <c r="N1128"/>
  <c r="M1128"/>
  <c r="L1128"/>
  <c r="K1128"/>
  <c r="R1127"/>
  <c r="Q1127"/>
  <c r="P1127"/>
  <c r="O1127"/>
  <c r="N1127"/>
  <c r="M1127"/>
  <c r="L1127"/>
  <c r="K1127"/>
  <c r="C1147"/>
  <c r="D1147"/>
  <c r="E1147"/>
  <c r="F1147"/>
  <c r="G1147"/>
  <c r="H1147"/>
  <c r="I1147"/>
  <c r="B1147"/>
  <c r="R1126"/>
  <c r="Q1126"/>
  <c r="P1126"/>
  <c r="O1126"/>
  <c r="N1126"/>
  <c r="M1126"/>
  <c r="L1126"/>
  <c r="K1126"/>
  <c r="R1124"/>
  <c r="Q1124"/>
  <c r="P1124"/>
  <c r="O1124"/>
  <c r="N1124"/>
  <c r="M1124"/>
  <c r="L1124"/>
  <c r="K1124"/>
  <c r="C1125"/>
  <c r="D1125"/>
  <c r="E1125"/>
  <c r="F1125"/>
  <c r="G1125"/>
  <c r="H1125"/>
  <c r="I1125"/>
  <c r="B1125"/>
  <c r="R1123"/>
  <c r="Q1123"/>
  <c r="P1123"/>
  <c r="O1123"/>
  <c r="N1123"/>
  <c r="M1123"/>
  <c r="L1123"/>
  <c r="K1123"/>
  <c r="R1122"/>
  <c r="Q1122"/>
  <c r="P1122"/>
  <c r="O1122"/>
  <c r="N1122"/>
  <c r="M1122"/>
  <c r="L1122"/>
  <c r="K1122"/>
  <c r="R1121"/>
  <c r="Q1121"/>
  <c r="P1121"/>
  <c r="O1121"/>
  <c r="N1121"/>
  <c r="M1121"/>
  <c r="L1121"/>
  <c r="K1121"/>
  <c r="R1120"/>
  <c r="Q1120"/>
  <c r="P1120"/>
  <c r="O1120"/>
  <c r="N1120"/>
  <c r="M1120"/>
  <c r="L1120"/>
  <c r="K1120"/>
  <c r="R1119"/>
  <c r="Q1119"/>
  <c r="P1119"/>
  <c r="O1119"/>
  <c r="N1119"/>
  <c r="M1119"/>
  <c r="L1119"/>
  <c r="K1119"/>
  <c r="R1118"/>
  <c r="Q1118"/>
  <c r="P1118"/>
  <c r="O1118"/>
  <c r="N1118"/>
  <c r="M1118"/>
  <c r="L1118"/>
  <c r="K1118"/>
  <c r="R1117"/>
  <c r="Q1117"/>
  <c r="P1117"/>
  <c r="O1117"/>
  <c r="N1117"/>
  <c r="M1117"/>
  <c r="L1117"/>
  <c r="K1117"/>
  <c r="R1116"/>
  <c r="Q1116"/>
  <c r="P1116"/>
  <c r="O1116"/>
  <c r="N1116"/>
  <c r="M1116"/>
  <c r="L1116"/>
  <c r="K1116"/>
  <c r="R1115"/>
  <c r="R1113"/>
  <c r="Q1115"/>
  <c r="Q1114"/>
  <c r="O1115"/>
  <c r="O1114"/>
  <c r="P1115"/>
  <c r="N1115"/>
  <c r="M1115"/>
  <c r="L1115"/>
  <c r="K1115"/>
  <c r="R1114"/>
  <c r="P1114"/>
  <c r="N1114"/>
  <c r="M1114"/>
  <c r="L1114"/>
  <c r="K1114"/>
  <c r="Q1113"/>
  <c r="P1113"/>
  <c r="O1113"/>
  <c r="N1113"/>
  <c r="M1113"/>
  <c r="L1113"/>
  <c r="K1113"/>
  <c r="R1112"/>
  <c r="Q1112"/>
  <c r="P1112"/>
  <c r="O1112"/>
  <c r="N1112"/>
  <c r="M1112"/>
  <c r="L1112"/>
  <c r="K1112"/>
  <c r="R1111"/>
  <c r="Q1111"/>
  <c r="P1111"/>
  <c r="O1111"/>
  <c r="N1111"/>
  <c r="M1111"/>
  <c r="L1111"/>
  <c r="K1111"/>
  <c r="R1110"/>
  <c r="Q1110"/>
  <c r="P1110"/>
  <c r="O1110"/>
  <c r="N1110"/>
  <c r="M1110"/>
  <c r="L1110"/>
  <c r="K1110"/>
  <c r="R1109"/>
  <c r="Q1109"/>
  <c r="P1109"/>
  <c r="O1109"/>
  <c r="N1109"/>
  <c r="M1109"/>
  <c r="L1109"/>
  <c r="K1109"/>
  <c r="N1108"/>
  <c r="N1107"/>
  <c r="R1108"/>
  <c r="Q1108"/>
  <c r="P1108"/>
  <c r="O1108"/>
  <c r="M1108"/>
  <c r="L1108"/>
  <c r="K1108"/>
  <c r="R1107"/>
  <c r="Q1107"/>
  <c r="P1107"/>
  <c r="O1107"/>
  <c r="M1107"/>
  <c r="L1107"/>
  <c r="K1107"/>
  <c r="R1106"/>
  <c r="Q1106"/>
  <c r="P1106"/>
  <c r="O1106"/>
  <c r="N1106"/>
  <c r="M1106"/>
  <c r="L1106"/>
  <c r="K1106"/>
  <c r="R1105"/>
  <c r="Q1105"/>
  <c r="P1105"/>
  <c r="O1105"/>
  <c r="N1105"/>
  <c r="M1105"/>
  <c r="L1105"/>
  <c r="K1105"/>
  <c r="C1103"/>
  <c r="D1103"/>
  <c r="E1103"/>
  <c r="F1103"/>
  <c r="G1103"/>
  <c r="H1103"/>
  <c r="I1103"/>
  <c r="B1103"/>
  <c r="R1104"/>
  <c r="Q1104"/>
  <c r="P1104"/>
  <c r="O1104"/>
  <c r="N1104"/>
  <c r="M1104"/>
  <c r="L1104"/>
  <c r="K1104"/>
  <c r="R1102"/>
  <c r="Q1102"/>
  <c r="O1102"/>
  <c r="N1102"/>
  <c r="M1102"/>
  <c r="L1102"/>
  <c r="K1102"/>
  <c r="P1102"/>
  <c r="R1101"/>
  <c r="Q1101"/>
  <c r="P1101"/>
  <c r="O1101"/>
  <c r="N1101"/>
  <c r="M1101"/>
  <c r="L1101"/>
  <c r="K1101"/>
  <c r="Q1100"/>
  <c r="R1100"/>
  <c r="N1100"/>
  <c r="M1100"/>
  <c r="L4" i="5"/>
  <c r="L25" s="1"/>
  <c r="M4"/>
  <c r="M25" s="1"/>
  <c r="O4"/>
  <c r="O25" s="1"/>
  <c r="P4"/>
  <c r="P25" s="1"/>
  <c r="L5"/>
  <c r="M5"/>
  <c r="O5"/>
  <c r="P5"/>
  <c r="L6"/>
  <c r="M6"/>
  <c r="O6"/>
  <c r="P6"/>
  <c r="L7"/>
  <c r="M7"/>
  <c r="O7"/>
  <c r="P7"/>
  <c r="L8"/>
  <c r="M8"/>
  <c r="O8"/>
  <c r="P8"/>
  <c r="L9"/>
  <c r="M9"/>
  <c r="O9"/>
  <c r="P9"/>
  <c r="L10"/>
  <c r="M10"/>
  <c r="O10"/>
  <c r="P10"/>
  <c r="L11"/>
  <c r="M11"/>
  <c r="O11"/>
  <c r="P11"/>
  <c r="L12"/>
  <c r="M12"/>
  <c r="O12"/>
  <c r="P12"/>
  <c r="L13"/>
  <c r="M13"/>
  <c r="O13"/>
  <c r="P13"/>
  <c r="L14"/>
  <c r="M14"/>
  <c r="O14"/>
  <c r="P14"/>
  <c r="L15"/>
  <c r="M15"/>
  <c r="O15"/>
  <c r="P15"/>
  <c r="L16"/>
  <c r="M16"/>
  <c r="O16"/>
  <c r="P16"/>
  <c r="L17"/>
  <c r="M17"/>
  <c r="O17"/>
  <c r="P17"/>
  <c r="L18"/>
  <c r="M18"/>
  <c r="O18"/>
  <c r="P18"/>
  <c r="L19"/>
  <c r="M19"/>
  <c r="O19"/>
  <c r="P19"/>
  <c r="L20"/>
  <c r="M20"/>
  <c r="O20"/>
  <c r="P20"/>
  <c r="L21"/>
  <c r="M21"/>
  <c r="O21"/>
  <c r="P21"/>
  <c r="L22"/>
  <c r="M22"/>
  <c r="O22"/>
  <c r="P22"/>
  <c r="L23"/>
  <c r="M23"/>
  <c r="O23"/>
  <c r="P23"/>
  <c r="L24"/>
  <c r="M24"/>
  <c r="O24"/>
  <c r="P24"/>
  <c r="L26"/>
  <c r="L46" s="1"/>
  <c r="M26"/>
  <c r="M46" s="1"/>
  <c r="O26"/>
  <c r="O46" s="1"/>
  <c r="P26"/>
  <c r="P46" s="1"/>
  <c r="L27"/>
  <c r="M27"/>
  <c r="O27"/>
  <c r="P27"/>
  <c r="L28"/>
  <c r="M28"/>
  <c r="O28"/>
  <c r="P28"/>
  <c r="L29"/>
  <c r="O29"/>
  <c r="P29"/>
  <c r="L30"/>
  <c r="M30"/>
  <c r="O30"/>
  <c r="P30"/>
  <c r="L31"/>
  <c r="M31"/>
  <c r="O31"/>
  <c r="P31"/>
  <c r="L32"/>
  <c r="M32"/>
  <c r="O32"/>
  <c r="P32"/>
  <c r="L33"/>
  <c r="M33"/>
  <c r="O33"/>
  <c r="P33"/>
  <c r="L34"/>
  <c r="M34"/>
  <c r="O34"/>
  <c r="P34"/>
  <c r="L35"/>
  <c r="M35"/>
  <c r="O35"/>
  <c r="P35"/>
  <c r="L36"/>
  <c r="M36"/>
  <c r="O36"/>
  <c r="P36"/>
  <c r="L37"/>
  <c r="M37"/>
  <c r="O37"/>
  <c r="P37"/>
  <c r="L38"/>
  <c r="M38"/>
  <c r="O38"/>
  <c r="P38"/>
  <c r="L39"/>
  <c r="M39"/>
  <c r="O39"/>
  <c r="P39"/>
  <c r="L40"/>
  <c r="M40"/>
  <c r="O40"/>
  <c r="P40"/>
  <c r="L41"/>
  <c r="M41"/>
  <c r="O41"/>
  <c r="P41"/>
  <c r="L42"/>
  <c r="M42"/>
  <c r="O42"/>
  <c r="P42"/>
  <c r="L43"/>
  <c r="M43"/>
  <c r="O43"/>
  <c r="P43"/>
  <c r="L44"/>
  <c r="M44"/>
  <c r="O44"/>
  <c r="P44"/>
  <c r="L45"/>
  <c r="M45"/>
  <c r="O45"/>
  <c r="P45"/>
  <c r="L47"/>
  <c r="L66" s="1"/>
  <c r="M47"/>
  <c r="M66" s="1"/>
  <c r="O47"/>
  <c r="O66" s="1"/>
  <c r="P47"/>
  <c r="P66" s="1"/>
  <c r="L48"/>
  <c r="M48"/>
  <c r="O48"/>
  <c r="P48"/>
  <c r="L49"/>
  <c r="M49"/>
  <c r="O49"/>
  <c r="P49"/>
  <c r="L50"/>
  <c r="M50"/>
  <c r="O50"/>
  <c r="P50"/>
  <c r="L51"/>
  <c r="M51"/>
  <c r="O51"/>
  <c r="P51"/>
  <c r="L52"/>
  <c r="M52"/>
  <c r="O52"/>
  <c r="P52"/>
  <c r="L53"/>
  <c r="M53"/>
  <c r="O53"/>
  <c r="P53"/>
  <c r="L54"/>
  <c r="M54"/>
  <c r="O54"/>
  <c r="P54"/>
  <c r="L55"/>
  <c r="M55"/>
  <c r="O55"/>
  <c r="P55"/>
  <c r="L56"/>
  <c r="M56"/>
  <c r="O56"/>
  <c r="P56"/>
  <c r="L57"/>
  <c r="M57"/>
  <c r="O57"/>
  <c r="P57"/>
  <c r="L58"/>
  <c r="M58"/>
  <c r="O58"/>
  <c r="P58"/>
  <c r="L59"/>
  <c r="M59"/>
  <c r="O59"/>
  <c r="P59"/>
  <c r="L60"/>
  <c r="M60"/>
  <c r="O60"/>
  <c r="P60"/>
  <c r="L61"/>
  <c r="M61"/>
  <c r="O61"/>
  <c r="P61"/>
  <c r="L62"/>
  <c r="M62"/>
  <c r="O62"/>
  <c r="P62"/>
  <c r="L63"/>
  <c r="M63"/>
  <c r="O63"/>
  <c r="P63"/>
  <c r="L64"/>
  <c r="M64"/>
  <c r="O64"/>
  <c r="P64"/>
  <c r="L65"/>
  <c r="M65"/>
  <c r="O65"/>
  <c r="P65"/>
  <c r="L67"/>
  <c r="M67"/>
  <c r="O67"/>
  <c r="P67"/>
  <c r="L68"/>
  <c r="M68"/>
  <c r="O68"/>
  <c r="P68"/>
  <c r="L69"/>
  <c r="M69"/>
  <c r="O69"/>
  <c r="P69"/>
  <c r="L70"/>
  <c r="M70"/>
  <c r="O70"/>
  <c r="P70"/>
  <c r="L71"/>
  <c r="M71"/>
  <c r="O71"/>
  <c r="P71"/>
  <c r="L72"/>
  <c r="M72"/>
  <c r="O72"/>
  <c r="P72"/>
  <c r="L73"/>
  <c r="M73"/>
  <c r="O73"/>
  <c r="P73"/>
  <c r="L74"/>
  <c r="M74"/>
  <c r="O74"/>
  <c r="P74"/>
  <c r="L75"/>
  <c r="M75"/>
  <c r="O75"/>
  <c r="P75"/>
  <c r="L76"/>
  <c r="M76"/>
  <c r="O76"/>
  <c r="P76"/>
  <c r="L77"/>
  <c r="M77"/>
  <c r="O77"/>
  <c r="P77"/>
  <c r="L78"/>
  <c r="M78"/>
  <c r="O78"/>
  <c r="P78"/>
  <c r="L79"/>
  <c r="M79"/>
  <c r="O79"/>
  <c r="P79"/>
  <c r="L80"/>
  <c r="M80"/>
  <c r="O80"/>
  <c r="P80"/>
  <c r="L81"/>
  <c r="M81"/>
  <c r="O81"/>
  <c r="P81"/>
  <c r="L82"/>
  <c r="M82"/>
  <c r="O82"/>
  <c r="P82"/>
  <c r="L83"/>
  <c r="M83"/>
  <c r="O83"/>
  <c r="P83"/>
  <c r="L84"/>
  <c r="M84"/>
  <c r="O84"/>
  <c r="P84"/>
  <c r="L85"/>
  <c r="M85"/>
  <c r="O85"/>
  <c r="P85"/>
  <c r="L86"/>
  <c r="M86"/>
  <c r="O86"/>
  <c r="P86"/>
  <c r="L87"/>
  <c r="M87"/>
  <c r="O87"/>
  <c r="P87"/>
  <c r="L88"/>
  <c r="M88"/>
  <c r="O88"/>
  <c r="P88"/>
  <c r="L90"/>
  <c r="L111" s="1"/>
  <c r="M90"/>
  <c r="M111" s="1"/>
  <c r="O90"/>
  <c r="O111" s="1"/>
  <c r="P90"/>
  <c r="L91"/>
  <c r="M91"/>
  <c r="O91"/>
  <c r="P91"/>
  <c r="L92"/>
  <c r="M92"/>
  <c r="O92"/>
  <c r="P92"/>
  <c r="L93"/>
  <c r="M93"/>
  <c r="O93"/>
  <c r="P93"/>
  <c r="L94"/>
  <c r="M94"/>
  <c r="O94"/>
  <c r="P94"/>
  <c r="L95"/>
  <c r="M95"/>
  <c r="O95"/>
  <c r="P95"/>
  <c r="L96"/>
  <c r="M96"/>
  <c r="O96"/>
  <c r="P96"/>
  <c r="L97"/>
  <c r="M97"/>
  <c r="O97"/>
  <c r="P97"/>
  <c r="L98"/>
  <c r="M98"/>
  <c r="O98"/>
  <c r="P98"/>
  <c r="L99"/>
  <c r="M99"/>
  <c r="O99"/>
  <c r="P99"/>
  <c r="L100"/>
  <c r="M100"/>
  <c r="O100"/>
  <c r="P100"/>
  <c r="L101"/>
  <c r="M101"/>
  <c r="O101"/>
  <c r="P101"/>
  <c r="L102"/>
  <c r="M102"/>
  <c r="O102"/>
  <c r="P102"/>
  <c r="L103"/>
  <c r="M103"/>
  <c r="O103"/>
  <c r="P103"/>
  <c r="L104"/>
  <c r="M104"/>
  <c r="O104"/>
  <c r="P104"/>
  <c r="L105"/>
  <c r="M105"/>
  <c r="O105"/>
  <c r="P105"/>
  <c r="L106"/>
  <c r="M106"/>
  <c r="O106"/>
  <c r="P106"/>
  <c r="L107"/>
  <c r="M107"/>
  <c r="O107"/>
  <c r="P107"/>
  <c r="L108"/>
  <c r="M108"/>
  <c r="O108"/>
  <c r="P108"/>
  <c r="L109"/>
  <c r="M109"/>
  <c r="O109"/>
  <c r="P109"/>
  <c r="L110"/>
  <c r="M110"/>
  <c r="O110"/>
  <c r="P110"/>
  <c r="P111"/>
  <c r="L112"/>
  <c r="L133" s="1"/>
  <c r="M112"/>
  <c r="M133" s="1"/>
  <c r="O112"/>
  <c r="O133" s="1"/>
  <c r="P112"/>
  <c r="L113"/>
  <c r="M113"/>
  <c r="O113"/>
  <c r="P113"/>
  <c r="L114"/>
  <c r="M114"/>
  <c r="O114"/>
  <c r="P114"/>
  <c r="L115"/>
  <c r="M115"/>
  <c r="O115"/>
  <c r="P115"/>
  <c r="L116"/>
  <c r="M116"/>
  <c r="O116"/>
  <c r="P116"/>
  <c r="L117"/>
  <c r="M117"/>
  <c r="O117"/>
  <c r="P117"/>
  <c r="L118"/>
  <c r="M118"/>
  <c r="O118"/>
  <c r="P118"/>
  <c r="L119"/>
  <c r="M119"/>
  <c r="O119"/>
  <c r="P119"/>
  <c r="L120"/>
  <c r="M120"/>
  <c r="O120"/>
  <c r="P120"/>
  <c r="L121"/>
  <c r="M121"/>
  <c r="O121"/>
  <c r="P121"/>
  <c r="L122"/>
  <c r="M122"/>
  <c r="O122"/>
  <c r="P122"/>
  <c r="L123"/>
  <c r="M123"/>
  <c r="O123"/>
  <c r="P123"/>
  <c r="L124"/>
  <c r="M124"/>
  <c r="O124"/>
  <c r="P124"/>
  <c r="L125"/>
  <c r="M125"/>
  <c r="O125"/>
  <c r="P125"/>
  <c r="L126"/>
  <c r="M126"/>
  <c r="O126"/>
  <c r="P126"/>
  <c r="L127"/>
  <c r="M127"/>
  <c r="O127"/>
  <c r="P127"/>
  <c r="L128"/>
  <c r="M128"/>
  <c r="O128"/>
  <c r="P128"/>
  <c r="L129"/>
  <c r="M129"/>
  <c r="O129"/>
  <c r="P129"/>
  <c r="L130"/>
  <c r="M130"/>
  <c r="O130"/>
  <c r="P130"/>
  <c r="L131"/>
  <c r="M131"/>
  <c r="O131"/>
  <c r="P131"/>
  <c r="L132"/>
  <c r="M132"/>
  <c r="O132"/>
  <c r="P132"/>
  <c r="P133"/>
  <c r="L134"/>
  <c r="L156" s="1"/>
  <c r="M134"/>
  <c r="M156" s="1"/>
  <c r="O134"/>
  <c r="P134"/>
  <c r="L135"/>
  <c r="M135"/>
  <c r="O135"/>
  <c r="O156" s="1"/>
  <c r="P135"/>
  <c r="L136"/>
  <c r="M136"/>
  <c r="O136"/>
  <c r="P136"/>
  <c r="P156" s="1"/>
  <c r="L137"/>
  <c r="M137"/>
  <c r="O137"/>
  <c r="P137"/>
  <c r="L138"/>
  <c r="M138"/>
  <c r="O138"/>
  <c r="P138"/>
  <c r="L139"/>
  <c r="M139"/>
  <c r="O139"/>
  <c r="P139"/>
  <c r="L140"/>
  <c r="M140"/>
  <c r="O140"/>
  <c r="P140"/>
  <c r="L141"/>
  <c r="M141"/>
  <c r="O141"/>
  <c r="P141"/>
  <c r="L142"/>
  <c r="M142"/>
  <c r="O142"/>
  <c r="P142"/>
  <c r="L143"/>
  <c r="M143"/>
  <c r="O143"/>
  <c r="P143"/>
  <c r="L144"/>
  <c r="M144"/>
  <c r="O144"/>
  <c r="P144"/>
  <c r="L145"/>
  <c r="M145"/>
  <c r="O145"/>
  <c r="P145"/>
  <c r="L146"/>
  <c r="M146"/>
  <c r="O146"/>
  <c r="P146"/>
  <c r="L147"/>
  <c r="M147"/>
  <c r="O147"/>
  <c r="P147"/>
  <c r="L148"/>
  <c r="M148"/>
  <c r="O148"/>
  <c r="P148"/>
  <c r="L149"/>
  <c r="M149"/>
  <c r="O149"/>
  <c r="P149"/>
  <c r="L150"/>
  <c r="M150"/>
  <c r="O150"/>
  <c r="P150"/>
  <c r="L151"/>
  <c r="M151"/>
  <c r="O151"/>
  <c r="P151"/>
  <c r="L152"/>
  <c r="M152"/>
  <c r="O152"/>
  <c r="P152"/>
  <c r="L153"/>
  <c r="M153"/>
  <c r="O153"/>
  <c r="P153"/>
  <c r="L154"/>
  <c r="M154"/>
  <c r="O154"/>
  <c r="P154"/>
  <c r="L155"/>
  <c r="M155"/>
  <c r="O155"/>
  <c r="P155"/>
  <c r="L157"/>
  <c r="M157"/>
  <c r="M178"/>
  <c r="O157"/>
  <c r="O178" s="1"/>
  <c r="P157"/>
  <c r="L158"/>
  <c r="M158"/>
  <c r="O158"/>
  <c r="P158"/>
  <c r="L159"/>
  <c r="L178" s="1"/>
  <c r="M159"/>
  <c r="O159"/>
  <c r="P159"/>
  <c r="L160"/>
  <c r="M160"/>
  <c r="O160"/>
  <c r="P160"/>
  <c r="P178" s="1"/>
  <c r="L161"/>
  <c r="M161"/>
  <c r="O161"/>
  <c r="P161"/>
  <c r="L162"/>
  <c r="M162"/>
  <c r="O162"/>
  <c r="P162"/>
  <c r="L163"/>
  <c r="M163"/>
  <c r="O163"/>
  <c r="P163"/>
  <c r="L164"/>
  <c r="M164"/>
  <c r="O164"/>
  <c r="P164"/>
  <c r="L165"/>
  <c r="M165"/>
  <c r="O165"/>
  <c r="P165"/>
  <c r="L166"/>
  <c r="M166"/>
  <c r="O166"/>
  <c r="P166"/>
  <c r="L167"/>
  <c r="M167"/>
  <c r="O167"/>
  <c r="P167"/>
  <c r="L168"/>
  <c r="M168"/>
  <c r="O168"/>
  <c r="P168"/>
  <c r="L169"/>
  <c r="M169"/>
  <c r="O169"/>
  <c r="P169"/>
  <c r="L170"/>
  <c r="M170"/>
  <c r="O170"/>
  <c r="P170"/>
  <c r="L171"/>
  <c r="M171"/>
  <c r="O171"/>
  <c r="P171"/>
  <c r="L172"/>
  <c r="M172"/>
  <c r="O172"/>
  <c r="P172"/>
  <c r="L173"/>
  <c r="M173"/>
  <c r="O173"/>
  <c r="P173"/>
  <c r="L174"/>
  <c r="M174"/>
  <c r="O174"/>
  <c r="P174"/>
  <c r="L175"/>
  <c r="M175"/>
  <c r="O175"/>
  <c r="P175"/>
  <c r="L176"/>
  <c r="M176"/>
  <c r="O176"/>
  <c r="P176"/>
  <c r="L177"/>
  <c r="M177"/>
  <c r="O177"/>
  <c r="P177"/>
  <c r="L179"/>
  <c r="M179"/>
  <c r="O179"/>
  <c r="O200" s="1"/>
  <c r="P179"/>
  <c r="P200" s="1"/>
  <c r="L180"/>
  <c r="M180"/>
  <c r="O180"/>
  <c r="P180"/>
  <c r="L181"/>
  <c r="L200" s="1"/>
  <c r="M181"/>
  <c r="M200" s="1"/>
  <c r="O181"/>
  <c r="P181"/>
  <c r="L182"/>
  <c r="M182"/>
  <c r="O182"/>
  <c r="P182"/>
  <c r="L183"/>
  <c r="M183"/>
  <c r="O183"/>
  <c r="P183"/>
  <c r="L184"/>
  <c r="M184"/>
  <c r="O184"/>
  <c r="P184"/>
  <c r="L185"/>
  <c r="M185"/>
  <c r="O185"/>
  <c r="P185"/>
  <c r="L186"/>
  <c r="M186"/>
  <c r="O186"/>
  <c r="P186"/>
  <c r="L187"/>
  <c r="M187"/>
  <c r="O187"/>
  <c r="P187"/>
  <c r="L188"/>
  <c r="M188"/>
  <c r="O188"/>
  <c r="P188"/>
  <c r="L189"/>
  <c r="M189"/>
  <c r="O189"/>
  <c r="P189"/>
  <c r="L190"/>
  <c r="M190"/>
  <c r="O190"/>
  <c r="P190"/>
  <c r="L191"/>
  <c r="M191"/>
  <c r="O191"/>
  <c r="P191"/>
  <c r="L192"/>
  <c r="M192"/>
  <c r="O192"/>
  <c r="P192"/>
  <c r="L193"/>
  <c r="M193"/>
  <c r="O193"/>
  <c r="P193"/>
  <c r="L194"/>
  <c r="M194"/>
  <c r="O194"/>
  <c r="P194"/>
  <c r="L195"/>
  <c r="M195"/>
  <c r="O195"/>
  <c r="P195"/>
  <c r="L196"/>
  <c r="M196"/>
  <c r="O196"/>
  <c r="P196"/>
  <c r="L197"/>
  <c r="M197"/>
  <c r="O197"/>
  <c r="P197"/>
  <c r="L198"/>
  <c r="M198"/>
  <c r="O198"/>
  <c r="P198"/>
  <c r="L199"/>
  <c r="M199"/>
  <c r="O199"/>
  <c r="P199"/>
  <c r="L201"/>
  <c r="M201"/>
  <c r="M224"/>
  <c r="O201"/>
  <c r="O224" s="1"/>
  <c r="P201"/>
  <c r="P224" s="1"/>
  <c r="L202"/>
  <c r="M202"/>
  <c r="O202"/>
  <c r="P202"/>
  <c r="L203"/>
  <c r="L224" s="1"/>
  <c r="M203"/>
  <c r="O203"/>
  <c r="P203"/>
  <c r="L204"/>
  <c r="M204"/>
  <c r="O204"/>
  <c r="P204"/>
  <c r="L205"/>
  <c r="M205"/>
  <c r="O205"/>
  <c r="P205"/>
  <c r="L206"/>
  <c r="M206"/>
  <c r="O206"/>
  <c r="P206"/>
  <c r="L207"/>
  <c r="M207"/>
  <c r="O207"/>
  <c r="P207"/>
  <c r="L208"/>
  <c r="M208"/>
  <c r="O208"/>
  <c r="P208"/>
  <c r="L209"/>
  <c r="M209"/>
  <c r="O209"/>
  <c r="P209"/>
  <c r="L210"/>
  <c r="M210"/>
  <c r="O210"/>
  <c r="P210"/>
  <c r="L211"/>
  <c r="M211"/>
  <c r="O211"/>
  <c r="P211"/>
  <c r="L212"/>
  <c r="M212"/>
  <c r="O212"/>
  <c r="P212"/>
  <c r="L213"/>
  <c r="M213"/>
  <c r="O213"/>
  <c r="P213"/>
  <c r="L214"/>
  <c r="M214"/>
  <c r="O214"/>
  <c r="P214"/>
  <c r="L215"/>
  <c r="M215"/>
  <c r="O215"/>
  <c r="P215"/>
  <c r="L216"/>
  <c r="M216"/>
  <c r="O216"/>
  <c r="P216"/>
  <c r="L217"/>
  <c r="M217"/>
  <c r="O217"/>
  <c r="P217"/>
  <c r="L218"/>
  <c r="M218"/>
  <c r="O218"/>
  <c r="P218"/>
  <c r="L219"/>
  <c r="M219"/>
  <c r="O219"/>
  <c r="P219"/>
  <c r="L220"/>
  <c r="M220"/>
  <c r="O220"/>
  <c r="P220"/>
  <c r="L221"/>
  <c r="M221"/>
  <c r="O221"/>
  <c r="P221"/>
  <c r="L222"/>
  <c r="M222"/>
  <c r="O222"/>
  <c r="P222"/>
  <c r="L223"/>
  <c r="M223"/>
  <c r="O223"/>
  <c r="P223"/>
  <c r="L225"/>
  <c r="M225"/>
  <c r="O225"/>
  <c r="O242" s="1"/>
  <c r="P225"/>
  <c r="P242" s="1"/>
  <c r="L226"/>
  <c r="M226"/>
  <c r="O226"/>
  <c r="P226"/>
  <c r="L227"/>
  <c r="L242" s="1"/>
  <c r="M227"/>
  <c r="M242" s="1"/>
  <c r="O227"/>
  <c r="P227"/>
  <c r="L228"/>
  <c r="M228"/>
  <c r="O228"/>
  <c r="P228"/>
  <c r="L229"/>
  <c r="M229"/>
  <c r="O229"/>
  <c r="P229"/>
  <c r="L230"/>
  <c r="M230"/>
  <c r="O230"/>
  <c r="P230"/>
  <c r="L231"/>
  <c r="M231"/>
  <c r="O231"/>
  <c r="P231"/>
  <c r="L232"/>
  <c r="M232"/>
  <c r="O232"/>
  <c r="P232"/>
  <c r="L233"/>
  <c r="M233"/>
  <c r="O233"/>
  <c r="P233"/>
  <c r="L234"/>
  <c r="M234"/>
  <c r="O234"/>
  <c r="P234"/>
  <c r="L235"/>
  <c r="M235"/>
  <c r="O235"/>
  <c r="P235"/>
  <c r="L236"/>
  <c r="M236"/>
  <c r="O236"/>
  <c r="P236"/>
  <c r="L237"/>
  <c r="M237"/>
  <c r="O237"/>
  <c r="P237"/>
  <c r="L238"/>
  <c r="M238"/>
  <c r="O238"/>
  <c r="P238"/>
  <c r="L239"/>
  <c r="M239"/>
  <c r="O239"/>
  <c r="P239"/>
  <c r="L240"/>
  <c r="M240"/>
  <c r="O240"/>
  <c r="P240"/>
  <c r="L241"/>
  <c r="M241"/>
  <c r="O241"/>
  <c r="P241"/>
  <c r="L243"/>
  <c r="M243"/>
  <c r="M264"/>
  <c r="O243"/>
  <c r="O264" s="1"/>
  <c r="P243"/>
  <c r="P264" s="1"/>
  <c r="L244"/>
  <c r="M244"/>
  <c r="O244"/>
  <c r="P244"/>
  <c r="L245"/>
  <c r="L264" s="1"/>
  <c r="M245"/>
  <c r="O245"/>
  <c r="P245"/>
  <c r="L246"/>
  <c r="M246"/>
  <c r="O246"/>
  <c r="P246"/>
  <c r="L247"/>
  <c r="M247"/>
  <c r="O247"/>
  <c r="P247"/>
  <c r="L248"/>
  <c r="M248"/>
  <c r="O248"/>
  <c r="P248"/>
  <c r="L249"/>
  <c r="M249"/>
  <c r="O249"/>
  <c r="P249"/>
  <c r="L250"/>
  <c r="M250"/>
  <c r="O250"/>
  <c r="P250"/>
  <c r="L251"/>
  <c r="M251"/>
  <c r="O251"/>
  <c r="P251"/>
  <c r="L252"/>
  <c r="M252"/>
  <c r="O252"/>
  <c r="P252"/>
  <c r="L253"/>
  <c r="M253"/>
  <c r="O253"/>
  <c r="P253"/>
  <c r="L254"/>
  <c r="M254"/>
  <c r="O254"/>
  <c r="P254"/>
  <c r="L255"/>
  <c r="M255"/>
  <c r="O255"/>
  <c r="P255"/>
  <c r="L256"/>
  <c r="M256"/>
  <c r="O256"/>
  <c r="P256"/>
  <c r="L257"/>
  <c r="M257"/>
  <c r="O257"/>
  <c r="P257"/>
  <c r="L258"/>
  <c r="M258"/>
  <c r="O258"/>
  <c r="P258"/>
  <c r="L259"/>
  <c r="M259"/>
  <c r="O259"/>
  <c r="P259"/>
  <c r="L260"/>
  <c r="M260"/>
  <c r="O260"/>
  <c r="P260"/>
  <c r="L261"/>
  <c r="M261"/>
  <c r="O261"/>
  <c r="P261"/>
  <c r="L262"/>
  <c r="M262"/>
  <c r="O262"/>
  <c r="P262"/>
  <c r="L263"/>
  <c r="M263"/>
  <c r="O263"/>
  <c r="P263"/>
  <c r="L265"/>
  <c r="M265"/>
  <c r="O265"/>
  <c r="O285" s="1"/>
  <c r="P265"/>
  <c r="P285" s="1"/>
  <c r="L266"/>
  <c r="M266"/>
  <c r="O266"/>
  <c r="P266"/>
  <c r="L267"/>
  <c r="L285" s="1"/>
  <c r="M267"/>
  <c r="M285" s="1"/>
  <c r="O267"/>
  <c r="P267"/>
  <c r="L268"/>
  <c r="M268"/>
  <c r="O268"/>
  <c r="P268"/>
  <c r="L269"/>
  <c r="M269"/>
  <c r="O269"/>
  <c r="P269"/>
  <c r="L270"/>
  <c r="M270"/>
  <c r="O270"/>
  <c r="P270"/>
  <c r="L271"/>
  <c r="M271"/>
  <c r="O271"/>
  <c r="P271"/>
  <c r="L272"/>
  <c r="M272"/>
  <c r="O272"/>
  <c r="P272"/>
  <c r="L273"/>
  <c r="M273"/>
  <c r="O273"/>
  <c r="P273"/>
  <c r="L274"/>
  <c r="M274"/>
  <c r="O274"/>
  <c r="P274"/>
  <c r="L275"/>
  <c r="M275"/>
  <c r="O275"/>
  <c r="P275"/>
  <c r="L276"/>
  <c r="M276"/>
  <c r="O276"/>
  <c r="P276"/>
  <c r="L277"/>
  <c r="M277"/>
  <c r="O277"/>
  <c r="P277"/>
  <c r="L278"/>
  <c r="M278"/>
  <c r="O278"/>
  <c r="P278"/>
  <c r="L279"/>
  <c r="M279"/>
  <c r="O279"/>
  <c r="P279"/>
  <c r="L280"/>
  <c r="M280"/>
  <c r="O280"/>
  <c r="P280"/>
  <c r="L281"/>
  <c r="M281"/>
  <c r="O281"/>
  <c r="P281"/>
  <c r="L282"/>
  <c r="M282"/>
  <c r="O282"/>
  <c r="P282"/>
  <c r="L283"/>
  <c r="M283"/>
  <c r="O283"/>
  <c r="P283"/>
  <c r="L284"/>
  <c r="M284"/>
  <c r="O284"/>
  <c r="P284"/>
  <c r="L286"/>
  <c r="M286"/>
  <c r="O286"/>
  <c r="P286"/>
  <c r="L287"/>
  <c r="M287"/>
  <c r="O287"/>
  <c r="P287"/>
  <c r="L288"/>
  <c r="M288"/>
  <c r="O288"/>
  <c r="P288"/>
  <c r="L289"/>
  <c r="M289"/>
  <c r="O289"/>
  <c r="P289"/>
  <c r="L290"/>
  <c r="M290"/>
  <c r="O290"/>
  <c r="P290"/>
  <c r="L291"/>
  <c r="M291"/>
  <c r="O291"/>
  <c r="P291"/>
  <c r="L292"/>
  <c r="M292"/>
  <c r="O292"/>
  <c r="P292"/>
  <c r="L293"/>
  <c r="M293"/>
  <c r="O293"/>
  <c r="P293"/>
  <c r="L294"/>
  <c r="M294"/>
  <c r="O294"/>
  <c r="P294"/>
  <c r="L295"/>
  <c r="M295"/>
  <c r="O295"/>
  <c r="P295"/>
  <c r="L296"/>
  <c r="M296"/>
  <c r="O296"/>
  <c r="P296"/>
  <c r="L297"/>
  <c r="M297"/>
  <c r="O297"/>
  <c r="P297"/>
  <c r="L298"/>
  <c r="M298"/>
  <c r="O298"/>
  <c r="P298"/>
  <c r="L299"/>
  <c r="M299"/>
  <c r="O299"/>
  <c r="P299"/>
  <c r="L300"/>
  <c r="M300"/>
  <c r="O300"/>
  <c r="P300"/>
  <c r="L301"/>
  <c r="M301"/>
  <c r="O301"/>
  <c r="P301"/>
  <c r="L302"/>
  <c r="M302"/>
  <c r="O302"/>
  <c r="P302"/>
  <c r="L303"/>
  <c r="M303"/>
  <c r="O303"/>
  <c r="P303"/>
  <c r="L304"/>
  <c r="M304"/>
  <c r="O304"/>
  <c r="P304"/>
  <c r="C305"/>
  <c r="D305"/>
  <c r="F305"/>
  <c r="G305"/>
  <c r="P305" s="1"/>
  <c r="L305"/>
  <c r="M305"/>
  <c r="O305"/>
  <c r="L306"/>
  <c r="M306"/>
  <c r="O306"/>
  <c r="P306"/>
  <c r="P328" s="1"/>
  <c r="L307"/>
  <c r="M307"/>
  <c r="O307"/>
  <c r="P307"/>
  <c r="L308"/>
  <c r="M308"/>
  <c r="O308"/>
  <c r="P308"/>
  <c r="L309"/>
  <c r="M309"/>
  <c r="O309"/>
  <c r="P309"/>
  <c r="L310"/>
  <c r="M310"/>
  <c r="O310"/>
  <c r="P310"/>
  <c r="L311"/>
  <c r="M311"/>
  <c r="O311"/>
  <c r="P311"/>
  <c r="L312"/>
  <c r="M312"/>
  <c r="O312"/>
  <c r="P312"/>
  <c r="L313"/>
  <c r="M313"/>
  <c r="O313"/>
  <c r="P313"/>
  <c r="L314"/>
  <c r="M314"/>
  <c r="O314"/>
  <c r="P314"/>
  <c r="L315"/>
  <c r="M315"/>
  <c r="O315"/>
  <c r="P315"/>
  <c r="L316"/>
  <c r="M316"/>
  <c r="O316"/>
  <c r="P316"/>
  <c r="L317"/>
  <c r="M317"/>
  <c r="O317"/>
  <c r="P317"/>
  <c r="L318"/>
  <c r="M318"/>
  <c r="O318"/>
  <c r="P318"/>
  <c r="L319"/>
  <c r="M319"/>
  <c r="O319"/>
  <c r="P319"/>
  <c r="L320"/>
  <c r="M320"/>
  <c r="O320"/>
  <c r="P320"/>
  <c r="L321"/>
  <c r="M321"/>
  <c r="O321"/>
  <c r="P321"/>
  <c r="L322"/>
  <c r="M322"/>
  <c r="O322"/>
  <c r="P322"/>
  <c r="L323"/>
  <c r="M323"/>
  <c r="O323"/>
  <c r="P323"/>
  <c r="L324"/>
  <c r="M324"/>
  <c r="O324"/>
  <c r="P324"/>
  <c r="L325"/>
  <c r="M325"/>
  <c r="O325"/>
  <c r="P325"/>
  <c r="L326"/>
  <c r="M326"/>
  <c r="O326"/>
  <c r="P326"/>
  <c r="L327"/>
  <c r="M327"/>
  <c r="O327"/>
  <c r="P327"/>
  <c r="C328"/>
  <c r="D328"/>
  <c r="F328"/>
  <c r="G328"/>
  <c r="L328"/>
  <c r="M328"/>
  <c r="O328"/>
  <c r="L329"/>
  <c r="M329"/>
  <c r="O329"/>
  <c r="P329"/>
  <c r="L330"/>
  <c r="L350" s="1"/>
  <c r="M330"/>
  <c r="M350" s="1"/>
  <c r="O330"/>
  <c r="O350" s="1"/>
  <c r="P330"/>
  <c r="L331"/>
  <c r="M331"/>
  <c r="O331"/>
  <c r="P331"/>
  <c r="L332"/>
  <c r="M332"/>
  <c r="O332"/>
  <c r="P332"/>
  <c r="L333"/>
  <c r="M333"/>
  <c r="O333"/>
  <c r="P333"/>
  <c r="L334"/>
  <c r="M334"/>
  <c r="O334"/>
  <c r="P334"/>
  <c r="L335"/>
  <c r="M335"/>
  <c r="O335"/>
  <c r="P335"/>
  <c r="L336"/>
  <c r="M336"/>
  <c r="O336"/>
  <c r="P336"/>
  <c r="L337"/>
  <c r="M337"/>
  <c r="O337"/>
  <c r="P337"/>
  <c r="L338"/>
  <c r="M338"/>
  <c r="O338"/>
  <c r="P338"/>
  <c r="L339"/>
  <c r="M339"/>
  <c r="O339"/>
  <c r="P339"/>
  <c r="L340"/>
  <c r="M340"/>
  <c r="O340"/>
  <c r="P340"/>
  <c r="L341"/>
  <c r="M341"/>
  <c r="O341"/>
  <c r="P341"/>
  <c r="L342"/>
  <c r="M342"/>
  <c r="O342"/>
  <c r="P342"/>
  <c r="L343"/>
  <c r="M343"/>
  <c r="O343"/>
  <c r="P343"/>
  <c r="L344"/>
  <c r="M344"/>
  <c r="O344"/>
  <c r="P344"/>
  <c r="L345"/>
  <c r="M345"/>
  <c r="O345"/>
  <c r="P345"/>
  <c r="L346"/>
  <c r="M346"/>
  <c r="O346"/>
  <c r="P346"/>
  <c r="L347"/>
  <c r="M347"/>
  <c r="O347"/>
  <c r="P347"/>
  <c r="L348"/>
  <c r="M348"/>
  <c r="O348"/>
  <c r="P348"/>
  <c r="L349"/>
  <c r="M349"/>
  <c r="O349"/>
  <c r="P349"/>
  <c r="C350"/>
  <c r="D350"/>
  <c r="F350"/>
  <c r="G350"/>
  <c r="P350"/>
  <c r="L351"/>
  <c r="L371" s="1"/>
  <c r="M351"/>
  <c r="M371" s="1"/>
  <c r="O351"/>
  <c r="O371" s="1"/>
  <c r="P351"/>
  <c r="L352"/>
  <c r="M352"/>
  <c r="O352"/>
  <c r="P352"/>
  <c r="L353"/>
  <c r="M353"/>
  <c r="O353"/>
  <c r="P353"/>
  <c r="L354"/>
  <c r="M354"/>
  <c r="O354"/>
  <c r="P354"/>
  <c r="L355"/>
  <c r="M355"/>
  <c r="O355"/>
  <c r="P355"/>
  <c r="L356"/>
  <c r="M356"/>
  <c r="O356"/>
  <c r="P356"/>
  <c r="L357"/>
  <c r="M357"/>
  <c r="O357"/>
  <c r="P357"/>
  <c r="L358"/>
  <c r="M358"/>
  <c r="O358"/>
  <c r="P358"/>
  <c r="L359"/>
  <c r="M359"/>
  <c r="O359"/>
  <c r="P359"/>
  <c r="L360"/>
  <c r="M360"/>
  <c r="O360"/>
  <c r="P360"/>
  <c r="L361"/>
  <c r="M361"/>
  <c r="O361"/>
  <c r="P361"/>
  <c r="L362"/>
  <c r="M362"/>
  <c r="O362"/>
  <c r="P362"/>
  <c r="L363"/>
  <c r="M363"/>
  <c r="O363"/>
  <c r="P363"/>
  <c r="L364"/>
  <c r="M364"/>
  <c r="O364"/>
  <c r="P364"/>
  <c r="L365"/>
  <c r="M365"/>
  <c r="O365"/>
  <c r="P365"/>
  <c r="L366"/>
  <c r="M366"/>
  <c r="O366"/>
  <c r="P366"/>
  <c r="L367"/>
  <c r="M367"/>
  <c r="O367"/>
  <c r="P367"/>
  <c r="L368"/>
  <c r="M368"/>
  <c r="O368"/>
  <c r="P368"/>
  <c r="L369"/>
  <c r="M369"/>
  <c r="O369"/>
  <c r="P369"/>
  <c r="L370"/>
  <c r="M370"/>
  <c r="O370"/>
  <c r="P370"/>
  <c r="C371"/>
  <c r="D371"/>
  <c r="F371"/>
  <c r="G371"/>
  <c r="P371"/>
  <c r="L372"/>
  <c r="L394" s="1"/>
  <c r="M372"/>
  <c r="M394" s="1"/>
  <c r="O372"/>
  <c r="O394" s="1"/>
  <c r="P372"/>
  <c r="L373"/>
  <c r="M373"/>
  <c r="O373"/>
  <c r="P373"/>
  <c r="L374"/>
  <c r="M374"/>
  <c r="O374"/>
  <c r="P374"/>
  <c r="L375"/>
  <c r="M375"/>
  <c r="O375"/>
  <c r="P375"/>
  <c r="L376"/>
  <c r="M376"/>
  <c r="O376"/>
  <c r="P376"/>
  <c r="L377"/>
  <c r="M377"/>
  <c r="O377"/>
  <c r="P377"/>
  <c r="L378"/>
  <c r="M378"/>
  <c r="O378"/>
  <c r="P378"/>
  <c r="L379"/>
  <c r="M379"/>
  <c r="O379"/>
  <c r="P379"/>
  <c r="L380"/>
  <c r="M380"/>
  <c r="O380"/>
  <c r="P380"/>
  <c r="L381"/>
  <c r="M381"/>
  <c r="O381"/>
  <c r="P381"/>
  <c r="L382"/>
  <c r="M382"/>
  <c r="O382"/>
  <c r="P382"/>
  <c r="L383"/>
  <c r="M383"/>
  <c r="O383"/>
  <c r="P383"/>
  <c r="L384"/>
  <c r="M384"/>
  <c r="O384"/>
  <c r="P384"/>
  <c r="L385"/>
  <c r="M385"/>
  <c r="O385"/>
  <c r="P385"/>
  <c r="L386"/>
  <c r="M386"/>
  <c r="O386"/>
  <c r="P386"/>
  <c r="L387"/>
  <c r="M387"/>
  <c r="O387"/>
  <c r="P387"/>
  <c r="L388"/>
  <c r="M388"/>
  <c r="O388"/>
  <c r="P388"/>
  <c r="L389"/>
  <c r="M389"/>
  <c r="O389"/>
  <c r="P389"/>
  <c r="L390"/>
  <c r="M390"/>
  <c r="O390"/>
  <c r="P390"/>
  <c r="L391"/>
  <c r="M391"/>
  <c r="O391"/>
  <c r="P391"/>
  <c r="L392"/>
  <c r="M392"/>
  <c r="O392"/>
  <c r="P392"/>
  <c r="L393"/>
  <c r="M393"/>
  <c r="O393"/>
  <c r="P393"/>
  <c r="C394"/>
  <c r="D394"/>
  <c r="F394"/>
  <c r="G394"/>
  <c r="P394"/>
  <c r="L395"/>
  <c r="L417" s="1"/>
  <c r="M395"/>
  <c r="M417" s="1"/>
  <c r="O395"/>
  <c r="O417" s="1"/>
  <c r="P395"/>
  <c r="L396"/>
  <c r="M396"/>
  <c r="O396"/>
  <c r="P396"/>
  <c r="L397"/>
  <c r="M397"/>
  <c r="O397"/>
  <c r="P397"/>
  <c r="L398"/>
  <c r="M398"/>
  <c r="O398"/>
  <c r="P398"/>
  <c r="L399"/>
  <c r="M399"/>
  <c r="O399"/>
  <c r="P399"/>
  <c r="L400"/>
  <c r="M400"/>
  <c r="O400"/>
  <c r="P400"/>
  <c r="L401"/>
  <c r="M401"/>
  <c r="O401"/>
  <c r="P401"/>
  <c r="L402"/>
  <c r="M402"/>
  <c r="O402"/>
  <c r="P402"/>
  <c r="L403"/>
  <c r="M403"/>
  <c r="O403"/>
  <c r="P403"/>
  <c r="L404"/>
  <c r="M404"/>
  <c r="O404"/>
  <c r="P404"/>
  <c r="L405"/>
  <c r="M405"/>
  <c r="O405"/>
  <c r="P405"/>
  <c r="L406"/>
  <c r="M406"/>
  <c r="O406"/>
  <c r="P406"/>
  <c r="L407"/>
  <c r="M407"/>
  <c r="O407"/>
  <c r="P407"/>
  <c r="L408"/>
  <c r="M408"/>
  <c r="O408"/>
  <c r="P408"/>
  <c r="L409"/>
  <c r="M409"/>
  <c r="O409"/>
  <c r="P409"/>
  <c r="L410"/>
  <c r="M410"/>
  <c r="O410"/>
  <c r="P410"/>
  <c r="L411"/>
  <c r="M411"/>
  <c r="O411"/>
  <c r="P411"/>
  <c r="L412"/>
  <c r="M412"/>
  <c r="O412"/>
  <c r="P412"/>
  <c r="L413"/>
  <c r="M413"/>
  <c r="O413"/>
  <c r="P413"/>
  <c r="L414"/>
  <c r="M414"/>
  <c r="O414"/>
  <c r="P414"/>
  <c r="L415"/>
  <c r="M415"/>
  <c r="O415"/>
  <c r="P415"/>
  <c r="L416"/>
  <c r="M416"/>
  <c r="O416"/>
  <c r="P416"/>
  <c r="C417"/>
  <c r="D417"/>
  <c r="F417"/>
  <c r="G417"/>
  <c r="P417"/>
  <c r="L418"/>
  <c r="M418"/>
  <c r="O418"/>
  <c r="P418"/>
  <c r="L419"/>
  <c r="M419"/>
  <c r="O419"/>
  <c r="P419"/>
  <c r="P439" s="1"/>
  <c r="L420"/>
  <c r="M420"/>
  <c r="O420"/>
  <c r="P420"/>
  <c r="L421"/>
  <c r="M421"/>
  <c r="O421"/>
  <c r="P421"/>
  <c r="L422"/>
  <c r="M422"/>
  <c r="O422"/>
  <c r="P422"/>
  <c r="L423"/>
  <c r="M423"/>
  <c r="O423"/>
  <c r="P423"/>
  <c r="L424"/>
  <c r="M424"/>
  <c r="O424"/>
  <c r="P424"/>
  <c r="L425"/>
  <c r="M425"/>
  <c r="O425"/>
  <c r="P425"/>
  <c r="L426"/>
  <c r="M426"/>
  <c r="O426"/>
  <c r="P426"/>
  <c r="L427"/>
  <c r="M427"/>
  <c r="O427"/>
  <c r="P427"/>
  <c r="L428"/>
  <c r="M428"/>
  <c r="O428"/>
  <c r="P428"/>
  <c r="L429"/>
  <c r="M429"/>
  <c r="O429"/>
  <c r="P429"/>
  <c r="L430"/>
  <c r="M430"/>
  <c r="O430"/>
  <c r="P430"/>
  <c r="L431"/>
  <c r="M431"/>
  <c r="O431"/>
  <c r="P431"/>
  <c r="L432"/>
  <c r="M432"/>
  <c r="O432"/>
  <c r="P432"/>
  <c r="L433"/>
  <c r="M433"/>
  <c r="O433"/>
  <c r="P433"/>
  <c r="L434"/>
  <c r="M434"/>
  <c r="O434"/>
  <c r="P434"/>
  <c r="L435"/>
  <c r="M435"/>
  <c r="O435"/>
  <c r="P435"/>
  <c r="L436"/>
  <c r="M436"/>
  <c r="O436"/>
  <c r="P436"/>
  <c r="L437"/>
  <c r="M437"/>
  <c r="O437"/>
  <c r="P437"/>
  <c r="L438"/>
  <c r="M438"/>
  <c r="O438"/>
  <c r="P438"/>
  <c r="C439"/>
  <c r="D439"/>
  <c r="F439"/>
  <c r="G439"/>
  <c r="L439"/>
  <c r="M439"/>
  <c r="O439"/>
  <c r="L440"/>
  <c r="M440"/>
  <c r="O440"/>
  <c r="P440"/>
  <c r="L441"/>
  <c r="L461" s="1"/>
  <c r="M441"/>
  <c r="M461" s="1"/>
  <c r="O441"/>
  <c r="O461" s="1"/>
  <c r="P441"/>
  <c r="L442"/>
  <c r="M442"/>
  <c r="O442"/>
  <c r="P442"/>
  <c r="L443"/>
  <c r="M443"/>
  <c r="O443"/>
  <c r="P443"/>
  <c r="L444"/>
  <c r="M444"/>
  <c r="O444"/>
  <c r="P444"/>
  <c r="L445"/>
  <c r="M445"/>
  <c r="O445"/>
  <c r="P445"/>
  <c r="L446"/>
  <c r="M446"/>
  <c r="O446"/>
  <c r="P446"/>
  <c r="L447"/>
  <c r="M447"/>
  <c r="O447"/>
  <c r="P447"/>
  <c r="L448"/>
  <c r="M448"/>
  <c r="O448"/>
  <c r="P448"/>
  <c r="L449"/>
  <c r="M449"/>
  <c r="O449"/>
  <c r="P449"/>
  <c r="L450"/>
  <c r="M450"/>
  <c r="O450"/>
  <c r="P450"/>
  <c r="L451"/>
  <c r="M451"/>
  <c r="O451"/>
  <c r="P451"/>
  <c r="L452"/>
  <c r="M452"/>
  <c r="O452"/>
  <c r="P452"/>
  <c r="L453"/>
  <c r="M453"/>
  <c r="O453"/>
  <c r="P453"/>
  <c r="L454"/>
  <c r="M454"/>
  <c r="O454"/>
  <c r="P454"/>
  <c r="L455"/>
  <c r="M455"/>
  <c r="O455"/>
  <c r="P455"/>
  <c r="L456"/>
  <c r="M456"/>
  <c r="O456"/>
  <c r="P456"/>
  <c r="L457"/>
  <c r="M457"/>
  <c r="O457"/>
  <c r="P457"/>
  <c r="L458"/>
  <c r="M458"/>
  <c r="O458"/>
  <c r="P458"/>
  <c r="L459"/>
  <c r="M459"/>
  <c r="O459"/>
  <c r="P459"/>
  <c r="L460"/>
  <c r="M460"/>
  <c r="O460"/>
  <c r="P460"/>
  <c r="C461"/>
  <c r="D461"/>
  <c r="F461"/>
  <c r="G461"/>
  <c r="P461"/>
  <c r="L462"/>
  <c r="L484" s="1"/>
  <c r="M462"/>
  <c r="M484" s="1"/>
  <c r="O462"/>
  <c r="O484" s="1"/>
  <c r="P462"/>
  <c r="L463"/>
  <c r="M463"/>
  <c r="O463"/>
  <c r="P463"/>
  <c r="L464"/>
  <c r="M464"/>
  <c r="O464"/>
  <c r="P464"/>
  <c r="L465"/>
  <c r="M465"/>
  <c r="O465"/>
  <c r="P465"/>
  <c r="L466"/>
  <c r="M466"/>
  <c r="O466"/>
  <c r="P466"/>
  <c r="L467"/>
  <c r="M467"/>
  <c r="O467"/>
  <c r="P467"/>
  <c r="L468"/>
  <c r="M468"/>
  <c r="O468"/>
  <c r="P468"/>
  <c r="L469"/>
  <c r="M469"/>
  <c r="O469"/>
  <c r="P469"/>
  <c r="L470"/>
  <c r="M470"/>
  <c r="O470"/>
  <c r="P470"/>
  <c r="L471"/>
  <c r="M471"/>
  <c r="O471"/>
  <c r="P471"/>
  <c r="L472"/>
  <c r="M472"/>
  <c r="O472"/>
  <c r="P472"/>
  <c r="L473"/>
  <c r="M473"/>
  <c r="O473"/>
  <c r="P473"/>
  <c r="L474"/>
  <c r="M474"/>
  <c r="O474"/>
  <c r="P474"/>
  <c r="L475"/>
  <c r="M475"/>
  <c r="O475"/>
  <c r="P475"/>
  <c r="L476"/>
  <c r="M476"/>
  <c r="O476"/>
  <c r="P476"/>
  <c r="L477"/>
  <c r="M477"/>
  <c r="O477"/>
  <c r="P477"/>
  <c r="L478"/>
  <c r="M478"/>
  <c r="O478"/>
  <c r="P478"/>
  <c r="L479"/>
  <c r="M479"/>
  <c r="O479"/>
  <c r="P479"/>
  <c r="L480"/>
  <c r="M480"/>
  <c r="O480"/>
  <c r="P480"/>
  <c r="L481"/>
  <c r="M481"/>
  <c r="O481"/>
  <c r="P481"/>
  <c r="L482"/>
  <c r="M482"/>
  <c r="O482"/>
  <c r="P482"/>
  <c r="L483"/>
  <c r="M483"/>
  <c r="O483"/>
  <c r="P483"/>
  <c r="C484"/>
  <c r="D484"/>
  <c r="F484"/>
  <c r="G484"/>
  <c r="P484"/>
  <c r="L485"/>
  <c r="M485"/>
  <c r="O485"/>
  <c r="P485"/>
  <c r="L486"/>
  <c r="M486"/>
  <c r="O486"/>
  <c r="P486"/>
  <c r="P504" s="1"/>
  <c r="L487"/>
  <c r="M487"/>
  <c r="O487"/>
  <c r="P487"/>
  <c r="L488"/>
  <c r="M488"/>
  <c r="O488"/>
  <c r="P488"/>
  <c r="L489"/>
  <c r="M489"/>
  <c r="O489"/>
  <c r="P489"/>
  <c r="L490"/>
  <c r="M490"/>
  <c r="O490"/>
  <c r="P490"/>
  <c r="L491"/>
  <c r="M491"/>
  <c r="O491"/>
  <c r="P491"/>
  <c r="L492"/>
  <c r="M492"/>
  <c r="O492"/>
  <c r="P492"/>
  <c r="L493"/>
  <c r="M493"/>
  <c r="O493"/>
  <c r="P493"/>
  <c r="L494"/>
  <c r="M494"/>
  <c r="O494"/>
  <c r="P494"/>
  <c r="L495"/>
  <c r="M495"/>
  <c r="O495"/>
  <c r="P495"/>
  <c r="L496"/>
  <c r="M496"/>
  <c r="O496"/>
  <c r="P496"/>
  <c r="L497"/>
  <c r="M497"/>
  <c r="O497"/>
  <c r="P497"/>
  <c r="L498"/>
  <c r="M498"/>
  <c r="O498"/>
  <c r="P498"/>
  <c r="L499"/>
  <c r="M499"/>
  <c r="O499"/>
  <c r="P499"/>
  <c r="L500"/>
  <c r="M500"/>
  <c r="O500"/>
  <c r="P500"/>
  <c r="L501"/>
  <c r="M501"/>
  <c r="O501"/>
  <c r="P501"/>
  <c r="L502"/>
  <c r="M502"/>
  <c r="O502"/>
  <c r="P502"/>
  <c r="L503"/>
  <c r="M503"/>
  <c r="O503"/>
  <c r="P503"/>
  <c r="C504"/>
  <c r="D504"/>
  <c r="F504"/>
  <c r="G504"/>
  <c r="L504"/>
  <c r="M504"/>
  <c r="O504"/>
  <c r="L505"/>
  <c r="M505"/>
  <c r="O505"/>
  <c r="P505"/>
  <c r="P527" s="1"/>
  <c r="L506"/>
  <c r="M506"/>
  <c r="O506"/>
  <c r="P506"/>
  <c r="L507"/>
  <c r="M507"/>
  <c r="O507"/>
  <c r="P507"/>
  <c r="L508"/>
  <c r="M508"/>
  <c r="O508"/>
  <c r="P508"/>
  <c r="L509"/>
  <c r="M509"/>
  <c r="O509"/>
  <c r="P509"/>
  <c r="L510"/>
  <c r="M510"/>
  <c r="O510"/>
  <c r="P510"/>
  <c r="L511"/>
  <c r="M511"/>
  <c r="O511"/>
  <c r="P511"/>
  <c r="L512"/>
  <c r="M512"/>
  <c r="O512"/>
  <c r="P512"/>
  <c r="L513"/>
  <c r="M513"/>
  <c r="O513"/>
  <c r="P513"/>
  <c r="L514"/>
  <c r="M514"/>
  <c r="O514"/>
  <c r="P514"/>
  <c r="L515"/>
  <c r="M515"/>
  <c r="O515"/>
  <c r="P515"/>
  <c r="L516"/>
  <c r="M516"/>
  <c r="O516"/>
  <c r="P516"/>
  <c r="L517"/>
  <c r="M517"/>
  <c r="O517"/>
  <c r="P517"/>
  <c r="L518"/>
  <c r="M518"/>
  <c r="O518"/>
  <c r="P518"/>
  <c r="L519"/>
  <c r="M519"/>
  <c r="O519"/>
  <c r="P519"/>
  <c r="L520"/>
  <c r="M520"/>
  <c r="O520"/>
  <c r="P520"/>
  <c r="L521"/>
  <c r="M521"/>
  <c r="O521"/>
  <c r="P521"/>
  <c r="L522"/>
  <c r="M522"/>
  <c r="O522"/>
  <c r="P522"/>
  <c r="L523"/>
  <c r="M523"/>
  <c r="O523"/>
  <c r="P523"/>
  <c r="L524"/>
  <c r="M524"/>
  <c r="O524"/>
  <c r="P524"/>
  <c r="L525"/>
  <c r="M525"/>
  <c r="O525"/>
  <c r="P525"/>
  <c r="L526"/>
  <c r="M526"/>
  <c r="O526"/>
  <c r="P526"/>
  <c r="C527"/>
  <c r="D527"/>
  <c r="F527"/>
  <c r="G527"/>
  <c r="L527"/>
  <c r="M527"/>
  <c r="O527"/>
  <c r="L528"/>
  <c r="M528"/>
  <c r="N528"/>
  <c r="O528"/>
  <c r="P528"/>
  <c r="Q528"/>
  <c r="R528"/>
  <c r="K529"/>
  <c r="L529"/>
  <c r="M529"/>
  <c r="N529"/>
  <c r="O529"/>
  <c r="P529"/>
  <c r="Q529"/>
  <c r="R529"/>
  <c r="K530"/>
  <c r="L530"/>
  <c r="M530"/>
  <c r="N530"/>
  <c r="O530"/>
  <c r="P530"/>
  <c r="Q530"/>
  <c r="R530"/>
  <c r="K531"/>
  <c r="L531"/>
  <c r="M531"/>
  <c r="N531"/>
  <c r="O531"/>
  <c r="P531"/>
  <c r="Q531"/>
  <c r="R531"/>
  <c r="K532"/>
  <c r="L532"/>
  <c r="M532"/>
  <c r="N532"/>
  <c r="O532"/>
  <c r="P532"/>
  <c r="Q532"/>
  <c r="R532"/>
  <c r="K533"/>
  <c r="L533"/>
  <c r="M533"/>
  <c r="N533"/>
  <c r="O533"/>
  <c r="P533"/>
  <c r="Q533"/>
  <c r="R533"/>
  <c r="K534"/>
  <c r="L534"/>
  <c r="M534"/>
  <c r="N534"/>
  <c r="O534"/>
  <c r="P534"/>
  <c r="Q534"/>
  <c r="R534"/>
  <c r="K535"/>
  <c r="L535"/>
  <c r="M535"/>
  <c r="N535"/>
  <c r="O535"/>
  <c r="P535"/>
  <c r="Q535"/>
  <c r="R535"/>
  <c r="K536"/>
  <c r="L536"/>
  <c r="M536"/>
  <c r="N536"/>
  <c r="O536"/>
  <c r="P536"/>
  <c r="Q536"/>
  <c r="R536"/>
  <c r="K537"/>
  <c r="L537"/>
  <c r="M537"/>
  <c r="N537"/>
  <c r="O537"/>
  <c r="P537"/>
  <c r="Q537"/>
  <c r="R537"/>
  <c r="K538"/>
  <c r="L538"/>
  <c r="M538"/>
  <c r="N538"/>
  <c r="O538"/>
  <c r="P538"/>
  <c r="Q538"/>
  <c r="R538"/>
  <c r="K539"/>
  <c r="L539"/>
  <c r="M539"/>
  <c r="N539"/>
  <c r="O539"/>
  <c r="P539"/>
  <c r="Q539"/>
  <c r="R539"/>
  <c r="K540"/>
  <c r="L540"/>
  <c r="M540"/>
  <c r="N540"/>
  <c r="O540"/>
  <c r="P540"/>
  <c r="Q540"/>
  <c r="R540"/>
  <c r="K541"/>
  <c r="L541"/>
  <c r="M541"/>
  <c r="N541"/>
  <c r="O541"/>
  <c r="P541"/>
  <c r="Q541"/>
  <c r="R541"/>
  <c r="K542"/>
  <c r="L542"/>
  <c r="M542"/>
  <c r="N542"/>
  <c r="O542"/>
  <c r="P542"/>
  <c r="Q542"/>
  <c r="R542"/>
  <c r="K543"/>
  <c r="L543"/>
  <c r="M543"/>
  <c r="N543"/>
  <c r="O543"/>
  <c r="P543"/>
  <c r="Q543"/>
  <c r="R543"/>
  <c r="K544"/>
  <c r="L544"/>
  <c r="M544"/>
  <c r="N544"/>
  <c r="O544"/>
  <c r="P544"/>
  <c r="Q544"/>
  <c r="R544"/>
  <c r="K545"/>
  <c r="L545"/>
  <c r="M545"/>
  <c r="N545"/>
  <c r="O545"/>
  <c r="P545"/>
  <c r="Q545"/>
  <c r="R545"/>
  <c r="K546"/>
  <c r="L546"/>
  <c r="M546"/>
  <c r="N546"/>
  <c r="O546"/>
  <c r="P546"/>
  <c r="Q546"/>
  <c r="R546"/>
  <c r="B547"/>
  <c r="C547"/>
  <c r="D547"/>
  <c r="E547"/>
  <c r="F547"/>
  <c r="G547"/>
  <c r="H547"/>
  <c r="I547"/>
  <c r="L547"/>
  <c r="M547"/>
  <c r="N547"/>
  <c r="O547"/>
  <c r="P547"/>
  <c r="Q547"/>
  <c r="R547"/>
  <c r="K548"/>
  <c r="L548"/>
  <c r="M548"/>
  <c r="N548"/>
  <c r="O548"/>
  <c r="P548"/>
  <c r="Q548"/>
  <c r="R548"/>
  <c r="K549"/>
  <c r="L549"/>
  <c r="M549"/>
  <c r="N549"/>
  <c r="O549"/>
  <c r="P549"/>
  <c r="Q549"/>
  <c r="R549"/>
  <c r="K550"/>
  <c r="L550"/>
  <c r="M550"/>
  <c r="N550"/>
  <c r="O550"/>
  <c r="P550"/>
  <c r="Q550"/>
  <c r="R550"/>
  <c r="K551"/>
  <c r="L551"/>
  <c r="M551"/>
  <c r="N551"/>
  <c r="O551"/>
  <c r="P551"/>
  <c r="Q551"/>
  <c r="R551"/>
  <c r="K552"/>
  <c r="L552"/>
  <c r="M552"/>
  <c r="N552"/>
  <c r="O552"/>
  <c r="P552"/>
  <c r="Q552"/>
  <c r="R552"/>
  <c r="K553"/>
  <c r="L553"/>
  <c r="M553"/>
  <c r="N553"/>
  <c r="O553"/>
  <c r="P553"/>
  <c r="Q553"/>
  <c r="R553"/>
  <c r="K554"/>
  <c r="L554"/>
  <c r="M554"/>
  <c r="N554"/>
  <c r="O554"/>
  <c r="P554"/>
  <c r="Q554"/>
  <c r="R554"/>
  <c r="K555"/>
  <c r="L555"/>
  <c r="M555"/>
  <c r="N555"/>
  <c r="O555"/>
  <c r="P555"/>
  <c r="Q555"/>
  <c r="R555"/>
  <c r="K556"/>
  <c r="L556"/>
  <c r="M556"/>
  <c r="N556"/>
  <c r="O556"/>
  <c r="P556"/>
  <c r="Q556"/>
  <c r="R556"/>
  <c r="K557"/>
  <c r="L557"/>
  <c r="M557"/>
  <c r="N557"/>
  <c r="O557"/>
  <c r="P557"/>
  <c r="Q557"/>
  <c r="R557"/>
  <c r="K558"/>
  <c r="L558"/>
  <c r="M558"/>
  <c r="N558"/>
  <c r="O558"/>
  <c r="P558"/>
  <c r="Q558"/>
  <c r="R558"/>
  <c r="K559"/>
  <c r="L559"/>
  <c r="M559"/>
  <c r="N559"/>
  <c r="O559"/>
  <c r="P559"/>
  <c r="Q559"/>
  <c r="R559"/>
  <c r="K560"/>
  <c r="L560"/>
  <c r="M560"/>
  <c r="N560"/>
  <c r="O560"/>
  <c r="P560"/>
  <c r="Q560"/>
  <c r="R560"/>
  <c r="K561"/>
  <c r="L561"/>
  <c r="M561"/>
  <c r="N561"/>
  <c r="O561"/>
  <c r="P561"/>
  <c r="Q561"/>
  <c r="R561"/>
  <c r="K562"/>
  <c r="L562"/>
  <c r="M562"/>
  <c r="N562"/>
  <c r="O562"/>
  <c r="P562"/>
  <c r="Q562"/>
  <c r="R562"/>
  <c r="K563"/>
  <c r="L563"/>
  <c r="M563"/>
  <c r="N563"/>
  <c r="O563"/>
  <c r="P563"/>
  <c r="Q563"/>
  <c r="R563"/>
  <c r="K564"/>
  <c r="L564"/>
  <c r="M564"/>
  <c r="N564"/>
  <c r="O564"/>
  <c r="P564"/>
  <c r="Q564"/>
  <c r="R564"/>
  <c r="K565"/>
  <c r="L565"/>
  <c r="M565"/>
  <c r="N565"/>
  <c r="O565"/>
  <c r="P565"/>
  <c r="Q565"/>
  <c r="R565"/>
  <c r="K566"/>
  <c r="L566"/>
  <c r="M566"/>
  <c r="N566"/>
  <c r="O566"/>
  <c r="P566"/>
  <c r="Q566"/>
  <c r="R566"/>
  <c r="B567"/>
  <c r="C567"/>
  <c r="D567"/>
  <c r="E567"/>
  <c r="F567"/>
  <c r="G567"/>
  <c r="H567"/>
  <c r="I567"/>
  <c r="K567"/>
  <c r="L567"/>
  <c r="M567"/>
  <c r="N567"/>
  <c r="O567"/>
  <c r="P567"/>
  <c r="Q567"/>
  <c r="R567"/>
  <c r="K568"/>
  <c r="L568"/>
  <c r="M568"/>
  <c r="N568"/>
  <c r="O568"/>
  <c r="P568"/>
  <c r="Q568"/>
  <c r="R568"/>
  <c r="K569"/>
  <c r="L569"/>
  <c r="M569"/>
  <c r="N569"/>
  <c r="O569"/>
  <c r="P569"/>
  <c r="Q569"/>
  <c r="R569"/>
  <c r="K570"/>
  <c r="L570"/>
  <c r="M570"/>
  <c r="N570"/>
  <c r="O570"/>
  <c r="P570"/>
  <c r="Q570"/>
  <c r="R570"/>
  <c r="K571"/>
  <c r="L571"/>
  <c r="M571"/>
  <c r="N571"/>
  <c r="O571"/>
  <c r="P571"/>
  <c r="Q571"/>
  <c r="R571"/>
  <c r="K572"/>
  <c r="L572"/>
  <c r="M572"/>
  <c r="N572"/>
  <c r="O572"/>
  <c r="P572"/>
  <c r="Q572"/>
  <c r="R572"/>
  <c r="K573"/>
  <c r="L573"/>
  <c r="M573"/>
  <c r="N573"/>
  <c r="O573"/>
  <c r="P573"/>
  <c r="Q573"/>
  <c r="R573"/>
  <c r="K574"/>
  <c r="L574"/>
  <c r="M574"/>
  <c r="N574"/>
  <c r="O574"/>
  <c r="P574"/>
  <c r="Q574"/>
  <c r="R574"/>
  <c r="K575"/>
  <c r="L575"/>
  <c r="M575"/>
  <c r="N575"/>
  <c r="O575"/>
  <c r="P575"/>
  <c r="Q575"/>
  <c r="R575"/>
  <c r="K576"/>
  <c r="L576"/>
  <c r="M576"/>
  <c r="N576"/>
  <c r="O576"/>
  <c r="P576"/>
  <c r="Q576"/>
  <c r="R576"/>
  <c r="K577"/>
  <c r="L577"/>
  <c r="M577"/>
  <c r="N577"/>
  <c r="O577"/>
  <c r="P577"/>
  <c r="Q577"/>
  <c r="R577"/>
  <c r="K578"/>
  <c r="L578"/>
  <c r="M578"/>
  <c r="N578"/>
  <c r="O578"/>
  <c r="P578"/>
  <c r="Q578"/>
  <c r="R578"/>
  <c r="K579"/>
  <c r="L579"/>
  <c r="M579"/>
  <c r="N579"/>
  <c r="O579"/>
  <c r="P579"/>
  <c r="Q579"/>
  <c r="R579"/>
  <c r="K580"/>
  <c r="L580"/>
  <c r="M580"/>
  <c r="N580"/>
  <c r="O580"/>
  <c r="P580"/>
  <c r="Q580"/>
  <c r="R580"/>
  <c r="K581"/>
  <c r="L581"/>
  <c r="M581"/>
  <c r="N581"/>
  <c r="O581"/>
  <c r="P581"/>
  <c r="Q581"/>
  <c r="R581"/>
  <c r="K582"/>
  <c r="L582"/>
  <c r="M582"/>
  <c r="N582"/>
  <c r="O582"/>
  <c r="P582"/>
  <c r="Q582"/>
  <c r="R582"/>
  <c r="K583"/>
  <c r="L583"/>
  <c r="M583"/>
  <c r="N583"/>
  <c r="O583"/>
  <c r="P583"/>
  <c r="Q583"/>
  <c r="R583"/>
  <c r="K584"/>
  <c r="L584"/>
  <c r="M584"/>
  <c r="N584"/>
  <c r="O584"/>
  <c r="P584"/>
  <c r="Q584"/>
  <c r="R584"/>
  <c r="K585"/>
  <c r="L585"/>
  <c r="M585"/>
  <c r="N585"/>
  <c r="O585"/>
  <c r="P585"/>
  <c r="Q585"/>
  <c r="R585"/>
  <c r="K586"/>
  <c r="L586"/>
  <c r="M586"/>
  <c r="N586"/>
  <c r="O586"/>
  <c r="P586"/>
  <c r="Q586"/>
  <c r="R586"/>
  <c r="K587"/>
  <c r="L587"/>
  <c r="M587"/>
  <c r="N587"/>
  <c r="O587"/>
  <c r="P587"/>
  <c r="Q587"/>
  <c r="R587"/>
  <c r="K588"/>
  <c r="L588"/>
  <c r="M588"/>
  <c r="N588"/>
  <c r="O588"/>
  <c r="P588"/>
  <c r="Q588"/>
  <c r="R588"/>
  <c r="K589"/>
  <c r="L589"/>
  <c r="M589"/>
  <c r="N589"/>
  <c r="O589"/>
  <c r="P589"/>
  <c r="Q589"/>
  <c r="R589"/>
  <c r="K590"/>
  <c r="L590"/>
  <c r="M590"/>
  <c r="N590"/>
  <c r="O590"/>
  <c r="P590"/>
  <c r="Q590"/>
  <c r="R590"/>
  <c r="B591"/>
  <c r="C591"/>
  <c r="D591"/>
  <c r="E591"/>
  <c r="F591"/>
  <c r="G591"/>
  <c r="H591"/>
  <c r="I591"/>
  <c r="K591"/>
  <c r="L591"/>
  <c r="M591"/>
  <c r="N591"/>
  <c r="O591"/>
  <c r="P591"/>
  <c r="Q591"/>
  <c r="R591"/>
  <c r="K592"/>
  <c r="L592"/>
  <c r="M592"/>
  <c r="N592"/>
  <c r="O592"/>
  <c r="P592"/>
  <c r="Q592"/>
  <c r="R592"/>
  <c r="K593"/>
  <c r="L593"/>
  <c r="M593"/>
  <c r="N593"/>
  <c r="O593"/>
  <c r="P593"/>
  <c r="Q593"/>
  <c r="R593"/>
  <c r="K594"/>
  <c r="L594"/>
  <c r="M594"/>
  <c r="N594"/>
  <c r="O594"/>
  <c r="P594"/>
  <c r="Q594"/>
  <c r="R594"/>
  <c r="K595"/>
  <c r="L595"/>
  <c r="M595"/>
  <c r="N595"/>
  <c r="O595"/>
  <c r="P595"/>
  <c r="Q595"/>
  <c r="R595"/>
  <c r="K596"/>
  <c r="L596"/>
  <c r="M596"/>
  <c r="N596"/>
  <c r="O596"/>
  <c r="P596"/>
  <c r="Q596"/>
  <c r="R596"/>
  <c r="K597"/>
  <c r="L597"/>
  <c r="M597"/>
  <c r="N597"/>
  <c r="O597"/>
  <c r="P597"/>
  <c r="Q597"/>
  <c r="R597"/>
  <c r="K598"/>
  <c r="L598"/>
  <c r="M598"/>
  <c r="N598"/>
  <c r="O598"/>
  <c r="P598"/>
  <c r="Q598"/>
  <c r="R598"/>
  <c r="K599"/>
  <c r="L599"/>
  <c r="M599"/>
  <c r="N599"/>
  <c r="O599"/>
  <c r="P599"/>
  <c r="Q599"/>
  <c r="R599"/>
  <c r="K600"/>
  <c r="L600"/>
  <c r="M600"/>
  <c r="N600"/>
  <c r="O600"/>
  <c r="P600"/>
  <c r="Q600"/>
  <c r="R600"/>
  <c r="K601"/>
  <c r="L601"/>
  <c r="M601"/>
  <c r="N601"/>
  <c r="O601"/>
  <c r="P601"/>
  <c r="Q601"/>
  <c r="R601"/>
  <c r="K602"/>
  <c r="L602"/>
  <c r="M602"/>
  <c r="N602"/>
  <c r="O602"/>
  <c r="P602"/>
  <c r="Q602"/>
  <c r="R602"/>
  <c r="K603"/>
  <c r="L603"/>
  <c r="M603"/>
  <c r="N603"/>
  <c r="O603"/>
  <c r="P603"/>
  <c r="Q603"/>
  <c r="R603"/>
  <c r="K604"/>
  <c r="L604"/>
  <c r="M604"/>
  <c r="N604"/>
  <c r="O604"/>
  <c r="P604"/>
  <c r="Q604"/>
  <c r="R604"/>
  <c r="K605"/>
  <c r="L605"/>
  <c r="M605"/>
  <c r="N605"/>
  <c r="O605"/>
  <c r="P605"/>
  <c r="Q605"/>
  <c r="R605"/>
  <c r="K606"/>
  <c r="L606"/>
  <c r="M606"/>
  <c r="N606"/>
  <c r="O606"/>
  <c r="P606"/>
  <c r="Q606"/>
  <c r="R606"/>
  <c r="K607"/>
  <c r="L607"/>
  <c r="M607"/>
  <c r="N607"/>
  <c r="O607"/>
  <c r="P607"/>
  <c r="Q607"/>
  <c r="R607"/>
  <c r="K608"/>
  <c r="L608"/>
  <c r="M608"/>
  <c r="N608"/>
  <c r="O608"/>
  <c r="P608"/>
  <c r="Q608"/>
  <c r="R608"/>
  <c r="K609"/>
  <c r="L609"/>
  <c r="M609"/>
  <c r="N609"/>
  <c r="O609"/>
  <c r="P609"/>
  <c r="Q609"/>
  <c r="R609"/>
  <c r="K610"/>
  <c r="L610"/>
  <c r="M610"/>
  <c r="N610"/>
  <c r="O610"/>
  <c r="P610"/>
  <c r="Q610"/>
  <c r="R610"/>
  <c r="K611"/>
  <c r="L611"/>
  <c r="M611"/>
  <c r="N611"/>
  <c r="O611"/>
  <c r="P611"/>
  <c r="Q611"/>
  <c r="R611"/>
  <c r="K612"/>
  <c r="L612"/>
  <c r="M612"/>
  <c r="N612"/>
  <c r="O612"/>
  <c r="P612"/>
  <c r="Q612"/>
  <c r="R612"/>
  <c r="B613"/>
  <c r="C613"/>
  <c r="D613"/>
  <c r="E613"/>
  <c r="F613"/>
  <c r="G613"/>
  <c r="H613"/>
  <c r="I613"/>
  <c r="K613"/>
  <c r="L613"/>
  <c r="M613"/>
  <c r="N613"/>
  <c r="O613"/>
  <c r="P613"/>
  <c r="Q613"/>
  <c r="R613"/>
  <c r="K614"/>
  <c r="L614"/>
  <c r="M614"/>
  <c r="N614"/>
  <c r="O614"/>
  <c r="P614"/>
  <c r="Q614"/>
  <c r="R614"/>
  <c r="K615"/>
  <c r="L615"/>
  <c r="M615"/>
  <c r="N615"/>
  <c r="O615"/>
  <c r="P615"/>
  <c r="Q615"/>
  <c r="R615"/>
  <c r="K616"/>
  <c r="L616"/>
  <c r="M616"/>
  <c r="N616"/>
  <c r="O616"/>
  <c r="P616"/>
  <c r="Q616"/>
  <c r="R616"/>
  <c r="K617"/>
  <c r="L617"/>
  <c r="M617"/>
  <c r="N617"/>
  <c r="O617"/>
  <c r="P617"/>
  <c r="Q617"/>
  <c r="R617"/>
  <c r="K618"/>
  <c r="L618"/>
  <c r="M618"/>
  <c r="N618"/>
  <c r="O618"/>
  <c r="P618"/>
  <c r="Q618"/>
  <c r="R618"/>
  <c r="K619"/>
  <c r="L619"/>
  <c r="M619"/>
  <c r="N619"/>
  <c r="O619"/>
  <c r="P619"/>
  <c r="Q619"/>
  <c r="R619"/>
  <c r="K620"/>
  <c r="L620"/>
  <c r="M620"/>
  <c r="N620"/>
  <c r="O620"/>
  <c r="P620"/>
  <c r="Q620"/>
  <c r="R620"/>
  <c r="K621"/>
  <c r="L621"/>
  <c r="M621"/>
  <c r="N621"/>
  <c r="O621"/>
  <c r="P621"/>
  <c r="Q621"/>
  <c r="R621"/>
  <c r="K622"/>
  <c r="L622"/>
  <c r="M622"/>
  <c r="N622"/>
  <c r="O622"/>
  <c r="P622"/>
  <c r="Q622"/>
  <c r="R622"/>
  <c r="K623"/>
  <c r="L623"/>
  <c r="M623"/>
  <c r="N623"/>
  <c r="O623"/>
  <c r="P623"/>
  <c r="Q623"/>
  <c r="R623"/>
  <c r="K624"/>
  <c r="L624"/>
  <c r="M624"/>
  <c r="N624"/>
  <c r="O624"/>
  <c r="P624"/>
  <c r="Q624"/>
  <c r="R624"/>
  <c r="K625"/>
  <c r="L625"/>
  <c r="M625"/>
  <c r="N625"/>
  <c r="O625"/>
  <c r="P625"/>
  <c r="Q625"/>
  <c r="R625"/>
  <c r="K626"/>
  <c r="L626"/>
  <c r="M626"/>
  <c r="N626"/>
  <c r="O626"/>
  <c r="P626"/>
  <c r="Q626"/>
  <c r="R626"/>
  <c r="K627"/>
  <c r="L627"/>
  <c r="M627"/>
  <c r="N627"/>
  <c r="O627"/>
  <c r="P627"/>
  <c r="Q627"/>
  <c r="R627"/>
  <c r="K628"/>
  <c r="L628"/>
  <c r="M628"/>
  <c r="N628"/>
  <c r="O628"/>
  <c r="P628"/>
  <c r="Q628"/>
  <c r="R628"/>
  <c r="K629"/>
  <c r="L629"/>
  <c r="M629"/>
  <c r="N629"/>
  <c r="O629"/>
  <c r="P629"/>
  <c r="Q629"/>
  <c r="R629"/>
  <c r="K630"/>
  <c r="L630"/>
  <c r="M630"/>
  <c r="N630"/>
  <c r="O630"/>
  <c r="P630"/>
  <c r="Q630"/>
  <c r="R630"/>
  <c r="K631"/>
  <c r="L631"/>
  <c r="M631"/>
  <c r="N631"/>
  <c r="O631"/>
  <c r="P631"/>
  <c r="Q631"/>
  <c r="R631"/>
  <c r="K632"/>
  <c r="L632"/>
  <c r="M632"/>
  <c r="N632"/>
  <c r="O632"/>
  <c r="P632"/>
  <c r="Q632"/>
  <c r="R632"/>
  <c r="K633"/>
  <c r="L633"/>
  <c r="M633"/>
  <c r="N633"/>
  <c r="O633"/>
  <c r="P633"/>
  <c r="Q633"/>
  <c r="R633"/>
  <c r="B634"/>
  <c r="C634"/>
  <c r="D634"/>
  <c r="E634"/>
  <c r="F634"/>
  <c r="G634"/>
  <c r="H634"/>
  <c r="I634"/>
  <c r="K634"/>
  <c r="L634"/>
  <c r="M634"/>
  <c r="N634"/>
  <c r="O634"/>
  <c r="P634"/>
  <c r="Q634"/>
  <c r="R634"/>
  <c r="K635"/>
  <c r="L635"/>
  <c r="L657" s="1"/>
  <c r="M635"/>
  <c r="M657" s="1"/>
  <c r="N635"/>
  <c r="O635"/>
  <c r="O657" s="1"/>
  <c r="P635"/>
  <c r="Q635"/>
  <c r="R635"/>
  <c r="R657" s="1"/>
  <c r="K636"/>
  <c r="K657" s="1"/>
  <c r="L636"/>
  <c r="M636"/>
  <c r="N636"/>
  <c r="O636"/>
  <c r="P636"/>
  <c r="P657" s="1"/>
  <c r="Q636"/>
  <c r="R636"/>
  <c r="K637"/>
  <c r="L637"/>
  <c r="M637"/>
  <c r="N637"/>
  <c r="O637"/>
  <c r="P637"/>
  <c r="Q637"/>
  <c r="R637"/>
  <c r="K638"/>
  <c r="L638"/>
  <c r="M638"/>
  <c r="N638"/>
  <c r="O638"/>
  <c r="P638"/>
  <c r="Q638"/>
  <c r="R638"/>
  <c r="K639"/>
  <c r="L639"/>
  <c r="M639"/>
  <c r="N639"/>
  <c r="O639"/>
  <c r="P639"/>
  <c r="Q639"/>
  <c r="R639"/>
  <c r="K640"/>
  <c r="L640"/>
  <c r="M640"/>
  <c r="N640"/>
  <c r="O640"/>
  <c r="P640"/>
  <c r="Q640"/>
  <c r="R640"/>
  <c r="K641"/>
  <c r="L641"/>
  <c r="M641"/>
  <c r="N641"/>
  <c r="O641"/>
  <c r="P641"/>
  <c r="Q641"/>
  <c r="R641"/>
  <c r="K642"/>
  <c r="L642"/>
  <c r="M642"/>
  <c r="N642"/>
  <c r="O642"/>
  <c r="P642"/>
  <c r="Q642"/>
  <c r="R642"/>
  <c r="K643"/>
  <c r="L643"/>
  <c r="M643"/>
  <c r="N643"/>
  <c r="O643"/>
  <c r="P643"/>
  <c r="Q643"/>
  <c r="R643"/>
  <c r="K644"/>
  <c r="L644"/>
  <c r="M644"/>
  <c r="N644"/>
  <c r="O644"/>
  <c r="P644"/>
  <c r="Q644"/>
  <c r="R644"/>
  <c r="K645"/>
  <c r="L645"/>
  <c r="M645"/>
  <c r="N645"/>
  <c r="O645"/>
  <c r="P645"/>
  <c r="Q645"/>
  <c r="R645"/>
  <c r="K646"/>
  <c r="L646"/>
  <c r="M646"/>
  <c r="N646"/>
  <c r="O646"/>
  <c r="P646"/>
  <c r="Q646"/>
  <c r="R646"/>
  <c r="K647"/>
  <c r="L647"/>
  <c r="M647"/>
  <c r="N647"/>
  <c r="O647"/>
  <c r="P647"/>
  <c r="Q647"/>
  <c r="R647"/>
  <c r="K648"/>
  <c r="L648"/>
  <c r="M648"/>
  <c r="N648"/>
  <c r="O648"/>
  <c r="P648"/>
  <c r="Q648"/>
  <c r="R648"/>
  <c r="K649"/>
  <c r="L649"/>
  <c r="M649"/>
  <c r="N649"/>
  <c r="O649"/>
  <c r="P649"/>
  <c r="Q649"/>
  <c r="R649"/>
  <c r="K650"/>
  <c r="L650"/>
  <c r="M650"/>
  <c r="N650"/>
  <c r="O650"/>
  <c r="P650"/>
  <c r="Q650"/>
  <c r="R650"/>
  <c r="K651"/>
  <c r="L651"/>
  <c r="M651"/>
  <c r="N651"/>
  <c r="O651"/>
  <c r="P651"/>
  <c r="Q651"/>
  <c r="R651"/>
  <c r="K652"/>
  <c r="L652"/>
  <c r="M652"/>
  <c r="N652"/>
  <c r="O652"/>
  <c r="P652"/>
  <c r="Q652"/>
  <c r="R652"/>
  <c r="K653"/>
  <c r="L653"/>
  <c r="M653"/>
  <c r="N653"/>
  <c r="O653"/>
  <c r="P653"/>
  <c r="Q653"/>
  <c r="R653"/>
  <c r="K654"/>
  <c r="L654"/>
  <c r="M654"/>
  <c r="N654"/>
  <c r="O654"/>
  <c r="P654"/>
  <c r="Q654"/>
  <c r="R654"/>
  <c r="K655"/>
  <c r="L655"/>
  <c r="M655"/>
  <c r="N655"/>
  <c r="O655"/>
  <c r="P655"/>
  <c r="Q655"/>
  <c r="R655"/>
  <c r="K656"/>
  <c r="L656"/>
  <c r="M656"/>
  <c r="N656"/>
  <c r="O656"/>
  <c r="P656"/>
  <c r="Q656"/>
  <c r="R656"/>
  <c r="B657"/>
  <c r="C657"/>
  <c r="D657"/>
  <c r="E657"/>
  <c r="N657"/>
  <c r="F657"/>
  <c r="G657"/>
  <c r="H657"/>
  <c r="I657"/>
  <c r="J657"/>
  <c r="Q657"/>
  <c r="K658"/>
  <c r="L658"/>
  <c r="M658"/>
  <c r="N658"/>
  <c r="O658"/>
  <c r="P658"/>
  <c r="Q658"/>
  <c r="R658"/>
  <c r="K659"/>
  <c r="L659"/>
  <c r="M659"/>
  <c r="N659"/>
  <c r="O659"/>
  <c r="P659"/>
  <c r="Q659"/>
  <c r="R659"/>
  <c r="K660"/>
  <c r="L660"/>
  <c r="M660"/>
  <c r="N660"/>
  <c r="O660"/>
  <c r="P660"/>
  <c r="Q660"/>
  <c r="R660"/>
  <c r="K661"/>
  <c r="L661"/>
  <c r="M661"/>
  <c r="N661"/>
  <c r="O661"/>
  <c r="P661"/>
  <c r="Q661"/>
  <c r="R661"/>
  <c r="K662"/>
  <c r="L662"/>
  <c r="M662"/>
  <c r="N662"/>
  <c r="O662"/>
  <c r="P662"/>
  <c r="Q662"/>
  <c r="R662"/>
  <c r="K663"/>
  <c r="L663"/>
  <c r="M663"/>
  <c r="N663"/>
  <c r="O663"/>
  <c r="P663"/>
  <c r="Q663"/>
  <c r="R663"/>
  <c r="K664"/>
  <c r="L664"/>
  <c r="M664"/>
  <c r="N664"/>
  <c r="O664"/>
  <c r="P664"/>
  <c r="Q664"/>
  <c r="R664"/>
  <c r="K665"/>
  <c r="L665"/>
  <c r="M665"/>
  <c r="N665"/>
  <c r="O665"/>
  <c r="P665"/>
  <c r="Q665"/>
  <c r="R665"/>
  <c r="K666"/>
  <c r="L666"/>
  <c r="M666"/>
  <c r="N666"/>
  <c r="O666"/>
  <c r="P666"/>
  <c r="Q666"/>
  <c r="R666"/>
  <c r="K667"/>
  <c r="L667"/>
  <c r="M667"/>
  <c r="N667"/>
  <c r="O667"/>
  <c r="P667"/>
  <c r="Q667"/>
  <c r="R667"/>
  <c r="K668"/>
  <c r="L668"/>
  <c r="M668"/>
  <c r="N668"/>
  <c r="O668"/>
  <c r="P668"/>
  <c r="Q668"/>
  <c r="R668"/>
  <c r="K669"/>
  <c r="L669"/>
  <c r="M669"/>
  <c r="N669"/>
  <c r="O669"/>
  <c r="P669"/>
  <c r="Q669"/>
  <c r="R669"/>
  <c r="K670"/>
  <c r="L670"/>
  <c r="M670"/>
  <c r="N670"/>
  <c r="O670"/>
  <c r="P670"/>
  <c r="Q670"/>
  <c r="R670"/>
  <c r="K671"/>
  <c r="L671"/>
  <c r="M671"/>
  <c r="N671"/>
  <c r="O671"/>
  <c r="P671"/>
  <c r="Q671"/>
  <c r="R671"/>
  <c r="K672"/>
  <c r="L672"/>
  <c r="M672"/>
  <c r="N672"/>
  <c r="O672"/>
  <c r="P672"/>
  <c r="Q672"/>
  <c r="R672"/>
  <c r="K673"/>
  <c r="L673"/>
  <c r="M673"/>
  <c r="N673"/>
  <c r="O673"/>
  <c r="P673"/>
  <c r="Q673"/>
  <c r="R673"/>
  <c r="K674"/>
  <c r="L674"/>
  <c r="M674"/>
  <c r="N674"/>
  <c r="O674"/>
  <c r="P674"/>
  <c r="Q674"/>
  <c r="R674"/>
  <c r="K675"/>
  <c r="L675"/>
  <c r="M675"/>
  <c r="N675"/>
  <c r="O675"/>
  <c r="P675"/>
  <c r="Q675"/>
  <c r="R675"/>
  <c r="K676"/>
  <c r="L676"/>
  <c r="M676"/>
  <c r="N676"/>
  <c r="O676"/>
  <c r="P676"/>
  <c r="Q676"/>
  <c r="R676"/>
  <c r="K677"/>
  <c r="L677"/>
  <c r="M677"/>
  <c r="N677"/>
  <c r="O677"/>
  <c r="P677"/>
  <c r="Q677"/>
  <c r="R677"/>
  <c r="K678"/>
  <c r="L678"/>
  <c r="M678"/>
  <c r="N678"/>
  <c r="O678"/>
  <c r="P678"/>
  <c r="Q678"/>
  <c r="R678"/>
  <c r="B679"/>
  <c r="C679"/>
  <c r="D679"/>
  <c r="E679"/>
  <c r="F679"/>
  <c r="G679"/>
  <c r="H679"/>
  <c r="I679"/>
  <c r="K679"/>
  <c r="L679"/>
  <c r="M679"/>
  <c r="N679"/>
  <c r="O679"/>
  <c r="P679"/>
  <c r="Q679"/>
  <c r="R679"/>
  <c r="K680"/>
  <c r="L680"/>
  <c r="L702" s="1"/>
  <c r="M680"/>
  <c r="M702" s="1"/>
  <c r="N680"/>
  <c r="N702" s="1"/>
  <c r="O680"/>
  <c r="O702" s="1"/>
  <c r="P680"/>
  <c r="Q680"/>
  <c r="R680"/>
  <c r="R702"/>
  <c r="K681"/>
  <c r="K702" s="1"/>
  <c r="L681"/>
  <c r="M681"/>
  <c r="N681"/>
  <c r="O681"/>
  <c r="P681"/>
  <c r="Q681"/>
  <c r="R681"/>
  <c r="K682"/>
  <c r="L682"/>
  <c r="M682"/>
  <c r="N682"/>
  <c r="O682"/>
  <c r="P682"/>
  <c r="Q682"/>
  <c r="R682"/>
  <c r="K683"/>
  <c r="L683"/>
  <c r="M683"/>
  <c r="N683"/>
  <c r="O683"/>
  <c r="P683"/>
  <c r="P702" s="1"/>
  <c r="Q683"/>
  <c r="R683"/>
  <c r="K684"/>
  <c r="L684"/>
  <c r="M684"/>
  <c r="N684"/>
  <c r="O684"/>
  <c r="P684"/>
  <c r="Q684"/>
  <c r="R684"/>
  <c r="K685"/>
  <c r="L685"/>
  <c r="M685"/>
  <c r="N685"/>
  <c r="O685"/>
  <c r="P685"/>
  <c r="Q685"/>
  <c r="R685"/>
  <c r="K686"/>
  <c r="L686"/>
  <c r="M686"/>
  <c r="N686"/>
  <c r="O686"/>
  <c r="P686"/>
  <c r="Q686"/>
  <c r="R686"/>
  <c r="K687"/>
  <c r="L687"/>
  <c r="M687"/>
  <c r="N687"/>
  <c r="O687"/>
  <c r="P687"/>
  <c r="Q687"/>
  <c r="R687"/>
  <c r="K688"/>
  <c r="L688"/>
  <c r="M688"/>
  <c r="N688"/>
  <c r="O688"/>
  <c r="P688"/>
  <c r="Q688"/>
  <c r="R688"/>
  <c r="K689"/>
  <c r="L689"/>
  <c r="M689"/>
  <c r="N689"/>
  <c r="O689"/>
  <c r="P689"/>
  <c r="Q689"/>
  <c r="R689"/>
  <c r="K690"/>
  <c r="L690"/>
  <c r="M690"/>
  <c r="N690"/>
  <c r="O690"/>
  <c r="P690"/>
  <c r="Q690"/>
  <c r="R690"/>
  <c r="K691"/>
  <c r="L691"/>
  <c r="M691"/>
  <c r="N691"/>
  <c r="O691"/>
  <c r="P691"/>
  <c r="Q691"/>
  <c r="R691"/>
  <c r="K692"/>
  <c r="L692"/>
  <c r="M692"/>
  <c r="N692"/>
  <c r="O692"/>
  <c r="P692"/>
  <c r="Q692"/>
  <c r="R692"/>
  <c r="K693"/>
  <c r="L693"/>
  <c r="M693"/>
  <c r="N693"/>
  <c r="O693"/>
  <c r="P693"/>
  <c r="Q693"/>
  <c r="R693"/>
  <c r="K694"/>
  <c r="L694"/>
  <c r="M694"/>
  <c r="N694"/>
  <c r="O694"/>
  <c r="P694"/>
  <c r="Q694"/>
  <c r="R694"/>
  <c r="K695"/>
  <c r="L695"/>
  <c r="M695"/>
  <c r="N695"/>
  <c r="O695"/>
  <c r="P695"/>
  <c r="Q695"/>
  <c r="R695"/>
  <c r="K696"/>
  <c r="L696"/>
  <c r="M696"/>
  <c r="N696"/>
  <c r="O696"/>
  <c r="P696"/>
  <c r="Q696"/>
  <c r="R696"/>
  <c r="K697"/>
  <c r="L697"/>
  <c r="M697"/>
  <c r="N697"/>
  <c r="O697"/>
  <c r="P697"/>
  <c r="Q697"/>
  <c r="R697"/>
  <c r="K698"/>
  <c r="L698"/>
  <c r="M698"/>
  <c r="N698"/>
  <c r="O698"/>
  <c r="P698"/>
  <c r="Q698"/>
  <c r="R698"/>
  <c r="K699"/>
  <c r="L699"/>
  <c r="M699"/>
  <c r="N699"/>
  <c r="O699"/>
  <c r="P699"/>
  <c r="Q699"/>
  <c r="R699"/>
  <c r="K700"/>
  <c r="L700"/>
  <c r="M700"/>
  <c r="N700"/>
  <c r="O700"/>
  <c r="P700"/>
  <c r="Q700"/>
  <c r="R700"/>
  <c r="K701"/>
  <c r="L701"/>
  <c r="M701"/>
  <c r="N701"/>
  <c r="O701"/>
  <c r="P701"/>
  <c r="Q701"/>
  <c r="R701"/>
  <c r="B702"/>
  <c r="C702"/>
  <c r="D702"/>
  <c r="E702"/>
  <c r="F702"/>
  <c r="G702"/>
  <c r="H702"/>
  <c r="I702"/>
  <c r="J702"/>
  <c r="K703"/>
  <c r="L703"/>
  <c r="M703"/>
  <c r="N703"/>
  <c r="O703"/>
  <c r="P703"/>
  <c r="Q703"/>
  <c r="R703"/>
  <c r="K704"/>
  <c r="L704"/>
  <c r="M704"/>
  <c r="N704"/>
  <c r="O704"/>
  <c r="P704"/>
  <c r="Q704"/>
  <c r="R704"/>
  <c r="K705"/>
  <c r="L705"/>
  <c r="M705"/>
  <c r="N705"/>
  <c r="O705"/>
  <c r="P705"/>
  <c r="Q705"/>
  <c r="R705"/>
  <c r="K706"/>
  <c r="L706"/>
  <c r="M706"/>
  <c r="N706"/>
  <c r="O706"/>
  <c r="P706"/>
  <c r="Q706"/>
  <c r="R706"/>
  <c r="K707"/>
  <c r="L707"/>
  <c r="M707"/>
  <c r="N707"/>
  <c r="O707"/>
  <c r="P707"/>
  <c r="Q707"/>
  <c r="R707"/>
  <c r="K708"/>
  <c r="L708"/>
  <c r="M708"/>
  <c r="N708"/>
  <c r="O708"/>
  <c r="P708"/>
  <c r="Q708"/>
  <c r="R708"/>
  <c r="K709"/>
  <c r="L709"/>
  <c r="M709"/>
  <c r="N709"/>
  <c r="O709"/>
  <c r="P709"/>
  <c r="Q709"/>
  <c r="R709"/>
  <c r="K710"/>
  <c r="L710"/>
  <c r="M710"/>
  <c r="N710"/>
  <c r="O710"/>
  <c r="P710"/>
  <c r="Q710"/>
  <c r="R710"/>
  <c r="K711"/>
  <c r="L711"/>
  <c r="M711"/>
  <c r="N711"/>
  <c r="O711"/>
  <c r="P711"/>
  <c r="Q711"/>
  <c r="R711"/>
  <c r="K712"/>
  <c r="L712"/>
  <c r="M712"/>
  <c r="N712"/>
  <c r="O712"/>
  <c r="P712"/>
  <c r="Q712"/>
  <c r="R712"/>
  <c r="K713"/>
  <c r="L713"/>
  <c r="M713"/>
  <c r="N713"/>
  <c r="O713"/>
  <c r="P713"/>
  <c r="Q713"/>
  <c r="R713"/>
  <c r="K714"/>
  <c r="L714"/>
  <c r="M714"/>
  <c r="N714"/>
  <c r="O714"/>
  <c r="P714"/>
  <c r="Q714"/>
  <c r="R714"/>
  <c r="K715"/>
  <c r="L715"/>
  <c r="M715"/>
  <c r="N715"/>
  <c r="O715"/>
  <c r="P715"/>
  <c r="Q715"/>
  <c r="R715"/>
  <c r="K716"/>
  <c r="L716"/>
  <c r="M716"/>
  <c r="N716"/>
  <c r="O716"/>
  <c r="P716"/>
  <c r="Q716"/>
  <c r="R716"/>
  <c r="K717"/>
  <c r="L717"/>
  <c r="M717"/>
  <c r="N717"/>
  <c r="O717"/>
  <c r="P717"/>
  <c r="Q717"/>
  <c r="R717"/>
  <c r="K718"/>
  <c r="L718"/>
  <c r="M718"/>
  <c r="N718"/>
  <c r="O718"/>
  <c r="P718"/>
  <c r="Q718"/>
  <c r="R718"/>
  <c r="K719"/>
  <c r="L719"/>
  <c r="M719"/>
  <c r="N719"/>
  <c r="O719"/>
  <c r="P719"/>
  <c r="Q719"/>
  <c r="R719"/>
  <c r="K720"/>
  <c r="L720"/>
  <c r="M720"/>
  <c r="N720"/>
  <c r="O720"/>
  <c r="P720"/>
  <c r="Q720"/>
  <c r="R720"/>
  <c r="K721"/>
  <c r="L721"/>
  <c r="M721"/>
  <c r="N721"/>
  <c r="O721"/>
  <c r="P721"/>
  <c r="Q721"/>
  <c r="R721"/>
  <c r="K722"/>
  <c r="L722"/>
  <c r="M722"/>
  <c r="N722"/>
  <c r="O722"/>
  <c r="P722"/>
  <c r="Q722"/>
  <c r="R722"/>
  <c r="K723"/>
  <c r="L723"/>
  <c r="M723"/>
  <c r="N723"/>
  <c r="O723"/>
  <c r="P723"/>
  <c r="Q723"/>
  <c r="R723"/>
  <c r="B724"/>
  <c r="C724"/>
  <c r="D724"/>
  <c r="E724"/>
  <c r="F724"/>
  <c r="G724"/>
  <c r="H724"/>
  <c r="I724"/>
  <c r="K724"/>
  <c r="L724"/>
  <c r="M724"/>
  <c r="N724"/>
  <c r="O724"/>
  <c r="P724"/>
  <c r="Q724"/>
  <c r="R724"/>
  <c r="K725"/>
  <c r="L725"/>
  <c r="M725"/>
  <c r="N725"/>
  <c r="O725"/>
  <c r="P725"/>
  <c r="Q725"/>
  <c r="R725"/>
  <c r="K726"/>
  <c r="L726"/>
  <c r="M726"/>
  <c r="N726"/>
  <c r="O726"/>
  <c r="P726"/>
  <c r="Q726"/>
  <c r="R726"/>
  <c r="K727"/>
  <c r="L727"/>
  <c r="M727"/>
  <c r="N727"/>
  <c r="O727"/>
  <c r="P727"/>
  <c r="Q727"/>
  <c r="R727"/>
  <c r="K728"/>
  <c r="L728"/>
  <c r="M728"/>
  <c r="N728"/>
  <c r="O728"/>
  <c r="P728"/>
  <c r="Q728"/>
  <c r="R728"/>
  <c r="K729"/>
  <c r="L729"/>
  <c r="M729"/>
  <c r="N729"/>
  <c r="O729"/>
  <c r="P729"/>
  <c r="Q729"/>
  <c r="R729"/>
  <c r="K730"/>
  <c r="L730"/>
  <c r="M730"/>
  <c r="N730"/>
  <c r="O730"/>
  <c r="P730"/>
  <c r="Q730"/>
  <c r="R730"/>
  <c r="K731"/>
  <c r="L731"/>
  <c r="M731"/>
  <c r="N731"/>
  <c r="O731"/>
  <c r="P731"/>
  <c r="Q731"/>
  <c r="R731"/>
  <c r="K732"/>
  <c r="L732"/>
  <c r="M732"/>
  <c r="N732"/>
  <c r="O732"/>
  <c r="P732"/>
  <c r="Q732"/>
  <c r="R732"/>
  <c r="K733"/>
  <c r="L733"/>
  <c r="M733"/>
  <c r="N733"/>
  <c r="O733"/>
  <c r="P733"/>
  <c r="Q733"/>
  <c r="R733"/>
  <c r="K734"/>
  <c r="L734"/>
  <c r="M734"/>
  <c r="N734"/>
  <c r="O734"/>
  <c r="P734"/>
  <c r="Q734"/>
  <c r="R734"/>
  <c r="K735"/>
  <c r="L735"/>
  <c r="M735"/>
  <c r="N735"/>
  <c r="O735"/>
  <c r="P735"/>
  <c r="Q735"/>
  <c r="R735"/>
  <c r="K736"/>
  <c r="L736"/>
  <c r="M736"/>
  <c r="N736"/>
  <c r="O736"/>
  <c r="P736"/>
  <c r="Q736"/>
  <c r="R736"/>
  <c r="K737"/>
  <c r="L737"/>
  <c r="M737"/>
  <c r="N737"/>
  <c r="O737"/>
  <c r="P737"/>
  <c r="Q737"/>
  <c r="R737"/>
  <c r="K738"/>
  <c r="L738"/>
  <c r="M738"/>
  <c r="N738"/>
  <c r="O738"/>
  <c r="P738"/>
  <c r="Q738"/>
  <c r="R738"/>
  <c r="K739"/>
  <c r="L739"/>
  <c r="M739"/>
  <c r="N739"/>
  <c r="O739"/>
  <c r="P739"/>
  <c r="Q739"/>
  <c r="R739"/>
  <c r="K740"/>
  <c r="L740"/>
  <c r="M740"/>
  <c r="N740"/>
  <c r="O740"/>
  <c r="P740"/>
  <c r="Q740"/>
  <c r="R740"/>
  <c r="K741"/>
  <c r="L741"/>
  <c r="M741"/>
  <c r="N741"/>
  <c r="O741"/>
  <c r="P741"/>
  <c r="Q741"/>
  <c r="R741"/>
  <c r="K742"/>
  <c r="L742"/>
  <c r="M742"/>
  <c r="N742"/>
  <c r="O742"/>
  <c r="P742"/>
  <c r="Q742"/>
  <c r="R742"/>
  <c r="K743"/>
  <c r="L743"/>
  <c r="M743"/>
  <c r="N743"/>
  <c r="O743"/>
  <c r="P743"/>
  <c r="Q743"/>
  <c r="R743"/>
  <c r="K744"/>
  <c r="L744"/>
  <c r="M744"/>
  <c r="N744"/>
  <c r="O744"/>
  <c r="P744"/>
  <c r="Q744"/>
  <c r="R744"/>
  <c r="K745"/>
  <c r="L745"/>
  <c r="M745"/>
  <c r="N745"/>
  <c r="O745"/>
  <c r="P745"/>
  <c r="Q745"/>
  <c r="R745"/>
  <c r="B746"/>
  <c r="C746"/>
  <c r="D746"/>
  <c r="E746"/>
  <c r="F746"/>
  <c r="G746"/>
  <c r="H746"/>
  <c r="I746"/>
  <c r="K746"/>
  <c r="L746"/>
  <c r="M746"/>
  <c r="N746"/>
  <c r="O746"/>
  <c r="P746"/>
  <c r="Q746"/>
  <c r="R746"/>
  <c r="K747"/>
  <c r="L747"/>
  <c r="M747"/>
  <c r="N747"/>
  <c r="O747"/>
  <c r="P747"/>
  <c r="Q747"/>
  <c r="R747"/>
  <c r="K748"/>
  <c r="L748"/>
  <c r="M748"/>
  <c r="N748"/>
  <c r="O748"/>
  <c r="P748"/>
  <c r="Q748"/>
  <c r="R748"/>
  <c r="K749"/>
  <c r="L749"/>
  <c r="M749"/>
  <c r="N749"/>
  <c r="O749"/>
  <c r="P749"/>
  <c r="Q749"/>
  <c r="R749"/>
  <c r="K750"/>
  <c r="L750"/>
  <c r="M750"/>
  <c r="N750"/>
  <c r="O750"/>
  <c r="P750"/>
  <c r="Q750"/>
  <c r="R750"/>
  <c r="K751"/>
  <c r="L751"/>
  <c r="M751"/>
  <c r="N751"/>
  <c r="O751"/>
  <c r="P751"/>
  <c r="Q751"/>
  <c r="R751"/>
  <c r="K752"/>
  <c r="L752"/>
  <c r="M752"/>
  <c r="N752"/>
  <c r="O752"/>
  <c r="P752"/>
  <c r="Q752"/>
  <c r="R752"/>
  <c r="K753"/>
  <c r="L753"/>
  <c r="M753"/>
  <c r="N753"/>
  <c r="O753"/>
  <c r="P753"/>
  <c r="Q753"/>
  <c r="R753"/>
  <c r="K754"/>
  <c r="L754"/>
  <c r="M754"/>
  <c r="N754"/>
  <c r="O754"/>
  <c r="P754"/>
  <c r="Q754"/>
  <c r="R754"/>
  <c r="K755"/>
  <c r="L755"/>
  <c r="M755"/>
  <c r="N755"/>
  <c r="O755"/>
  <c r="P755"/>
  <c r="Q755"/>
  <c r="R755"/>
  <c r="K756"/>
  <c r="L756"/>
  <c r="M756"/>
  <c r="N756"/>
  <c r="O756"/>
  <c r="P756"/>
  <c r="Q756"/>
  <c r="R756"/>
  <c r="K757"/>
  <c r="L757"/>
  <c r="M757"/>
  <c r="N757"/>
  <c r="O757"/>
  <c r="P757"/>
  <c r="Q757"/>
  <c r="R757"/>
  <c r="K758"/>
  <c r="L758"/>
  <c r="M758"/>
  <c r="N758"/>
  <c r="O758"/>
  <c r="P758"/>
  <c r="Q758"/>
  <c r="R758"/>
  <c r="K759"/>
  <c r="L759"/>
  <c r="M759"/>
  <c r="N759"/>
  <c r="O759"/>
  <c r="P759"/>
  <c r="Q759"/>
  <c r="R759"/>
  <c r="K760"/>
  <c r="L760"/>
  <c r="M760"/>
  <c r="N760"/>
  <c r="O760"/>
  <c r="P760"/>
  <c r="Q760"/>
  <c r="R760"/>
  <c r="K761"/>
  <c r="L761"/>
  <c r="M761"/>
  <c r="N761"/>
  <c r="O761"/>
  <c r="P761"/>
  <c r="Q761"/>
  <c r="R761"/>
  <c r="K762"/>
  <c r="L762"/>
  <c r="M762"/>
  <c r="N762"/>
  <c r="O762"/>
  <c r="P762"/>
  <c r="Q762"/>
  <c r="R762"/>
  <c r="K763"/>
  <c r="L763"/>
  <c r="M763"/>
  <c r="N763"/>
  <c r="O763"/>
  <c r="P763"/>
  <c r="Q763"/>
  <c r="R763"/>
  <c r="K764"/>
  <c r="L764"/>
  <c r="M764"/>
  <c r="N764"/>
  <c r="O764"/>
  <c r="P764"/>
  <c r="Q764"/>
  <c r="R764"/>
  <c r="K765"/>
  <c r="L765"/>
  <c r="M765"/>
  <c r="N765"/>
  <c r="O765"/>
  <c r="P765"/>
  <c r="Q765"/>
  <c r="R765"/>
  <c r="K766"/>
  <c r="L766"/>
  <c r="M766"/>
  <c r="N766"/>
  <c r="O766"/>
  <c r="P766"/>
  <c r="Q766"/>
  <c r="R766"/>
  <c r="K767"/>
  <c r="L767"/>
  <c r="M767"/>
  <c r="N767"/>
  <c r="O767"/>
  <c r="P767"/>
  <c r="Q767"/>
  <c r="R767"/>
  <c r="B768"/>
  <c r="C768"/>
  <c r="D768"/>
  <c r="E768"/>
  <c r="F768"/>
  <c r="G768"/>
  <c r="H768"/>
  <c r="I768"/>
  <c r="K768"/>
  <c r="L768"/>
  <c r="M768"/>
  <c r="N768"/>
  <c r="O768"/>
  <c r="P768"/>
  <c r="Q768"/>
  <c r="R768"/>
  <c r="K769"/>
  <c r="L769"/>
  <c r="M769"/>
  <c r="N769"/>
  <c r="O769"/>
  <c r="P769"/>
  <c r="Q769"/>
  <c r="R769"/>
  <c r="K770"/>
  <c r="L770"/>
  <c r="M770"/>
  <c r="N770"/>
  <c r="O770"/>
  <c r="P770"/>
  <c r="Q770"/>
  <c r="R770"/>
  <c r="K771"/>
  <c r="L771"/>
  <c r="M771"/>
  <c r="N771"/>
  <c r="O771"/>
  <c r="P771"/>
  <c r="Q771"/>
  <c r="R771"/>
  <c r="K772"/>
  <c r="L772"/>
  <c r="M772"/>
  <c r="N772"/>
  <c r="O772"/>
  <c r="P772"/>
  <c r="Q772"/>
  <c r="R772"/>
  <c r="K773"/>
  <c r="L773"/>
  <c r="M773"/>
  <c r="N773"/>
  <c r="O773"/>
  <c r="P773"/>
  <c r="Q773"/>
  <c r="R773"/>
  <c r="K774"/>
  <c r="L774"/>
  <c r="M774"/>
  <c r="N774"/>
  <c r="O774"/>
  <c r="P774"/>
  <c r="Q774"/>
  <c r="R774"/>
  <c r="B775"/>
  <c r="C775"/>
  <c r="D775"/>
  <c r="E775"/>
  <c r="F775"/>
  <c r="G775"/>
  <c r="H775"/>
  <c r="I775"/>
  <c r="K775"/>
  <c r="L775"/>
  <c r="M775"/>
  <c r="N775"/>
  <c r="O775"/>
  <c r="P775"/>
  <c r="Q775"/>
  <c r="R775"/>
  <c r="K6" i="2"/>
  <c r="L6"/>
  <c r="M6"/>
  <c r="N6"/>
  <c r="O6"/>
  <c r="P6"/>
  <c r="Q6"/>
  <c r="R6"/>
  <c r="K7"/>
  <c r="L7"/>
  <c r="M7"/>
  <c r="N7"/>
  <c r="O7"/>
  <c r="P7"/>
  <c r="Q7"/>
  <c r="R7"/>
  <c r="K8"/>
  <c r="L8"/>
  <c r="M8"/>
  <c r="N8"/>
  <c r="O8"/>
  <c r="P8"/>
  <c r="Q8"/>
  <c r="R8"/>
  <c r="K9"/>
  <c r="L9"/>
  <c r="M9"/>
  <c r="N9"/>
  <c r="O9"/>
  <c r="P9"/>
  <c r="Q9"/>
  <c r="R9"/>
  <c r="K10"/>
  <c r="L10"/>
  <c r="M10"/>
  <c r="N10"/>
  <c r="O10"/>
  <c r="P10"/>
  <c r="Q10"/>
  <c r="R10"/>
  <c r="K11"/>
  <c r="L11"/>
  <c r="M11"/>
  <c r="N11"/>
  <c r="O11"/>
  <c r="P11"/>
  <c r="Q11"/>
  <c r="R11"/>
  <c r="K12"/>
  <c r="L12"/>
  <c r="M12"/>
  <c r="N12"/>
  <c r="O12"/>
  <c r="P12"/>
  <c r="Q12"/>
  <c r="R12"/>
  <c r="K13"/>
  <c r="L13"/>
  <c r="M13"/>
  <c r="N13"/>
  <c r="O13"/>
  <c r="P13"/>
  <c r="Q13"/>
  <c r="R13"/>
  <c r="K14"/>
  <c r="L14"/>
  <c r="M14"/>
  <c r="N14"/>
  <c r="O14"/>
  <c r="P14"/>
  <c r="Q14"/>
  <c r="R14"/>
  <c r="K15"/>
  <c r="L15"/>
  <c r="M15"/>
  <c r="N15"/>
  <c r="O15"/>
  <c r="P15"/>
  <c r="Q15"/>
  <c r="R15"/>
  <c r="K16"/>
  <c r="L16"/>
  <c r="M16"/>
  <c r="N16"/>
  <c r="O16"/>
  <c r="P16"/>
  <c r="Q16"/>
  <c r="R16"/>
  <c r="K17"/>
  <c r="L17"/>
  <c r="M17"/>
  <c r="N17"/>
  <c r="O17"/>
  <c r="P17"/>
  <c r="Q17"/>
  <c r="R17"/>
  <c r="K18"/>
  <c r="L18"/>
  <c r="M18"/>
  <c r="N18"/>
  <c r="O18"/>
  <c r="P18"/>
  <c r="Q18"/>
  <c r="R18"/>
  <c r="K19"/>
  <c r="L19"/>
  <c r="M19"/>
  <c r="N19"/>
  <c r="O19"/>
  <c r="P19"/>
  <c r="Q19"/>
  <c r="R19"/>
  <c r="K20"/>
  <c r="L20"/>
  <c r="M20"/>
  <c r="N20"/>
  <c r="O20"/>
  <c r="P20"/>
  <c r="Q20"/>
  <c r="R20"/>
  <c r="L21"/>
  <c r="M21"/>
  <c r="N21"/>
  <c r="O21"/>
  <c r="P21"/>
  <c r="Q21"/>
  <c r="R21"/>
  <c r="K22"/>
  <c r="L22"/>
  <c r="M22"/>
  <c r="N22"/>
  <c r="O22"/>
  <c r="P22"/>
  <c r="Q22"/>
  <c r="R22"/>
  <c r="K23"/>
  <c r="L23"/>
  <c r="M23"/>
  <c r="N23"/>
  <c r="O23"/>
  <c r="P23"/>
  <c r="Q23"/>
  <c r="R23"/>
  <c r="K24"/>
  <c r="L24"/>
  <c r="M24"/>
  <c r="N24"/>
  <c r="O24"/>
  <c r="P24"/>
  <c r="Q24"/>
  <c r="R24"/>
  <c r="B25"/>
  <c r="C25"/>
  <c r="D25"/>
  <c r="E25"/>
  <c r="N25" s="1"/>
  <c r="F25"/>
  <c r="G25"/>
  <c r="H25"/>
  <c r="I25"/>
  <c r="K26"/>
  <c r="L26"/>
  <c r="M26"/>
  <c r="N26"/>
  <c r="O26"/>
  <c r="P26"/>
  <c r="Q26"/>
  <c r="R26"/>
  <c r="K27"/>
  <c r="L27"/>
  <c r="M27"/>
  <c r="N27"/>
  <c r="O27"/>
  <c r="P27"/>
  <c r="Q27"/>
  <c r="R27"/>
  <c r="K28"/>
  <c r="L28"/>
  <c r="M28"/>
  <c r="N28"/>
  <c r="O28"/>
  <c r="P28"/>
  <c r="Q28"/>
  <c r="R28"/>
  <c r="K29"/>
  <c r="L29"/>
  <c r="M29"/>
  <c r="N29"/>
  <c r="O29"/>
  <c r="P29"/>
  <c r="Q29"/>
  <c r="R29"/>
  <c r="K30"/>
  <c r="L30"/>
  <c r="M30"/>
  <c r="N30"/>
  <c r="O30"/>
  <c r="P30"/>
  <c r="Q30"/>
  <c r="R30"/>
  <c r="K31"/>
  <c r="L31"/>
  <c r="M31"/>
  <c r="N31"/>
  <c r="O31"/>
  <c r="P31"/>
  <c r="Q31"/>
  <c r="R31"/>
  <c r="K32"/>
  <c r="L32"/>
  <c r="M32"/>
  <c r="N32"/>
  <c r="O32"/>
  <c r="P32"/>
  <c r="Q32"/>
  <c r="R32"/>
  <c r="K33"/>
  <c r="L33"/>
  <c r="M33"/>
  <c r="N33"/>
  <c r="O33"/>
  <c r="P33"/>
  <c r="Q33"/>
  <c r="R33"/>
  <c r="K34"/>
  <c r="L34"/>
  <c r="M34"/>
  <c r="N34"/>
  <c r="O34"/>
  <c r="P34"/>
  <c r="Q34"/>
  <c r="R34"/>
  <c r="K35"/>
  <c r="L35"/>
  <c r="M35"/>
  <c r="N35"/>
  <c r="O35"/>
  <c r="P35"/>
  <c r="Q35"/>
  <c r="R35"/>
  <c r="K36"/>
  <c r="L36"/>
  <c r="M36"/>
  <c r="N36"/>
  <c r="O36"/>
  <c r="P36"/>
  <c r="Q36"/>
  <c r="R36"/>
  <c r="K37"/>
  <c r="L37"/>
  <c r="M37"/>
  <c r="N37"/>
  <c r="O37"/>
  <c r="P37"/>
  <c r="Q37"/>
  <c r="R37"/>
  <c r="K38"/>
  <c r="L38"/>
  <c r="M38"/>
  <c r="N38"/>
  <c r="O38"/>
  <c r="P38"/>
  <c r="Q38"/>
  <c r="R38"/>
  <c r="K39"/>
  <c r="L39"/>
  <c r="M39"/>
  <c r="N39"/>
  <c r="O39"/>
  <c r="P39"/>
  <c r="Q39"/>
  <c r="R39"/>
  <c r="K40"/>
  <c r="L40"/>
  <c r="M40"/>
  <c r="N40"/>
  <c r="O40"/>
  <c r="P40"/>
  <c r="Q40"/>
  <c r="R40"/>
  <c r="K41"/>
  <c r="L41"/>
  <c r="M41"/>
  <c r="N41"/>
  <c r="O41"/>
  <c r="P41"/>
  <c r="Q41"/>
  <c r="R41"/>
  <c r="K42"/>
  <c r="L42"/>
  <c r="M42"/>
  <c r="N42"/>
  <c r="O42"/>
  <c r="P42"/>
  <c r="Q42"/>
  <c r="R42"/>
  <c r="K43"/>
  <c r="L43"/>
  <c r="M43"/>
  <c r="N43"/>
  <c r="O43"/>
  <c r="P43"/>
  <c r="Q43"/>
  <c r="R43"/>
  <c r="K44"/>
  <c r="L44"/>
  <c r="M44"/>
  <c r="N44"/>
  <c r="O44"/>
  <c r="P44"/>
  <c r="Q44"/>
  <c r="R44"/>
  <c r="B45"/>
  <c r="C45"/>
  <c r="D45"/>
  <c r="E45"/>
  <c r="F45"/>
  <c r="G45"/>
  <c r="H45"/>
  <c r="I45"/>
  <c r="K46"/>
  <c r="L46"/>
  <c r="M46"/>
  <c r="N46"/>
  <c r="O46"/>
  <c r="P46"/>
  <c r="Q46"/>
  <c r="R46"/>
  <c r="K47"/>
  <c r="L47"/>
  <c r="M47"/>
  <c r="N47"/>
  <c r="O47"/>
  <c r="P47"/>
  <c r="Q47"/>
  <c r="R47"/>
  <c r="K48"/>
  <c r="L48"/>
  <c r="M48"/>
  <c r="N48"/>
  <c r="O48"/>
  <c r="P48"/>
  <c r="Q48"/>
  <c r="R48"/>
  <c r="K49"/>
  <c r="L49"/>
  <c r="M49"/>
  <c r="N49"/>
  <c r="O49"/>
  <c r="P49"/>
  <c r="Q49"/>
  <c r="R49"/>
  <c r="K50"/>
  <c r="L50"/>
  <c r="M50"/>
  <c r="O50"/>
  <c r="P50"/>
  <c r="Q50"/>
  <c r="R50"/>
  <c r="K51"/>
  <c r="L51"/>
  <c r="M51"/>
  <c r="N51"/>
  <c r="O51"/>
  <c r="P51"/>
  <c r="Q51"/>
  <c r="R51"/>
  <c r="K52"/>
  <c r="L52"/>
  <c r="M52"/>
  <c r="N52"/>
  <c r="O52"/>
  <c r="P52"/>
  <c r="Q52"/>
  <c r="R52"/>
  <c r="K53"/>
  <c r="L53"/>
  <c r="M53"/>
  <c r="N53"/>
  <c r="O53"/>
  <c r="P53"/>
  <c r="Q53"/>
  <c r="R53"/>
  <c r="K54"/>
  <c r="L54"/>
  <c r="M54"/>
  <c r="N54"/>
  <c r="O54"/>
  <c r="P54"/>
  <c r="Q54"/>
  <c r="R54"/>
  <c r="K55"/>
  <c r="L55"/>
  <c r="M55"/>
  <c r="N55"/>
  <c r="O55"/>
  <c r="P55"/>
  <c r="Q55"/>
  <c r="R55"/>
  <c r="K56"/>
  <c r="L56"/>
  <c r="M56"/>
  <c r="N56"/>
  <c r="O56"/>
  <c r="P56"/>
  <c r="Q56"/>
  <c r="R56"/>
  <c r="K57"/>
  <c r="L57"/>
  <c r="M57"/>
  <c r="N57"/>
  <c r="O57"/>
  <c r="P57"/>
  <c r="Q57"/>
  <c r="R57"/>
  <c r="K58"/>
  <c r="L58"/>
  <c r="M58"/>
  <c r="N58"/>
  <c r="O58"/>
  <c r="P58"/>
  <c r="Q58"/>
  <c r="R58"/>
  <c r="L59"/>
  <c r="M59"/>
  <c r="N59"/>
  <c r="O59"/>
  <c r="P59"/>
  <c r="Q59"/>
  <c r="R59"/>
  <c r="K60"/>
  <c r="L60"/>
  <c r="M60"/>
  <c r="N60"/>
  <c r="O60"/>
  <c r="P60"/>
  <c r="Q60"/>
  <c r="R60"/>
  <c r="K61"/>
  <c r="L61"/>
  <c r="M61"/>
  <c r="N61"/>
  <c r="O61"/>
  <c r="P61"/>
  <c r="Q61"/>
  <c r="R61"/>
  <c r="K62"/>
  <c r="L62"/>
  <c r="M62"/>
  <c r="N62"/>
  <c r="O62"/>
  <c r="P62"/>
  <c r="Q62"/>
  <c r="R62"/>
  <c r="K63"/>
  <c r="L63"/>
  <c r="M63"/>
  <c r="N63"/>
  <c r="O63"/>
  <c r="P63"/>
  <c r="Q63"/>
  <c r="R63"/>
  <c r="K64"/>
  <c r="L64"/>
  <c r="M64"/>
  <c r="N64"/>
  <c r="O64"/>
  <c r="P64"/>
  <c r="Q64"/>
  <c r="R64"/>
  <c r="K65"/>
  <c r="L65"/>
  <c r="M65"/>
  <c r="N65"/>
  <c r="O65"/>
  <c r="P65"/>
  <c r="Q65"/>
  <c r="R65"/>
  <c r="K66"/>
  <c r="L66"/>
  <c r="M66"/>
  <c r="N66"/>
  <c r="O66"/>
  <c r="P66"/>
  <c r="Q66"/>
  <c r="R66"/>
  <c r="K67"/>
  <c r="L67"/>
  <c r="M67"/>
  <c r="N67"/>
  <c r="O67"/>
  <c r="P67"/>
  <c r="Q67"/>
  <c r="R67"/>
  <c r="K68"/>
  <c r="L68"/>
  <c r="M68"/>
  <c r="N68"/>
  <c r="O68"/>
  <c r="P68"/>
  <c r="Q68"/>
  <c r="R68"/>
  <c r="B69"/>
  <c r="C69"/>
  <c r="D69"/>
  <c r="E69"/>
  <c r="N69" s="1"/>
  <c r="F69"/>
  <c r="G69"/>
  <c r="H69"/>
  <c r="I69"/>
  <c r="K70"/>
  <c r="L70"/>
  <c r="M70"/>
  <c r="N70"/>
  <c r="O70"/>
  <c r="P70"/>
  <c r="Q70"/>
  <c r="R70"/>
  <c r="K71"/>
  <c r="L71"/>
  <c r="M71"/>
  <c r="N71"/>
  <c r="O71"/>
  <c r="P71"/>
  <c r="Q71"/>
  <c r="R71"/>
  <c r="K72"/>
  <c r="L72"/>
  <c r="M72"/>
  <c r="N72"/>
  <c r="O72"/>
  <c r="P72"/>
  <c r="Q72"/>
  <c r="R72"/>
  <c r="K73"/>
  <c r="L73"/>
  <c r="M73"/>
  <c r="N73"/>
  <c r="O73"/>
  <c r="P73"/>
  <c r="Q73"/>
  <c r="R73"/>
  <c r="K74"/>
  <c r="L74"/>
  <c r="M74"/>
  <c r="N74"/>
  <c r="O74"/>
  <c r="P74"/>
  <c r="Q74"/>
  <c r="R74"/>
  <c r="K75"/>
  <c r="L75"/>
  <c r="M75"/>
  <c r="N75"/>
  <c r="O75"/>
  <c r="P75"/>
  <c r="Q75"/>
  <c r="R75"/>
  <c r="K76"/>
  <c r="L76"/>
  <c r="M76"/>
  <c r="N76"/>
  <c r="O76"/>
  <c r="P76"/>
  <c r="Q76"/>
  <c r="R76"/>
  <c r="K77"/>
  <c r="L77"/>
  <c r="M77"/>
  <c r="N77"/>
  <c r="O77"/>
  <c r="P77"/>
  <c r="Q77"/>
  <c r="R77"/>
  <c r="K78"/>
  <c r="L78"/>
  <c r="M78"/>
  <c r="N78"/>
  <c r="O78"/>
  <c r="P78"/>
  <c r="Q78"/>
  <c r="R78"/>
  <c r="K79"/>
  <c r="L79"/>
  <c r="M79"/>
  <c r="N79"/>
  <c r="O79"/>
  <c r="P79"/>
  <c r="Q79"/>
  <c r="R79"/>
  <c r="K80"/>
  <c r="L80"/>
  <c r="M80"/>
  <c r="N80"/>
  <c r="O80"/>
  <c r="P80"/>
  <c r="Q80"/>
  <c r="R80"/>
  <c r="K81"/>
  <c r="L81"/>
  <c r="M81"/>
  <c r="N81"/>
  <c r="O81"/>
  <c r="P81"/>
  <c r="Q81"/>
  <c r="R81"/>
  <c r="K82"/>
  <c r="L82"/>
  <c r="M82"/>
  <c r="N82"/>
  <c r="O82"/>
  <c r="P82"/>
  <c r="Q82"/>
  <c r="R82"/>
  <c r="K83"/>
  <c r="L83"/>
  <c r="M83"/>
  <c r="N83"/>
  <c r="O83"/>
  <c r="P83"/>
  <c r="Q83"/>
  <c r="R83"/>
  <c r="K84"/>
  <c r="L84"/>
  <c r="M84"/>
  <c r="N84"/>
  <c r="O84"/>
  <c r="P84"/>
  <c r="Q84"/>
  <c r="R84"/>
  <c r="K85"/>
  <c r="L85"/>
  <c r="M85"/>
  <c r="N85"/>
  <c r="O85"/>
  <c r="P85"/>
  <c r="Q85"/>
  <c r="R85"/>
  <c r="K86"/>
  <c r="L86"/>
  <c r="M86"/>
  <c r="N86"/>
  <c r="O86"/>
  <c r="P86"/>
  <c r="Q86"/>
  <c r="R86"/>
  <c r="K87"/>
  <c r="L87"/>
  <c r="M87"/>
  <c r="N87"/>
  <c r="O87"/>
  <c r="P87"/>
  <c r="Q87"/>
  <c r="R87"/>
  <c r="K88"/>
  <c r="L88"/>
  <c r="M88"/>
  <c r="N88"/>
  <c r="O88"/>
  <c r="P88"/>
  <c r="Q88"/>
  <c r="R88"/>
  <c r="K89"/>
  <c r="L89"/>
  <c r="M89"/>
  <c r="N89"/>
  <c r="O89"/>
  <c r="P89"/>
  <c r="Q89"/>
  <c r="R89"/>
  <c r="K90"/>
  <c r="L90"/>
  <c r="M90"/>
  <c r="N90"/>
  <c r="O90"/>
  <c r="P90"/>
  <c r="Q90"/>
  <c r="R90"/>
  <c r="B91"/>
  <c r="C91"/>
  <c r="D91"/>
  <c r="E91"/>
  <c r="N91" s="1"/>
  <c r="F91"/>
  <c r="G91"/>
  <c r="H91"/>
  <c r="I91"/>
  <c r="K92"/>
  <c r="L92"/>
  <c r="M92"/>
  <c r="N92"/>
  <c r="O92"/>
  <c r="P92"/>
  <c r="Q92"/>
  <c r="R92"/>
  <c r="K93"/>
  <c r="L93"/>
  <c r="M93"/>
  <c r="N93"/>
  <c r="O93"/>
  <c r="P93"/>
  <c r="Q93"/>
  <c r="R93"/>
  <c r="K94"/>
  <c r="L94"/>
  <c r="M94"/>
  <c r="N94"/>
  <c r="O94"/>
  <c r="P94"/>
  <c r="Q94"/>
  <c r="R94"/>
  <c r="K95"/>
  <c r="L95"/>
  <c r="M95"/>
  <c r="N95"/>
  <c r="O95"/>
  <c r="P95"/>
  <c r="Q95"/>
  <c r="R95"/>
  <c r="K96"/>
  <c r="L96"/>
  <c r="M96"/>
  <c r="N96"/>
  <c r="O96"/>
  <c r="P96"/>
  <c r="Q96"/>
  <c r="R96"/>
  <c r="K97"/>
  <c r="L97"/>
  <c r="M97"/>
  <c r="N97"/>
  <c r="O97"/>
  <c r="P97"/>
  <c r="Q97"/>
  <c r="R97"/>
  <c r="L98"/>
  <c r="M98"/>
  <c r="N98"/>
  <c r="O98"/>
  <c r="P98"/>
  <c r="Q98"/>
  <c r="R98"/>
  <c r="K99"/>
  <c r="L99"/>
  <c r="M99"/>
  <c r="N99"/>
  <c r="O99"/>
  <c r="P99"/>
  <c r="Q99"/>
  <c r="R99"/>
  <c r="K100"/>
  <c r="L100"/>
  <c r="M100"/>
  <c r="N100"/>
  <c r="O100"/>
  <c r="P100"/>
  <c r="Q100"/>
  <c r="R100"/>
  <c r="K101"/>
  <c r="L101"/>
  <c r="M101"/>
  <c r="N101"/>
  <c r="O101"/>
  <c r="P101"/>
  <c r="Q101"/>
  <c r="R101"/>
  <c r="K102"/>
  <c r="L102"/>
  <c r="M102"/>
  <c r="N102"/>
  <c r="O102"/>
  <c r="P102"/>
  <c r="Q102"/>
  <c r="R102"/>
  <c r="L103"/>
  <c r="M103"/>
  <c r="N103"/>
  <c r="O103"/>
  <c r="P103"/>
  <c r="Q103"/>
  <c r="R103"/>
  <c r="K104"/>
  <c r="L104"/>
  <c r="M104"/>
  <c r="N104"/>
  <c r="O104"/>
  <c r="P104"/>
  <c r="Q104"/>
  <c r="R104"/>
  <c r="K105"/>
  <c r="L105"/>
  <c r="M105"/>
  <c r="N105"/>
  <c r="O105"/>
  <c r="P105"/>
  <c r="Q105"/>
  <c r="R105"/>
  <c r="K106"/>
  <c r="L106"/>
  <c r="M106"/>
  <c r="N106"/>
  <c r="O106"/>
  <c r="P106"/>
  <c r="Q106"/>
  <c r="R106"/>
  <c r="K107"/>
  <c r="L107"/>
  <c r="M107"/>
  <c r="N107"/>
  <c r="O107"/>
  <c r="P107"/>
  <c r="Q107"/>
  <c r="R107"/>
  <c r="K108"/>
  <c r="L108"/>
  <c r="M108"/>
  <c r="N108"/>
  <c r="O108"/>
  <c r="P108"/>
  <c r="Q108"/>
  <c r="R108"/>
  <c r="K109"/>
  <c r="L109"/>
  <c r="M109"/>
  <c r="N109"/>
  <c r="O109"/>
  <c r="P109"/>
  <c r="Q109"/>
  <c r="R109"/>
  <c r="K110"/>
  <c r="L110"/>
  <c r="M110"/>
  <c r="N110"/>
  <c r="O110"/>
  <c r="P110"/>
  <c r="Q110"/>
  <c r="R110"/>
  <c r="K111"/>
  <c r="L111"/>
  <c r="M111"/>
  <c r="N111"/>
  <c r="O111"/>
  <c r="P111"/>
  <c r="Q111"/>
  <c r="R111"/>
  <c r="B112"/>
  <c r="C112"/>
  <c r="D112"/>
  <c r="E112"/>
  <c r="N112" s="1"/>
  <c r="F112"/>
  <c r="G112"/>
  <c r="H112"/>
  <c r="I112"/>
  <c r="K113"/>
  <c r="L113"/>
  <c r="M113"/>
  <c r="N113"/>
  <c r="O113"/>
  <c r="P113"/>
  <c r="Q113"/>
  <c r="R113"/>
  <c r="K114"/>
  <c r="L114"/>
  <c r="M114"/>
  <c r="N114"/>
  <c r="O114"/>
  <c r="P114"/>
  <c r="Q114"/>
  <c r="R114"/>
  <c r="K115"/>
  <c r="L115"/>
  <c r="M115"/>
  <c r="N115"/>
  <c r="O115"/>
  <c r="P115"/>
  <c r="Q115"/>
  <c r="R115"/>
  <c r="K116"/>
  <c r="L116"/>
  <c r="M116"/>
  <c r="N116"/>
  <c r="O116"/>
  <c r="P116"/>
  <c r="Q116"/>
  <c r="R116"/>
  <c r="K117"/>
  <c r="L117"/>
  <c r="M117"/>
  <c r="N117"/>
  <c r="O117"/>
  <c r="P117"/>
  <c r="Q117"/>
  <c r="R117"/>
  <c r="K118"/>
  <c r="L118"/>
  <c r="M118"/>
  <c r="N118"/>
  <c r="O118"/>
  <c r="P118"/>
  <c r="Q118"/>
  <c r="R118"/>
  <c r="K119"/>
  <c r="L119"/>
  <c r="M119"/>
  <c r="N119"/>
  <c r="O119"/>
  <c r="P119"/>
  <c r="Q119"/>
  <c r="R119"/>
  <c r="K120"/>
  <c r="L120"/>
  <c r="M120"/>
  <c r="N120"/>
  <c r="O120"/>
  <c r="P120"/>
  <c r="Q120"/>
  <c r="R120"/>
  <c r="K121"/>
  <c r="L121"/>
  <c r="M121"/>
  <c r="N121"/>
  <c r="O121"/>
  <c r="P121"/>
  <c r="Q121"/>
  <c r="R121"/>
  <c r="K122"/>
  <c r="L122"/>
  <c r="M122"/>
  <c r="N122"/>
  <c r="O122"/>
  <c r="P122"/>
  <c r="Q122"/>
  <c r="R122"/>
  <c r="K123"/>
  <c r="L123"/>
  <c r="M123"/>
  <c r="N123"/>
  <c r="O123"/>
  <c r="P123"/>
  <c r="Q123"/>
  <c r="R123"/>
  <c r="K124"/>
  <c r="L124"/>
  <c r="M124"/>
  <c r="N124"/>
  <c r="O124"/>
  <c r="P124"/>
  <c r="Q124"/>
  <c r="R124"/>
  <c r="K125"/>
  <c r="L125"/>
  <c r="M125"/>
  <c r="N125"/>
  <c r="O125"/>
  <c r="P125"/>
  <c r="Q125"/>
  <c r="R125"/>
  <c r="K126"/>
  <c r="L126"/>
  <c r="M126"/>
  <c r="N126"/>
  <c r="O126"/>
  <c r="P126"/>
  <c r="Q126"/>
  <c r="R126"/>
  <c r="K127"/>
  <c r="L127"/>
  <c r="M127"/>
  <c r="N127"/>
  <c r="O127"/>
  <c r="P127"/>
  <c r="Q127"/>
  <c r="R127"/>
  <c r="K128"/>
  <c r="L128"/>
  <c r="M128"/>
  <c r="N128"/>
  <c r="O128"/>
  <c r="P128"/>
  <c r="Q128"/>
  <c r="R128"/>
  <c r="K129"/>
  <c r="L129"/>
  <c r="M129"/>
  <c r="N129"/>
  <c r="O129"/>
  <c r="P129"/>
  <c r="Q129"/>
  <c r="R129"/>
  <c r="K130"/>
  <c r="L130"/>
  <c r="M130"/>
  <c r="N130"/>
  <c r="O130"/>
  <c r="P130"/>
  <c r="Q130"/>
  <c r="R130"/>
  <c r="K131"/>
  <c r="L131"/>
  <c r="M131"/>
  <c r="N131"/>
  <c r="O131"/>
  <c r="P131"/>
  <c r="Q131"/>
  <c r="R131"/>
  <c r="K132"/>
  <c r="L132"/>
  <c r="M132"/>
  <c r="N132"/>
  <c r="O132"/>
  <c r="P132"/>
  <c r="Q132"/>
  <c r="R132"/>
  <c r="K133"/>
  <c r="L133"/>
  <c r="M133"/>
  <c r="N133"/>
  <c r="O133"/>
  <c r="P133"/>
  <c r="Q133"/>
  <c r="R133"/>
  <c r="K134"/>
  <c r="L134"/>
  <c r="M134"/>
  <c r="N134"/>
  <c r="O134"/>
  <c r="P134"/>
  <c r="Q134"/>
  <c r="R134"/>
  <c r="B135"/>
  <c r="C135"/>
  <c r="D135"/>
  <c r="E135"/>
  <c r="N135" s="1"/>
  <c r="F135"/>
  <c r="G135"/>
  <c r="H135"/>
  <c r="I135"/>
  <c r="J135"/>
  <c r="K136"/>
  <c r="L136"/>
  <c r="M136"/>
  <c r="N136"/>
  <c r="O136"/>
  <c r="P136"/>
  <c r="Q136"/>
  <c r="R136"/>
  <c r="K137"/>
  <c r="L137"/>
  <c r="M137"/>
  <c r="N137"/>
  <c r="O137"/>
  <c r="P137"/>
  <c r="Q137"/>
  <c r="R137"/>
  <c r="K138"/>
  <c r="L138"/>
  <c r="M138"/>
  <c r="N138"/>
  <c r="O138"/>
  <c r="P138"/>
  <c r="Q138"/>
  <c r="R138"/>
  <c r="K139"/>
  <c r="L139"/>
  <c r="M139"/>
  <c r="N139"/>
  <c r="O139"/>
  <c r="P139"/>
  <c r="Q139"/>
  <c r="R139"/>
  <c r="K140"/>
  <c r="L140"/>
  <c r="M140"/>
  <c r="N140"/>
  <c r="O140"/>
  <c r="P140"/>
  <c r="Q140"/>
  <c r="R140"/>
  <c r="K141"/>
  <c r="L141"/>
  <c r="M141"/>
  <c r="N141"/>
  <c r="O141"/>
  <c r="P141"/>
  <c r="Q141"/>
  <c r="R141"/>
  <c r="K142"/>
  <c r="L142"/>
  <c r="M142"/>
  <c r="N142"/>
  <c r="O142"/>
  <c r="P142"/>
  <c r="Q142"/>
  <c r="R142"/>
  <c r="K143"/>
  <c r="L143"/>
  <c r="M143"/>
  <c r="N143"/>
  <c r="O143"/>
  <c r="P143"/>
  <c r="Q143"/>
  <c r="R143"/>
  <c r="K144"/>
  <c r="L144"/>
  <c r="M144"/>
  <c r="N144"/>
  <c r="O144"/>
  <c r="P144"/>
  <c r="Q144"/>
  <c r="R144"/>
  <c r="K145"/>
  <c r="L145"/>
  <c r="M145"/>
  <c r="N145"/>
  <c r="O145"/>
  <c r="P145"/>
  <c r="Q145"/>
  <c r="R145"/>
  <c r="K146"/>
  <c r="L146"/>
  <c r="M146"/>
  <c r="N146"/>
  <c r="O146"/>
  <c r="P146"/>
  <c r="Q146"/>
  <c r="R146"/>
  <c r="K147"/>
  <c r="L147"/>
  <c r="M147"/>
  <c r="N147"/>
  <c r="O147"/>
  <c r="P147"/>
  <c r="Q147"/>
  <c r="R147"/>
  <c r="K148"/>
  <c r="L148"/>
  <c r="M148"/>
  <c r="N148"/>
  <c r="O148"/>
  <c r="P148"/>
  <c r="Q148"/>
  <c r="R148"/>
  <c r="K149"/>
  <c r="L149"/>
  <c r="M149"/>
  <c r="N149"/>
  <c r="O149"/>
  <c r="P149"/>
  <c r="Q149"/>
  <c r="R149"/>
  <c r="K150"/>
  <c r="L150"/>
  <c r="M150"/>
  <c r="N150"/>
  <c r="O150"/>
  <c r="P150"/>
  <c r="Q150"/>
  <c r="R150"/>
  <c r="K151"/>
  <c r="L151"/>
  <c r="M151"/>
  <c r="N151"/>
  <c r="O151"/>
  <c r="P151"/>
  <c r="Q151"/>
  <c r="R151"/>
  <c r="K152"/>
  <c r="L152"/>
  <c r="M152"/>
  <c r="N152"/>
  <c r="O152"/>
  <c r="P152"/>
  <c r="Q152"/>
  <c r="R152"/>
  <c r="K153"/>
  <c r="L153"/>
  <c r="M153"/>
  <c r="N153"/>
  <c r="O153"/>
  <c r="P153"/>
  <c r="Q153"/>
  <c r="R153"/>
  <c r="K154"/>
  <c r="L154"/>
  <c r="M154"/>
  <c r="N154"/>
  <c r="O154"/>
  <c r="P154"/>
  <c r="Q154"/>
  <c r="R154"/>
  <c r="K155"/>
  <c r="L155"/>
  <c r="M155"/>
  <c r="N155"/>
  <c r="O155"/>
  <c r="P155"/>
  <c r="Q155"/>
  <c r="R155"/>
  <c r="K156"/>
  <c r="L156"/>
  <c r="M156"/>
  <c r="N156"/>
  <c r="O156"/>
  <c r="P156"/>
  <c r="Q156"/>
  <c r="R156"/>
  <c r="B157"/>
  <c r="C157"/>
  <c r="D157"/>
  <c r="E157"/>
  <c r="N157" s="1"/>
  <c r="F157"/>
  <c r="G157"/>
  <c r="H157"/>
  <c r="I157"/>
  <c r="K158"/>
  <c r="L158"/>
  <c r="M158"/>
  <c r="N158"/>
  <c r="O158"/>
  <c r="P158"/>
  <c r="Q158"/>
  <c r="R158"/>
  <c r="K159"/>
  <c r="L159"/>
  <c r="M159"/>
  <c r="N159"/>
  <c r="O159"/>
  <c r="P159"/>
  <c r="Q159"/>
  <c r="R159"/>
  <c r="K160"/>
  <c r="L160"/>
  <c r="M160"/>
  <c r="N160"/>
  <c r="O160"/>
  <c r="P160"/>
  <c r="Q160"/>
  <c r="R160"/>
  <c r="K161"/>
  <c r="L161"/>
  <c r="M161"/>
  <c r="N161"/>
  <c r="O161"/>
  <c r="P161"/>
  <c r="Q161"/>
  <c r="R161"/>
  <c r="K162"/>
  <c r="L162"/>
  <c r="M162"/>
  <c r="N162"/>
  <c r="O162"/>
  <c r="P162"/>
  <c r="Q162"/>
  <c r="R162"/>
  <c r="K163"/>
  <c r="L163"/>
  <c r="M163"/>
  <c r="N163"/>
  <c r="O163"/>
  <c r="P163"/>
  <c r="Q163"/>
  <c r="R163"/>
  <c r="K164"/>
  <c r="L164"/>
  <c r="M164"/>
  <c r="N164"/>
  <c r="O164"/>
  <c r="P164"/>
  <c r="Q164"/>
  <c r="R164"/>
  <c r="K165"/>
  <c r="L165"/>
  <c r="M165"/>
  <c r="N165"/>
  <c r="O165"/>
  <c r="P165"/>
  <c r="Q165"/>
  <c r="R165"/>
  <c r="K166"/>
  <c r="L166"/>
  <c r="M166"/>
  <c r="N166"/>
  <c r="O166"/>
  <c r="P166"/>
  <c r="Q166"/>
  <c r="R166"/>
  <c r="K167"/>
  <c r="L167"/>
  <c r="M167"/>
  <c r="N167"/>
  <c r="O167"/>
  <c r="P167"/>
  <c r="Q167"/>
  <c r="R167"/>
  <c r="K168"/>
  <c r="L168"/>
  <c r="M168"/>
  <c r="N168"/>
  <c r="O168"/>
  <c r="P168"/>
  <c r="Q168"/>
  <c r="R168"/>
  <c r="K169"/>
  <c r="L169"/>
  <c r="M169"/>
  <c r="N169"/>
  <c r="O169"/>
  <c r="P169"/>
  <c r="Q169"/>
  <c r="R169"/>
  <c r="K170"/>
  <c r="L170"/>
  <c r="M170"/>
  <c r="N170"/>
  <c r="O170"/>
  <c r="P170"/>
  <c r="Q170"/>
  <c r="R170"/>
  <c r="K171"/>
  <c r="L171"/>
  <c r="M171"/>
  <c r="N171"/>
  <c r="O171"/>
  <c r="P171"/>
  <c r="Q171"/>
  <c r="R171"/>
  <c r="K172"/>
  <c r="L172"/>
  <c r="M172"/>
  <c r="N172"/>
  <c r="O172"/>
  <c r="P172"/>
  <c r="Q172"/>
  <c r="R172"/>
  <c r="K173"/>
  <c r="L173"/>
  <c r="M173"/>
  <c r="N173"/>
  <c r="O173"/>
  <c r="P173"/>
  <c r="Q173"/>
  <c r="R173"/>
  <c r="K174"/>
  <c r="L174"/>
  <c r="M174"/>
  <c r="N174"/>
  <c r="O174"/>
  <c r="P174"/>
  <c r="Q174"/>
  <c r="R174"/>
  <c r="K175"/>
  <c r="L175"/>
  <c r="M175"/>
  <c r="N175"/>
  <c r="O175"/>
  <c r="P175"/>
  <c r="Q175"/>
  <c r="R175"/>
  <c r="K176"/>
  <c r="L176"/>
  <c r="M176"/>
  <c r="N176"/>
  <c r="O176"/>
  <c r="P176"/>
  <c r="Q176"/>
  <c r="R176"/>
  <c r="K177"/>
  <c r="L177"/>
  <c r="M177"/>
  <c r="N177"/>
  <c r="O177"/>
  <c r="P177"/>
  <c r="Q177"/>
  <c r="R177"/>
  <c r="K178"/>
  <c r="L178"/>
  <c r="M178"/>
  <c r="N178"/>
  <c r="O178"/>
  <c r="P178"/>
  <c r="Q178"/>
  <c r="R178"/>
  <c r="K179"/>
  <c r="L179"/>
  <c r="M179"/>
  <c r="N179"/>
  <c r="O179"/>
  <c r="P179"/>
  <c r="Q179"/>
  <c r="R179"/>
  <c r="B180"/>
  <c r="C180"/>
  <c r="D180"/>
  <c r="E180"/>
  <c r="F180"/>
  <c r="G180"/>
  <c r="H180"/>
  <c r="I180"/>
  <c r="J180"/>
  <c r="K181"/>
  <c r="L181"/>
  <c r="M181"/>
  <c r="N181"/>
  <c r="O181"/>
  <c r="P181"/>
  <c r="Q181"/>
  <c r="R181"/>
  <c r="K182"/>
  <c r="L182"/>
  <c r="M182"/>
  <c r="N182"/>
  <c r="O182"/>
  <c r="P182"/>
  <c r="Q182"/>
  <c r="R182"/>
  <c r="K183"/>
  <c r="L183"/>
  <c r="M183"/>
  <c r="N183"/>
  <c r="O183"/>
  <c r="P183"/>
  <c r="Q183"/>
  <c r="R183"/>
  <c r="K184"/>
  <c r="L184"/>
  <c r="M184"/>
  <c r="N184"/>
  <c r="O184"/>
  <c r="P184"/>
  <c r="Q184"/>
  <c r="R184"/>
  <c r="K185"/>
  <c r="L185"/>
  <c r="M185"/>
  <c r="N185"/>
  <c r="O185"/>
  <c r="P185"/>
  <c r="Q185"/>
  <c r="R185"/>
  <c r="K186"/>
  <c r="L186"/>
  <c r="M186"/>
  <c r="N186"/>
  <c r="O186"/>
  <c r="P186"/>
  <c r="Q186"/>
  <c r="R186"/>
  <c r="K187"/>
  <c r="L187"/>
  <c r="M187"/>
  <c r="N187"/>
  <c r="O187"/>
  <c r="P187"/>
  <c r="Q187"/>
  <c r="R187"/>
  <c r="K188"/>
  <c r="L188"/>
  <c r="M188"/>
  <c r="N188"/>
  <c r="O188"/>
  <c r="P188"/>
  <c r="Q188"/>
  <c r="R188"/>
  <c r="K189"/>
  <c r="L189"/>
  <c r="M189"/>
  <c r="N189"/>
  <c r="O189"/>
  <c r="P189"/>
  <c r="Q189"/>
  <c r="R189"/>
  <c r="K190"/>
  <c r="L190"/>
  <c r="M190"/>
  <c r="N190"/>
  <c r="O190"/>
  <c r="P190"/>
  <c r="Q190"/>
  <c r="R190"/>
  <c r="K191"/>
  <c r="L191"/>
  <c r="M191"/>
  <c r="N191"/>
  <c r="O191"/>
  <c r="P191"/>
  <c r="Q191"/>
  <c r="R191"/>
  <c r="K192"/>
  <c r="L192"/>
  <c r="M192"/>
  <c r="N192"/>
  <c r="O192"/>
  <c r="P192"/>
  <c r="Q192"/>
  <c r="R192"/>
  <c r="K193"/>
  <c r="L193"/>
  <c r="M193"/>
  <c r="N193"/>
  <c r="O193"/>
  <c r="P193"/>
  <c r="Q193"/>
  <c r="R193"/>
  <c r="K194"/>
  <c r="L194"/>
  <c r="M194"/>
  <c r="N194"/>
  <c r="O194"/>
  <c r="P194"/>
  <c r="Q194"/>
  <c r="R194"/>
  <c r="K195"/>
  <c r="L195"/>
  <c r="M195"/>
  <c r="N195"/>
  <c r="O195"/>
  <c r="P195"/>
  <c r="Q195"/>
  <c r="R195"/>
  <c r="K196"/>
  <c r="L196"/>
  <c r="M196"/>
  <c r="N196"/>
  <c r="O196"/>
  <c r="P196"/>
  <c r="Q196"/>
  <c r="R196"/>
  <c r="K197"/>
  <c r="L197"/>
  <c r="M197"/>
  <c r="N197"/>
  <c r="O197"/>
  <c r="P197"/>
  <c r="Q197"/>
  <c r="R197"/>
  <c r="K198"/>
  <c r="L198"/>
  <c r="M198"/>
  <c r="N198"/>
  <c r="O198"/>
  <c r="P198"/>
  <c r="Q198"/>
  <c r="R198"/>
  <c r="K199"/>
  <c r="L199"/>
  <c r="M199"/>
  <c r="N199"/>
  <c r="O199"/>
  <c r="P199"/>
  <c r="Q199"/>
  <c r="R199"/>
  <c r="K200"/>
  <c r="L200"/>
  <c r="M200"/>
  <c r="N200"/>
  <c r="O200"/>
  <c r="P200"/>
  <c r="Q200"/>
  <c r="R200"/>
  <c r="K201"/>
  <c r="L201"/>
  <c r="M201"/>
  <c r="N201"/>
  <c r="O201"/>
  <c r="P201"/>
  <c r="Q201"/>
  <c r="R201"/>
  <c r="B202"/>
  <c r="C202"/>
  <c r="D202"/>
  <c r="E202"/>
  <c r="F202"/>
  <c r="G202"/>
  <c r="H202"/>
  <c r="I202"/>
  <c r="K203"/>
  <c r="L203"/>
  <c r="M203"/>
  <c r="N203"/>
  <c r="O203"/>
  <c r="P203"/>
  <c r="Q203"/>
  <c r="R203"/>
  <c r="K204"/>
  <c r="L204"/>
  <c r="M204"/>
  <c r="N204"/>
  <c r="O204"/>
  <c r="P204"/>
  <c r="Q204"/>
  <c r="R204"/>
  <c r="K205"/>
  <c r="L205"/>
  <c r="M205"/>
  <c r="N205"/>
  <c r="O205"/>
  <c r="P205"/>
  <c r="Q205"/>
  <c r="R205"/>
  <c r="K206"/>
  <c r="L206"/>
  <c r="M206"/>
  <c r="N206"/>
  <c r="O206"/>
  <c r="P206"/>
  <c r="Q206"/>
  <c r="R206"/>
  <c r="K207"/>
  <c r="L207"/>
  <c r="M207"/>
  <c r="N207"/>
  <c r="O207"/>
  <c r="P207"/>
  <c r="Q207"/>
  <c r="R207"/>
  <c r="K208"/>
  <c r="L208"/>
  <c r="M208"/>
  <c r="N208"/>
  <c r="O208"/>
  <c r="P208"/>
  <c r="Q208"/>
  <c r="R208"/>
  <c r="K209"/>
  <c r="L209"/>
  <c r="M209"/>
  <c r="N209"/>
  <c r="O209"/>
  <c r="P209"/>
  <c r="Q209"/>
  <c r="R209"/>
  <c r="K210"/>
  <c r="L210"/>
  <c r="M210"/>
  <c r="N210"/>
  <c r="O210"/>
  <c r="P210"/>
  <c r="Q210"/>
  <c r="R210"/>
  <c r="K211"/>
  <c r="L211"/>
  <c r="M211"/>
  <c r="N211"/>
  <c r="O211"/>
  <c r="P211"/>
  <c r="Q211"/>
  <c r="R211"/>
  <c r="K212"/>
  <c r="L212"/>
  <c r="M212"/>
  <c r="N212"/>
  <c r="O212"/>
  <c r="P212"/>
  <c r="Q212"/>
  <c r="R212"/>
  <c r="K213"/>
  <c r="L213"/>
  <c r="M213"/>
  <c r="N213"/>
  <c r="O213"/>
  <c r="P213"/>
  <c r="Q213"/>
  <c r="R213"/>
  <c r="K214"/>
  <c r="L214"/>
  <c r="M214"/>
  <c r="N214"/>
  <c r="O214"/>
  <c r="P214"/>
  <c r="Q214"/>
  <c r="R214"/>
  <c r="K215"/>
  <c r="L215"/>
  <c r="M215"/>
  <c r="N215"/>
  <c r="O215"/>
  <c r="P215"/>
  <c r="Q215"/>
  <c r="R215"/>
  <c r="K216"/>
  <c r="L216"/>
  <c r="M216"/>
  <c r="N216"/>
  <c r="O216"/>
  <c r="P216"/>
  <c r="Q216"/>
  <c r="R216"/>
  <c r="K217"/>
  <c r="L217"/>
  <c r="M217"/>
  <c r="N217"/>
  <c r="O217"/>
  <c r="P217"/>
  <c r="Q217"/>
  <c r="R217"/>
  <c r="K218"/>
  <c r="L218"/>
  <c r="M218"/>
  <c r="N218"/>
  <c r="O218"/>
  <c r="P218"/>
  <c r="Q218"/>
  <c r="R218"/>
  <c r="K219"/>
  <c r="L219"/>
  <c r="M219"/>
  <c r="N219"/>
  <c r="O219"/>
  <c r="P219"/>
  <c r="Q219"/>
  <c r="R219"/>
  <c r="K220"/>
  <c r="L220"/>
  <c r="M220"/>
  <c r="N220"/>
  <c r="O220"/>
  <c r="P220"/>
  <c r="Q220"/>
  <c r="R220"/>
  <c r="K221"/>
  <c r="L221"/>
  <c r="M221"/>
  <c r="N221"/>
  <c r="O221"/>
  <c r="P221"/>
  <c r="Q221"/>
  <c r="R221"/>
  <c r="K222"/>
  <c r="L222"/>
  <c r="M222"/>
  <c r="N222"/>
  <c r="O222"/>
  <c r="P222"/>
  <c r="Q222"/>
  <c r="R222"/>
  <c r="K223"/>
  <c r="L223"/>
  <c r="M223"/>
  <c r="N223"/>
  <c r="O223"/>
  <c r="P223"/>
  <c r="Q223"/>
  <c r="R223"/>
  <c r="B224"/>
  <c r="C224"/>
  <c r="D224"/>
  <c r="E224"/>
  <c r="F224"/>
  <c r="G224"/>
  <c r="H224"/>
  <c r="I224"/>
  <c r="K225"/>
  <c r="L225"/>
  <c r="M225"/>
  <c r="N225"/>
  <c r="O225"/>
  <c r="P225"/>
  <c r="Q225"/>
  <c r="R225"/>
  <c r="K226"/>
  <c r="L226"/>
  <c r="M226"/>
  <c r="N226"/>
  <c r="O226"/>
  <c r="P226"/>
  <c r="Q226"/>
  <c r="R226"/>
  <c r="K227"/>
  <c r="L227"/>
  <c r="M227"/>
  <c r="N227"/>
  <c r="O227"/>
  <c r="P227"/>
  <c r="Q227"/>
  <c r="R227"/>
  <c r="K228"/>
  <c r="L228"/>
  <c r="M228"/>
  <c r="N228"/>
  <c r="O228"/>
  <c r="P228"/>
  <c r="Q228"/>
  <c r="R228"/>
  <c r="K229"/>
  <c r="L229"/>
  <c r="M229"/>
  <c r="N229"/>
  <c r="O229"/>
  <c r="P229"/>
  <c r="Q229"/>
  <c r="R229"/>
  <c r="K230"/>
  <c r="L230"/>
  <c r="M230"/>
  <c r="N230"/>
  <c r="O230"/>
  <c r="P230"/>
  <c r="Q230"/>
  <c r="R230"/>
  <c r="K231"/>
  <c r="L231"/>
  <c r="M231"/>
  <c r="N231"/>
  <c r="O231"/>
  <c r="P231"/>
  <c r="Q231"/>
  <c r="R231"/>
  <c r="K232"/>
  <c r="L232"/>
  <c r="M232"/>
  <c r="N232"/>
  <c r="O232"/>
  <c r="P232"/>
  <c r="Q232"/>
  <c r="R232"/>
  <c r="K233"/>
  <c r="L233"/>
  <c r="M233"/>
  <c r="N233"/>
  <c r="O233"/>
  <c r="P233"/>
  <c r="Q233"/>
  <c r="R233"/>
  <c r="K234"/>
  <c r="L234"/>
  <c r="M234"/>
  <c r="N234"/>
  <c r="O234"/>
  <c r="P234"/>
  <c r="Q234"/>
  <c r="R234"/>
  <c r="K235"/>
  <c r="L235"/>
  <c r="M235"/>
  <c r="N235"/>
  <c r="O235"/>
  <c r="P235"/>
  <c r="Q235"/>
  <c r="R235"/>
  <c r="K236"/>
  <c r="L236"/>
  <c r="M236"/>
  <c r="N236"/>
  <c r="O236"/>
  <c r="P236"/>
  <c r="Q236"/>
  <c r="R236"/>
  <c r="K237"/>
  <c r="L237"/>
  <c r="M237"/>
  <c r="N237"/>
  <c r="O237"/>
  <c r="P237"/>
  <c r="Q237"/>
  <c r="R237"/>
  <c r="K238"/>
  <c r="L238"/>
  <c r="M238"/>
  <c r="N238"/>
  <c r="O238"/>
  <c r="P238"/>
  <c r="Q238"/>
  <c r="R238"/>
  <c r="K239"/>
  <c r="L239"/>
  <c r="M239"/>
  <c r="N239"/>
  <c r="O239"/>
  <c r="P239"/>
  <c r="Q239"/>
  <c r="R239"/>
  <c r="K240"/>
  <c r="L240"/>
  <c r="M240"/>
  <c r="N240"/>
  <c r="O240"/>
  <c r="P240"/>
  <c r="Q240"/>
  <c r="R240"/>
  <c r="K241"/>
  <c r="L241"/>
  <c r="M241"/>
  <c r="N241"/>
  <c r="O241"/>
  <c r="P241"/>
  <c r="Q241"/>
  <c r="R241"/>
  <c r="K242"/>
  <c r="L242"/>
  <c r="M242"/>
  <c r="N242"/>
  <c r="O242"/>
  <c r="P242"/>
  <c r="Q242"/>
  <c r="R242"/>
  <c r="K243"/>
  <c r="L243"/>
  <c r="M243"/>
  <c r="N243"/>
  <c r="O243"/>
  <c r="P243"/>
  <c r="Q243"/>
  <c r="R243"/>
  <c r="K244"/>
  <c r="L244"/>
  <c r="M244"/>
  <c r="N244"/>
  <c r="O244"/>
  <c r="P244"/>
  <c r="Q244"/>
  <c r="R244"/>
  <c r="K245"/>
  <c r="L245"/>
  <c r="M245"/>
  <c r="N245"/>
  <c r="O245"/>
  <c r="P245"/>
  <c r="Q245"/>
  <c r="R245"/>
  <c r="B246"/>
  <c r="C246"/>
  <c r="D246"/>
  <c r="E246"/>
  <c r="F246"/>
  <c r="G246"/>
  <c r="H246"/>
  <c r="I246"/>
  <c r="K247"/>
  <c r="L247"/>
  <c r="M247"/>
  <c r="N247"/>
  <c r="O247"/>
  <c r="P247"/>
  <c r="Q247"/>
  <c r="R247"/>
  <c r="K248"/>
  <c r="L248"/>
  <c r="M248"/>
  <c r="N248"/>
  <c r="O248"/>
  <c r="P248"/>
  <c r="Q248"/>
  <c r="R248"/>
  <c r="K249"/>
  <c r="L249"/>
  <c r="M249"/>
  <c r="N249"/>
  <c r="O249"/>
  <c r="P249"/>
  <c r="Q249"/>
  <c r="R249"/>
  <c r="K250"/>
  <c r="L250"/>
  <c r="M250"/>
  <c r="N250"/>
  <c r="O250"/>
  <c r="P250"/>
  <c r="Q250"/>
  <c r="R250"/>
  <c r="K251"/>
  <c r="L251"/>
  <c r="M251"/>
  <c r="N251"/>
  <c r="O251"/>
  <c r="P251"/>
  <c r="Q251"/>
  <c r="R251"/>
  <c r="K252"/>
  <c r="L252"/>
  <c r="M252"/>
  <c r="N252"/>
  <c r="O252"/>
  <c r="P252"/>
  <c r="Q252"/>
  <c r="R252"/>
  <c r="K253"/>
  <c r="L253"/>
  <c r="M253"/>
  <c r="N253"/>
  <c r="O253"/>
  <c r="P253"/>
  <c r="Q253"/>
  <c r="R253"/>
  <c r="K254"/>
  <c r="L254"/>
  <c r="M254"/>
  <c r="N254"/>
  <c r="O254"/>
  <c r="P254"/>
  <c r="Q254"/>
  <c r="R254"/>
  <c r="K255"/>
  <c r="L255"/>
  <c r="M255"/>
  <c r="N255"/>
  <c r="O255"/>
  <c r="P255"/>
  <c r="Q255"/>
  <c r="R255"/>
  <c r="K256"/>
  <c r="L256"/>
  <c r="M256"/>
  <c r="N256"/>
  <c r="O256"/>
  <c r="P256"/>
  <c r="Q256"/>
  <c r="R256"/>
  <c r="K257"/>
  <c r="L257"/>
  <c r="M257"/>
  <c r="N257"/>
  <c r="O257"/>
  <c r="P257"/>
  <c r="Q257"/>
  <c r="R257"/>
  <c r="K258"/>
  <c r="L258"/>
  <c r="M258"/>
  <c r="N258"/>
  <c r="O258"/>
  <c r="P258"/>
  <c r="Q258"/>
  <c r="R258"/>
  <c r="K259"/>
  <c r="L259"/>
  <c r="M259"/>
  <c r="N259"/>
  <c r="O259"/>
  <c r="P259"/>
  <c r="Q259"/>
  <c r="R259"/>
  <c r="K260"/>
  <c r="L260"/>
  <c r="M260"/>
  <c r="N260"/>
  <c r="O260"/>
  <c r="P260"/>
  <c r="Q260"/>
  <c r="R260"/>
  <c r="K261"/>
  <c r="L261"/>
  <c r="M261"/>
  <c r="N261"/>
  <c r="O261"/>
  <c r="P261"/>
  <c r="Q261"/>
  <c r="R261"/>
  <c r="K262"/>
  <c r="L262"/>
  <c r="M262"/>
  <c r="N262"/>
  <c r="O262"/>
  <c r="P262"/>
  <c r="Q262"/>
  <c r="R262"/>
  <c r="K263"/>
  <c r="L263"/>
  <c r="M263"/>
  <c r="N263"/>
  <c r="O263"/>
  <c r="P263"/>
  <c r="Q263"/>
  <c r="R263"/>
  <c r="K264"/>
  <c r="L264"/>
  <c r="M264"/>
  <c r="N264"/>
  <c r="O264"/>
  <c r="P264"/>
  <c r="Q264"/>
  <c r="R264"/>
  <c r="K265"/>
  <c r="L265"/>
  <c r="M265"/>
  <c r="N265"/>
  <c r="O265"/>
  <c r="P265"/>
  <c r="Q265"/>
  <c r="R265"/>
  <c r="K266"/>
  <c r="L266"/>
  <c r="M266"/>
  <c r="N266"/>
  <c r="O266"/>
  <c r="P266"/>
  <c r="Q266"/>
  <c r="R266"/>
  <c r="K267"/>
  <c r="L267"/>
  <c r="M267"/>
  <c r="N267"/>
  <c r="O267"/>
  <c r="P267"/>
  <c r="Q267"/>
  <c r="R267"/>
  <c r="K268"/>
  <c r="L268"/>
  <c r="M268"/>
  <c r="N268"/>
  <c r="O268"/>
  <c r="P268"/>
  <c r="Q268"/>
  <c r="R268"/>
  <c r="B269"/>
  <c r="C269"/>
  <c r="D269"/>
  <c r="E269"/>
  <c r="F269"/>
  <c r="G269"/>
  <c r="H269"/>
  <c r="I269"/>
  <c r="J269"/>
  <c r="K270"/>
  <c r="L270"/>
  <c r="M270"/>
  <c r="N270"/>
  <c r="O270"/>
  <c r="P270"/>
  <c r="Q270"/>
  <c r="R270"/>
  <c r="K271"/>
  <c r="L271"/>
  <c r="M271"/>
  <c r="N271"/>
  <c r="O271"/>
  <c r="P271"/>
  <c r="Q271"/>
  <c r="R271"/>
  <c r="K272"/>
  <c r="L272"/>
  <c r="M272"/>
  <c r="N272"/>
  <c r="O272"/>
  <c r="P272"/>
  <c r="Q272"/>
  <c r="R272"/>
  <c r="K273"/>
  <c r="L273"/>
  <c r="M273"/>
  <c r="N273"/>
  <c r="O273"/>
  <c r="P273"/>
  <c r="Q273"/>
  <c r="R273"/>
  <c r="K274"/>
  <c r="L274"/>
  <c r="M274"/>
  <c r="N274"/>
  <c r="O274"/>
  <c r="P274"/>
  <c r="Q274"/>
  <c r="R274"/>
  <c r="K275"/>
  <c r="L275"/>
  <c r="M275"/>
  <c r="N275"/>
  <c r="O275"/>
  <c r="P275"/>
  <c r="Q275"/>
  <c r="R275"/>
  <c r="K276"/>
  <c r="L276"/>
  <c r="M276"/>
  <c r="N276"/>
  <c r="O276"/>
  <c r="P276"/>
  <c r="Q276"/>
  <c r="R276"/>
  <c r="K277"/>
  <c r="L277"/>
  <c r="M277"/>
  <c r="N277"/>
  <c r="O277"/>
  <c r="P277"/>
  <c r="Q277"/>
  <c r="R277"/>
  <c r="K278"/>
  <c r="L278"/>
  <c r="M278"/>
  <c r="N278"/>
  <c r="O278"/>
  <c r="P278"/>
  <c r="Q278"/>
  <c r="R278"/>
  <c r="K279"/>
  <c r="L279"/>
  <c r="M279"/>
  <c r="N279"/>
  <c r="O279"/>
  <c r="P279"/>
  <c r="Q279"/>
  <c r="R279"/>
  <c r="K280"/>
  <c r="L280"/>
  <c r="M280"/>
  <c r="N280"/>
  <c r="O280"/>
  <c r="P280"/>
  <c r="Q280"/>
  <c r="R280"/>
  <c r="K281"/>
  <c r="L281"/>
  <c r="M281"/>
  <c r="N281"/>
  <c r="O281"/>
  <c r="P281"/>
  <c r="Q281"/>
  <c r="R281"/>
  <c r="K282"/>
  <c r="L282"/>
  <c r="M282"/>
  <c r="N282"/>
  <c r="O282"/>
  <c r="P282"/>
  <c r="Q282"/>
  <c r="R282"/>
  <c r="K283"/>
  <c r="L283"/>
  <c r="M283"/>
  <c r="N283"/>
  <c r="O283"/>
  <c r="P283"/>
  <c r="Q283"/>
  <c r="R283"/>
  <c r="K284"/>
  <c r="L284"/>
  <c r="M284"/>
  <c r="N284"/>
  <c r="O284"/>
  <c r="P284"/>
  <c r="Q284"/>
  <c r="R284"/>
  <c r="K285"/>
  <c r="L285"/>
  <c r="M285"/>
  <c r="N285"/>
  <c r="O285"/>
  <c r="P285"/>
  <c r="Q285"/>
  <c r="R285"/>
  <c r="K286"/>
  <c r="L286"/>
  <c r="M286"/>
  <c r="N286"/>
  <c r="O286"/>
  <c r="P286"/>
  <c r="Q286"/>
  <c r="R286"/>
  <c r="K287"/>
  <c r="L287"/>
  <c r="M287"/>
  <c r="N287"/>
  <c r="O287"/>
  <c r="P287"/>
  <c r="Q287"/>
  <c r="R287"/>
  <c r="K288"/>
  <c r="L288"/>
  <c r="M288"/>
  <c r="N288"/>
  <c r="O288"/>
  <c r="P288"/>
  <c r="Q288"/>
  <c r="R288"/>
  <c r="K289"/>
  <c r="L289"/>
  <c r="M289"/>
  <c r="N289"/>
  <c r="O289"/>
  <c r="P289"/>
  <c r="Q289"/>
  <c r="R289"/>
  <c r="B290"/>
  <c r="C290"/>
  <c r="D290"/>
  <c r="E290"/>
  <c r="F290"/>
  <c r="G290"/>
  <c r="H290"/>
  <c r="I290"/>
  <c r="J290"/>
  <c r="K291"/>
  <c r="L291"/>
  <c r="M291"/>
  <c r="N291"/>
  <c r="O291"/>
  <c r="P291"/>
  <c r="Q291"/>
  <c r="R291"/>
  <c r="K292"/>
  <c r="L292"/>
  <c r="M292"/>
  <c r="N292"/>
  <c r="O292"/>
  <c r="P292"/>
  <c r="Q292"/>
  <c r="R292"/>
  <c r="K293"/>
  <c r="L293"/>
  <c r="M293"/>
  <c r="N293"/>
  <c r="O293"/>
  <c r="P293"/>
  <c r="Q293"/>
  <c r="R293"/>
  <c r="K294"/>
  <c r="L294"/>
  <c r="M294"/>
  <c r="N294"/>
  <c r="O294"/>
  <c r="P294"/>
  <c r="Q294"/>
  <c r="R294"/>
  <c r="K295"/>
  <c r="L295"/>
  <c r="M295"/>
  <c r="N295"/>
  <c r="O295"/>
  <c r="P295"/>
  <c r="Q295"/>
  <c r="R295"/>
  <c r="K296"/>
  <c r="L296"/>
  <c r="M296"/>
  <c r="N296"/>
  <c r="O296"/>
  <c r="P296"/>
  <c r="Q296"/>
  <c r="R296"/>
  <c r="K297"/>
  <c r="L297"/>
  <c r="M297"/>
  <c r="N297"/>
  <c r="O297"/>
  <c r="P297"/>
  <c r="Q297"/>
  <c r="R297"/>
  <c r="K298"/>
  <c r="L298"/>
  <c r="M298"/>
  <c r="N298"/>
  <c r="O298"/>
  <c r="P298"/>
  <c r="Q298"/>
  <c r="R298"/>
  <c r="K299"/>
  <c r="L299"/>
  <c r="M299"/>
  <c r="N299"/>
  <c r="O299"/>
  <c r="P299"/>
  <c r="Q299"/>
  <c r="R299"/>
  <c r="K300"/>
  <c r="L300"/>
  <c r="M300"/>
  <c r="N300"/>
  <c r="O300"/>
  <c r="P300"/>
  <c r="Q300"/>
  <c r="R300"/>
  <c r="K301"/>
  <c r="L301"/>
  <c r="M301"/>
  <c r="N301"/>
  <c r="O301"/>
  <c r="P301"/>
  <c r="Q301"/>
  <c r="R301"/>
  <c r="K302"/>
  <c r="L302"/>
  <c r="M302"/>
  <c r="N302"/>
  <c r="O302"/>
  <c r="P302"/>
  <c r="Q302"/>
  <c r="R302"/>
  <c r="K303"/>
  <c r="L303"/>
  <c r="M303"/>
  <c r="N303"/>
  <c r="O303"/>
  <c r="P303"/>
  <c r="Q303"/>
  <c r="R303"/>
  <c r="K304"/>
  <c r="L304"/>
  <c r="M304"/>
  <c r="N304"/>
  <c r="O304"/>
  <c r="P304"/>
  <c r="Q304"/>
  <c r="R304"/>
  <c r="K305"/>
  <c r="L305"/>
  <c r="M305"/>
  <c r="N305"/>
  <c r="O305"/>
  <c r="P305"/>
  <c r="Q305"/>
  <c r="R305"/>
  <c r="K306"/>
  <c r="L306"/>
  <c r="M306"/>
  <c r="N306"/>
  <c r="O306"/>
  <c r="P306"/>
  <c r="Q306"/>
  <c r="R306"/>
  <c r="K307"/>
  <c r="L307"/>
  <c r="M307"/>
  <c r="N307"/>
  <c r="O307"/>
  <c r="P307"/>
  <c r="Q307"/>
  <c r="R307"/>
  <c r="K308"/>
  <c r="L308"/>
  <c r="M308"/>
  <c r="N308"/>
  <c r="O308"/>
  <c r="P308"/>
  <c r="Q308"/>
  <c r="R308"/>
  <c r="K309"/>
  <c r="L309"/>
  <c r="M309"/>
  <c r="N309"/>
  <c r="O309"/>
  <c r="P309"/>
  <c r="Q309"/>
  <c r="R309"/>
  <c r="B310"/>
  <c r="C310"/>
  <c r="D310"/>
  <c r="E310"/>
  <c r="F310"/>
  <c r="G310"/>
  <c r="H310"/>
  <c r="I310"/>
  <c r="J310"/>
  <c r="K311"/>
  <c r="L311"/>
  <c r="M311"/>
  <c r="N311"/>
  <c r="O311"/>
  <c r="P311"/>
  <c r="Q311"/>
  <c r="R311"/>
  <c r="K312"/>
  <c r="L312"/>
  <c r="M312"/>
  <c r="N312"/>
  <c r="O312"/>
  <c r="P312"/>
  <c r="Q312"/>
  <c r="R312"/>
  <c r="K313"/>
  <c r="L313"/>
  <c r="M313"/>
  <c r="N313"/>
  <c r="O313"/>
  <c r="P313"/>
  <c r="Q313"/>
  <c r="R313"/>
  <c r="K314"/>
  <c r="L314"/>
  <c r="M314"/>
  <c r="N314"/>
  <c r="O314"/>
  <c r="P314"/>
  <c r="Q314"/>
  <c r="R314"/>
  <c r="K315"/>
  <c r="L315"/>
  <c r="M315"/>
  <c r="N315"/>
  <c r="O315"/>
  <c r="P315"/>
  <c r="Q315"/>
  <c r="R315"/>
  <c r="K316"/>
  <c r="L316"/>
  <c r="M316"/>
  <c r="N316"/>
  <c r="O316"/>
  <c r="P316"/>
  <c r="Q316"/>
  <c r="R316"/>
  <c r="K317"/>
  <c r="L317"/>
  <c r="M317"/>
  <c r="N317"/>
  <c r="O317"/>
  <c r="P317"/>
  <c r="Q317"/>
  <c r="R317"/>
  <c r="K318"/>
  <c r="L318"/>
  <c r="M318"/>
  <c r="N318"/>
  <c r="O318"/>
  <c r="P318"/>
  <c r="Q318"/>
  <c r="R318"/>
  <c r="K319"/>
  <c r="L319"/>
  <c r="M319"/>
  <c r="N319"/>
  <c r="O319"/>
  <c r="P319"/>
  <c r="Q319"/>
  <c r="R319"/>
  <c r="K320"/>
  <c r="L320"/>
  <c r="M320"/>
  <c r="N320"/>
  <c r="O320"/>
  <c r="P320"/>
  <c r="Q320"/>
  <c r="R320"/>
  <c r="K321"/>
  <c r="L321"/>
  <c r="M321"/>
  <c r="N321"/>
  <c r="O321"/>
  <c r="P321"/>
  <c r="Q321"/>
  <c r="R321"/>
  <c r="K322"/>
  <c r="L322"/>
  <c r="M322"/>
  <c r="N322"/>
  <c r="O322"/>
  <c r="P322"/>
  <c r="Q322"/>
  <c r="R322"/>
  <c r="K323"/>
  <c r="L323"/>
  <c r="M323"/>
  <c r="N323"/>
  <c r="O323"/>
  <c r="P323"/>
  <c r="Q323"/>
  <c r="R323"/>
  <c r="K324"/>
  <c r="L324"/>
  <c r="M324"/>
  <c r="N324"/>
  <c r="O324"/>
  <c r="P324"/>
  <c r="Q324"/>
  <c r="R324"/>
  <c r="K325"/>
  <c r="L325"/>
  <c r="M325"/>
  <c r="N325"/>
  <c r="O325"/>
  <c r="P325"/>
  <c r="Q325"/>
  <c r="R325"/>
  <c r="K326"/>
  <c r="L326"/>
  <c r="M326"/>
  <c r="N326"/>
  <c r="O326"/>
  <c r="P326"/>
  <c r="Q326"/>
  <c r="R326"/>
  <c r="K327"/>
  <c r="L327"/>
  <c r="M327"/>
  <c r="N327"/>
  <c r="O327"/>
  <c r="P327"/>
  <c r="Q327"/>
  <c r="R327"/>
  <c r="K328"/>
  <c r="L328"/>
  <c r="M328"/>
  <c r="N328"/>
  <c r="O328"/>
  <c r="P328"/>
  <c r="Q328"/>
  <c r="R328"/>
  <c r="K329"/>
  <c r="L329"/>
  <c r="M329"/>
  <c r="N329"/>
  <c r="O329"/>
  <c r="P329"/>
  <c r="Q329"/>
  <c r="R329"/>
  <c r="K330"/>
  <c r="L330"/>
  <c r="M330"/>
  <c r="N330"/>
  <c r="O330"/>
  <c r="P330"/>
  <c r="Q330"/>
  <c r="R330"/>
  <c r="K331"/>
  <c r="L331"/>
  <c r="M331"/>
  <c r="N331"/>
  <c r="O331"/>
  <c r="P331"/>
  <c r="Q331"/>
  <c r="R331"/>
  <c r="K332"/>
  <c r="L332"/>
  <c r="M332"/>
  <c r="N332"/>
  <c r="O332"/>
  <c r="P332"/>
  <c r="Q332"/>
  <c r="R332"/>
  <c r="K333"/>
  <c r="L333"/>
  <c r="M333"/>
  <c r="N333"/>
  <c r="O333"/>
  <c r="P333"/>
  <c r="Q333"/>
  <c r="R333"/>
  <c r="B334"/>
  <c r="C334"/>
  <c r="D334"/>
  <c r="E334"/>
  <c r="F334"/>
  <c r="G334"/>
  <c r="H334"/>
  <c r="I334"/>
  <c r="J334"/>
  <c r="K335"/>
  <c r="L335"/>
  <c r="M335"/>
  <c r="N335"/>
  <c r="O335"/>
  <c r="P335"/>
  <c r="Q335"/>
  <c r="R335"/>
  <c r="K336"/>
  <c r="L336"/>
  <c r="M336"/>
  <c r="N336"/>
  <c r="O336"/>
  <c r="P336"/>
  <c r="Q336"/>
  <c r="R336"/>
  <c r="K337"/>
  <c r="L337"/>
  <c r="M337"/>
  <c r="N337"/>
  <c r="O337"/>
  <c r="P337"/>
  <c r="Q337"/>
  <c r="R337"/>
  <c r="K338"/>
  <c r="L338"/>
  <c r="M338"/>
  <c r="N338"/>
  <c r="O338"/>
  <c r="P338"/>
  <c r="Q338"/>
  <c r="R338"/>
  <c r="K339"/>
  <c r="L339"/>
  <c r="M339"/>
  <c r="N339"/>
  <c r="O339"/>
  <c r="P339"/>
  <c r="Q339"/>
  <c r="R339"/>
  <c r="K340"/>
  <c r="L340"/>
  <c r="M340"/>
  <c r="N340"/>
  <c r="O340"/>
  <c r="P340"/>
  <c r="Q340"/>
  <c r="R340"/>
  <c r="K341"/>
  <c r="L341"/>
  <c r="M341"/>
  <c r="N341"/>
  <c r="O341"/>
  <c r="P341"/>
  <c r="Q341"/>
  <c r="R341"/>
  <c r="K342"/>
  <c r="L342"/>
  <c r="M342"/>
  <c r="N342"/>
  <c r="O342"/>
  <c r="P342"/>
  <c r="Q342"/>
  <c r="R342"/>
  <c r="K343"/>
  <c r="L343"/>
  <c r="M343"/>
  <c r="N343"/>
  <c r="O343"/>
  <c r="P343"/>
  <c r="Q343"/>
  <c r="R343"/>
  <c r="K344"/>
  <c r="L344"/>
  <c r="M344"/>
  <c r="N344"/>
  <c r="O344"/>
  <c r="P344"/>
  <c r="Q344"/>
  <c r="R344"/>
  <c r="K345"/>
  <c r="L345"/>
  <c r="M345"/>
  <c r="N345"/>
  <c r="O345"/>
  <c r="P345"/>
  <c r="Q345"/>
  <c r="R345"/>
  <c r="K346"/>
  <c r="L346"/>
  <c r="M346"/>
  <c r="N346"/>
  <c r="O346"/>
  <c r="P346"/>
  <c r="Q346"/>
  <c r="R346"/>
  <c r="K347"/>
  <c r="L347"/>
  <c r="M347"/>
  <c r="N347"/>
  <c r="O347"/>
  <c r="P347"/>
  <c r="Q347"/>
  <c r="R347"/>
  <c r="K348"/>
  <c r="L348"/>
  <c r="M348"/>
  <c r="N348"/>
  <c r="O348"/>
  <c r="P348"/>
  <c r="Q348"/>
  <c r="R348"/>
  <c r="K349"/>
  <c r="L349"/>
  <c r="M349"/>
  <c r="N349"/>
  <c r="O349"/>
  <c r="P349"/>
  <c r="Q349"/>
  <c r="R349"/>
  <c r="K350"/>
  <c r="L350"/>
  <c r="M350"/>
  <c r="N350"/>
  <c r="O350"/>
  <c r="P350"/>
  <c r="Q350"/>
  <c r="R350"/>
  <c r="K351"/>
  <c r="L351"/>
  <c r="M351"/>
  <c r="N351"/>
  <c r="O351"/>
  <c r="P351"/>
  <c r="Q351"/>
  <c r="R351"/>
  <c r="K352"/>
  <c r="L352"/>
  <c r="M352"/>
  <c r="N352"/>
  <c r="O352"/>
  <c r="P352"/>
  <c r="Q352"/>
  <c r="R352"/>
  <c r="K353"/>
  <c r="L353"/>
  <c r="M353"/>
  <c r="N353"/>
  <c r="O353"/>
  <c r="P353"/>
  <c r="Q353"/>
  <c r="R353"/>
  <c r="K354"/>
  <c r="L354"/>
  <c r="M354"/>
  <c r="N354"/>
  <c r="O354"/>
  <c r="P354"/>
  <c r="Q354"/>
  <c r="R354"/>
  <c r="B355"/>
  <c r="C355"/>
  <c r="D355"/>
  <c r="E355"/>
  <c r="F355"/>
  <c r="G355"/>
  <c r="H355"/>
  <c r="I355"/>
  <c r="J355"/>
  <c r="K356"/>
  <c r="L356"/>
  <c r="M356"/>
  <c r="N356"/>
  <c r="O356"/>
  <c r="P356"/>
  <c r="Q356"/>
  <c r="R356"/>
  <c r="K357"/>
  <c r="L357"/>
  <c r="M357"/>
  <c r="N357"/>
  <c r="O357"/>
  <c r="P357"/>
  <c r="Q357"/>
  <c r="R357"/>
  <c r="K358"/>
  <c r="L358"/>
  <c r="M358"/>
  <c r="N358"/>
  <c r="O358"/>
  <c r="P358"/>
  <c r="Q358"/>
  <c r="R358"/>
  <c r="K359"/>
  <c r="L359"/>
  <c r="M359"/>
  <c r="N359"/>
  <c r="O359"/>
  <c r="P359"/>
  <c r="Q359"/>
  <c r="R359"/>
  <c r="K360"/>
  <c r="L360"/>
  <c r="M360"/>
  <c r="N360"/>
  <c r="O360"/>
  <c r="P360"/>
  <c r="Q360"/>
  <c r="R360"/>
  <c r="K361"/>
  <c r="L361"/>
  <c r="M361"/>
  <c r="N361"/>
  <c r="O361"/>
  <c r="P361"/>
  <c r="Q361"/>
  <c r="R361"/>
  <c r="K362"/>
  <c r="L362"/>
  <c r="M362"/>
  <c r="N362"/>
  <c r="O362"/>
  <c r="P362"/>
  <c r="Q362"/>
  <c r="R362"/>
  <c r="K363"/>
  <c r="L363"/>
  <c r="M363"/>
  <c r="N363"/>
  <c r="O363"/>
  <c r="P363"/>
  <c r="Q363"/>
  <c r="R363"/>
  <c r="K364"/>
  <c r="L364"/>
  <c r="M364"/>
  <c r="N364"/>
  <c r="O364"/>
  <c r="P364"/>
  <c r="Q364"/>
  <c r="R364"/>
  <c r="K365"/>
  <c r="L365"/>
  <c r="M365"/>
  <c r="N365"/>
  <c r="O365"/>
  <c r="P365"/>
  <c r="Q365"/>
  <c r="R365"/>
  <c r="K366"/>
  <c r="L366"/>
  <c r="M366"/>
  <c r="N366"/>
  <c r="O366"/>
  <c r="P366"/>
  <c r="Q366"/>
  <c r="R366"/>
  <c r="K367"/>
  <c r="L367"/>
  <c r="M367"/>
  <c r="N367"/>
  <c r="O367"/>
  <c r="P367"/>
  <c r="Q367"/>
  <c r="R367"/>
  <c r="K368"/>
  <c r="L368"/>
  <c r="M368"/>
  <c r="N368"/>
  <c r="O368"/>
  <c r="P368"/>
  <c r="Q368"/>
  <c r="R368"/>
  <c r="K369"/>
  <c r="L369"/>
  <c r="M369"/>
  <c r="N369"/>
  <c r="O369"/>
  <c r="P369"/>
  <c r="Q369"/>
  <c r="R369"/>
  <c r="K370"/>
  <c r="L370"/>
  <c r="M370"/>
  <c r="N370"/>
  <c r="O370"/>
  <c r="P370"/>
  <c r="Q370"/>
  <c r="R370"/>
  <c r="K371"/>
  <c r="L371"/>
  <c r="M371"/>
  <c r="N371"/>
  <c r="O371"/>
  <c r="P371"/>
  <c r="Q371"/>
  <c r="R371"/>
  <c r="K372"/>
  <c r="L372"/>
  <c r="M372"/>
  <c r="N372"/>
  <c r="O372"/>
  <c r="P372"/>
  <c r="Q372"/>
  <c r="R372"/>
  <c r="K373"/>
  <c r="L373"/>
  <c r="M373"/>
  <c r="N373"/>
  <c r="O373"/>
  <c r="P373"/>
  <c r="Q373"/>
  <c r="R373"/>
  <c r="K374"/>
  <c r="L374"/>
  <c r="M374"/>
  <c r="N374"/>
  <c r="O374"/>
  <c r="P374"/>
  <c r="Q374"/>
  <c r="R374"/>
  <c r="K375"/>
  <c r="L375"/>
  <c r="M375"/>
  <c r="N375"/>
  <c r="O375"/>
  <c r="P375"/>
  <c r="Q375"/>
  <c r="R375"/>
  <c r="K376"/>
  <c r="L376"/>
  <c r="M376"/>
  <c r="N376"/>
  <c r="O376"/>
  <c r="P376"/>
  <c r="Q376"/>
  <c r="R376"/>
  <c r="B377"/>
  <c r="C377"/>
  <c r="D377"/>
  <c r="E377"/>
  <c r="F377"/>
  <c r="G377"/>
  <c r="H377"/>
  <c r="I377"/>
  <c r="J377"/>
  <c r="K378"/>
  <c r="L378"/>
  <c r="M378"/>
  <c r="N378"/>
  <c r="O378"/>
  <c r="P378"/>
  <c r="Q378"/>
  <c r="R378"/>
  <c r="K379"/>
  <c r="L379"/>
  <c r="M379"/>
  <c r="N379"/>
  <c r="O379"/>
  <c r="P379"/>
  <c r="Q379"/>
  <c r="R379"/>
  <c r="K380"/>
  <c r="L380"/>
  <c r="M380"/>
  <c r="N380"/>
  <c r="O380"/>
  <c r="P380"/>
  <c r="Q380"/>
  <c r="R380"/>
  <c r="K381"/>
  <c r="L381"/>
  <c r="M381"/>
  <c r="N381"/>
  <c r="O381"/>
  <c r="P381"/>
  <c r="Q381"/>
  <c r="R381"/>
  <c r="K382"/>
  <c r="L382"/>
  <c r="M382"/>
  <c r="N382"/>
  <c r="O382"/>
  <c r="P382"/>
  <c r="Q382"/>
  <c r="R382"/>
  <c r="K383"/>
  <c r="L383"/>
  <c r="M383"/>
  <c r="N383"/>
  <c r="O383"/>
  <c r="P383"/>
  <c r="Q383"/>
  <c r="R383"/>
  <c r="K384"/>
  <c r="L384"/>
  <c r="M384"/>
  <c r="N384"/>
  <c r="O384"/>
  <c r="P384"/>
  <c r="Q384"/>
  <c r="R384"/>
  <c r="K385"/>
  <c r="L385"/>
  <c r="M385"/>
  <c r="N385"/>
  <c r="O385"/>
  <c r="P385"/>
  <c r="Q385"/>
  <c r="R385"/>
  <c r="K386"/>
  <c r="L386"/>
  <c r="M386"/>
  <c r="N386"/>
  <c r="O386"/>
  <c r="P386"/>
  <c r="Q386"/>
  <c r="R386"/>
  <c r="K387"/>
  <c r="L387"/>
  <c r="M387"/>
  <c r="N387"/>
  <c r="O387"/>
  <c r="P387"/>
  <c r="Q387"/>
  <c r="R387"/>
  <c r="K388"/>
  <c r="L388"/>
  <c r="M388"/>
  <c r="N388"/>
  <c r="O388"/>
  <c r="P388"/>
  <c r="Q388"/>
  <c r="R388"/>
  <c r="K389"/>
  <c r="L389"/>
  <c r="M389"/>
  <c r="N389"/>
  <c r="O389"/>
  <c r="P389"/>
  <c r="Q389"/>
  <c r="R389"/>
  <c r="K390"/>
  <c r="L390"/>
  <c r="M390"/>
  <c r="N390"/>
  <c r="O390"/>
  <c r="P390"/>
  <c r="Q390"/>
  <c r="R390"/>
  <c r="K391"/>
  <c r="L391"/>
  <c r="M391"/>
  <c r="N391"/>
  <c r="O391"/>
  <c r="P391"/>
  <c r="Q391"/>
  <c r="R391"/>
  <c r="K392"/>
  <c r="L392"/>
  <c r="M392"/>
  <c r="N392"/>
  <c r="O392"/>
  <c r="P392"/>
  <c r="Q392"/>
  <c r="R392"/>
  <c r="K393"/>
  <c r="L393"/>
  <c r="M393"/>
  <c r="N393"/>
  <c r="O393"/>
  <c r="P393"/>
  <c r="Q393"/>
  <c r="R393"/>
  <c r="K394"/>
  <c r="L394"/>
  <c r="M394"/>
  <c r="N394"/>
  <c r="O394"/>
  <c r="P394"/>
  <c r="Q394"/>
  <c r="R394"/>
  <c r="K395"/>
  <c r="L395"/>
  <c r="M395"/>
  <c r="N395"/>
  <c r="O395"/>
  <c r="P395"/>
  <c r="Q395"/>
  <c r="R395"/>
  <c r="K396"/>
  <c r="L396"/>
  <c r="M396"/>
  <c r="N396"/>
  <c r="O396"/>
  <c r="P396"/>
  <c r="Q396"/>
  <c r="R396"/>
  <c r="K397"/>
  <c r="L397"/>
  <c r="M397"/>
  <c r="N397"/>
  <c r="O397"/>
  <c r="P397"/>
  <c r="Q397"/>
  <c r="R397"/>
  <c r="K398"/>
  <c r="L398"/>
  <c r="M398"/>
  <c r="N398"/>
  <c r="O398"/>
  <c r="P398"/>
  <c r="Q398"/>
  <c r="R398"/>
  <c r="K399"/>
  <c r="L399"/>
  <c r="M399"/>
  <c r="N399"/>
  <c r="O399"/>
  <c r="P399"/>
  <c r="Q399"/>
  <c r="R399"/>
  <c r="B400"/>
  <c r="C400"/>
  <c r="D400"/>
  <c r="E400"/>
  <c r="F400"/>
  <c r="G400"/>
  <c r="H400"/>
  <c r="I400"/>
  <c r="J400"/>
  <c r="K401"/>
  <c r="L401"/>
  <c r="M401"/>
  <c r="N401"/>
  <c r="O401"/>
  <c r="P401"/>
  <c r="Q401"/>
  <c r="R401"/>
  <c r="K402"/>
  <c r="L402"/>
  <c r="M402"/>
  <c r="N402"/>
  <c r="O402"/>
  <c r="P402"/>
  <c r="Q402"/>
  <c r="R402"/>
  <c r="K403"/>
  <c r="L403"/>
  <c r="M403"/>
  <c r="N403"/>
  <c r="O403"/>
  <c r="P403"/>
  <c r="Q403"/>
  <c r="R403"/>
  <c r="K404"/>
  <c r="L404"/>
  <c r="M404"/>
  <c r="N404"/>
  <c r="O404"/>
  <c r="P404"/>
  <c r="Q404"/>
  <c r="R404"/>
  <c r="K405"/>
  <c r="L405"/>
  <c r="M405"/>
  <c r="N405"/>
  <c r="O405"/>
  <c r="P405"/>
  <c r="Q405"/>
  <c r="R405"/>
  <c r="K406"/>
  <c r="L406"/>
  <c r="M406"/>
  <c r="N406"/>
  <c r="O406"/>
  <c r="P406"/>
  <c r="Q406"/>
  <c r="R406"/>
  <c r="K407"/>
  <c r="L407"/>
  <c r="M407"/>
  <c r="N407"/>
  <c r="O407"/>
  <c r="P407"/>
  <c r="Q407"/>
  <c r="R407"/>
  <c r="K408"/>
  <c r="L408"/>
  <c r="M408"/>
  <c r="N408"/>
  <c r="O408"/>
  <c r="P408"/>
  <c r="Q408"/>
  <c r="R408"/>
  <c r="K409"/>
  <c r="L409"/>
  <c r="M409"/>
  <c r="N409"/>
  <c r="O409"/>
  <c r="P409"/>
  <c r="Q409"/>
  <c r="R409"/>
  <c r="K410"/>
  <c r="L410"/>
  <c r="M410"/>
  <c r="N410"/>
  <c r="O410"/>
  <c r="P410"/>
  <c r="Q410"/>
  <c r="R410"/>
  <c r="K411"/>
  <c r="L411"/>
  <c r="M411"/>
  <c r="N411"/>
  <c r="O411"/>
  <c r="P411"/>
  <c r="Q411"/>
  <c r="R411"/>
  <c r="K412"/>
  <c r="L412"/>
  <c r="M412"/>
  <c r="N412"/>
  <c r="O412"/>
  <c r="P412"/>
  <c r="Q412"/>
  <c r="R412"/>
  <c r="K413"/>
  <c r="L413"/>
  <c r="M413"/>
  <c r="N413"/>
  <c r="O413"/>
  <c r="P413"/>
  <c r="Q413"/>
  <c r="R413"/>
  <c r="K414"/>
  <c r="L414"/>
  <c r="M414"/>
  <c r="N414"/>
  <c r="O414"/>
  <c r="P414"/>
  <c r="Q414"/>
  <c r="R414"/>
  <c r="K415"/>
  <c r="L415"/>
  <c r="M415"/>
  <c r="N415"/>
  <c r="O415"/>
  <c r="P415"/>
  <c r="Q415"/>
  <c r="R415"/>
  <c r="K416"/>
  <c r="L416"/>
  <c r="M416"/>
  <c r="N416"/>
  <c r="O416"/>
  <c r="P416"/>
  <c r="Q416"/>
  <c r="R416"/>
  <c r="K417"/>
  <c r="L417"/>
  <c r="M417"/>
  <c r="N417"/>
  <c r="O417"/>
  <c r="P417"/>
  <c r="Q417"/>
  <c r="R417"/>
  <c r="K418"/>
  <c r="L418"/>
  <c r="M418"/>
  <c r="N418"/>
  <c r="O418"/>
  <c r="P418"/>
  <c r="Q418"/>
  <c r="R418"/>
  <c r="K419"/>
  <c r="L419"/>
  <c r="M419"/>
  <c r="N419"/>
  <c r="O419"/>
  <c r="P419"/>
  <c r="Q419"/>
  <c r="R419"/>
  <c r="K420"/>
  <c r="L420"/>
  <c r="M420"/>
  <c r="N420"/>
  <c r="O420"/>
  <c r="P420"/>
  <c r="Q420"/>
  <c r="R420"/>
  <c r="B421"/>
  <c r="C421"/>
  <c r="D421"/>
  <c r="E421"/>
  <c r="F421"/>
  <c r="G421"/>
  <c r="H421"/>
  <c r="I421"/>
  <c r="J421"/>
  <c r="K422"/>
  <c r="L422"/>
  <c r="M422"/>
  <c r="N422"/>
  <c r="O422"/>
  <c r="P422"/>
  <c r="Q422"/>
  <c r="R422"/>
  <c r="K423"/>
  <c r="L423"/>
  <c r="M423"/>
  <c r="N423"/>
  <c r="O423"/>
  <c r="P423"/>
  <c r="Q423"/>
  <c r="R423"/>
  <c r="K424"/>
  <c r="L424"/>
  <c r="M424"/>
  <c r="N424"/>
  <c r="O424"/>
  <c r="P424"/>
  <c r="Q424"/>
  <c r="R424"/>
  <c r="K425"/>
  <c r="L425"/>
  <c r="M425"/>
  <c r="N425"/>
  <c r="O425"/>
  <c r="P425"/>
  <c r="Q425"/>
  <c r="R425"/>
  <c r="K426"/>
  <c r="L426"/>
  <c r="M426"/>
  <c r="N426"/>
  <c r="O426"/>
  <c r="P426"/>
  <c r="Q426"/>
  <c r="R426"/>
  <c r="K427"/>
  <c r="L427"/>
  <c r="M427"/>
  <c r="N427"/>
  <c r="O427"/>
  <c r="P427"/>
  <c r="Q427"/>
  <c r="R427"/>
  <c r="K428"/>
  <c r="L428"/>
  <c r="M428"/>
  <c r="N428"/>
  <c r="O428"/>
  <c r="P428"/>
  <c r="Q428"/>
  <c r="R428"/>
  <c r="K429"/>
  <c r="L429"/>
  <c r="M429"/>
  <c r="N429"/>
  <c r="O429"/>
  <c r="P429"/>
  <c r="Q429"/>
  <c r="R429"/>
  <c r="K430"/>
  <c r="L430"/>
  <c r="M430"/>
  <c r="N430"/>
  <c r="O430"/>
  <c r="P430"/>
  <c r="Q430"/>
  <c r="R430"/>
  <c r="K431"/>
  <c r="L431"/>
  <c r="M431"/>
  <c r="N431"/>
  <c r="O431"/>
  <c r="P431"/>
  <c r="Q431"/>
  <c r="R431"/>
  <c r="K432"/>
  <c r="L432"/>
  <c r="M432"/>
  <c r="N432"/>
  <c r="O432"/>
  <c r="P432"/>
  <c r="Q432"/>
  <c r="R432"/>
  <c r="K433"/>
  <c r="L433"/>
  <c r="M433"/>
  <c r="N433"/>
  <c r="O433"/>
  <c r="P433"/>
  <c r="Q433"/>
  <c r="R433"/>
  <c r="K434"/>
  <c r="L434"/>
  <c r="M434"/>
  <c r="N434"/>
  <c r="O434"/>
  <c r="P434"/>
  <c r="Q434"/>
  <c r="R434"/>
  <c r="K435"/>
  <c r="L435"/>
  <c r="M435"/>
  <c r="N435"/>
  <c r="O435"/>
  <c r="P435"/>
  <c r="Q435"/>
  <c r="R435"/>
  <c r="K436"/>
  <c r="L436"/>
  <c r="M436"/>
  <c r="N436"/>
  <c r="O436"/>
  <c r="P436"/>
  <c r="Q436"/>
  <c r="R436"/>
  <c r="K437"/>
  <c r="L437"/>
  <c r="M437"/>
  <c r="N437"/>
  <c r="O437"/>
  <c r="P437"/>
  <c r="Q437"/>
  <c r="R437"/>
  <c r="K438"/>
  <c r="L438"/>
  <c r="M438"/>
  <c r="N438"/>
  <c r="O438"/>
  <c r="P438"/>
  <c r="Q438"/>
  <c r="R438"/>
  <c r="K439"/>
  <c r="L439"/>
  <c r="M439"/>
  <c r="N439"/>
  <c r="O439"/>
  <c r="P439"/>
  <c r="Q439"/>
  <c r="R439"/>
  <c r="K440"/>
  <c r="L440"/>
  <c r="M440"/>
  <c r="N440"/>
  <c r="O440"/>
  <c r="P440"/>
  <c r="Q440"/>
  <c r="R440"/>
  <c r="K441"/>
  <c r="L441"/>
  <c r="M441"/>
  <c r="N441"/>
  <c r="O441"/>
  <c r="P441"/>
  <c r="Q441"/>
  <c r="R441"/>
  <c r="K442"/>
  <c r="L442"/>
  <c r="M442"/>
  <c r="N442"/>
  <c r="O442"/>
  <c r="P442"/>
  <c r="Q442"/>
  <c r="R442"/>
  <c r="K443"/>
  <c r="L443"/>
  <c r="M443"/>
  <c r="N443"/>
  <c r="O443"/>
  <c r="P443"/>
  <c r="Q443"/>
  <c r="R443"/>
  <c r="K444"/>
  <c r="L444"/>
  <c r="M444"/>
  <c r="N444"/>
  <c r="O444"/>
  <c r="P444"/>
  <c r="Q444"/>
  <c r="R444"/>
  <c r="B445"/>
  <c r="C445"/>
  <c r="D445"/>
  <c r="E445"/>
  <c r="F445"/>
  <c r="G445"/>
  <c r="H445"/>
  <c r="I445"/>
  <c r="J445"/>
  <c r="K446"/>
  <c r="L446"/>
  <c r="M446"/>
  <c r="N446"/>
  <c r="O446"/>
  <c r="P446"/>
  <c r="Q446"/>
  <c r="R446"/>
  <c r="K447"/>
  <c r="L447"/>
  <c r="M447"/>
  <c r="N447"/>
  <c r="O447"/>
  <c r="P447"/>
  <c r="Q447"/>
  <c r="R447"/>
  <c r="K448"/>
  <c r="L448"/>
  <c r="M448"/>
  <c r="N448"/>
  <c r="O448"/>
  <c r="P448"/>
  <c r="Q448"/>
  <c r="R448"/>
  <c r="K449"/>
  <c r="L449"/>
  <c r="M449"/>
  <c r="N449"/>
  <c r="O449"/>
  <c r="P449"/>
  <c r="Q449"/>
  <c r="R449"/>
  <c r="K450"/>
  <c r="L450"/>
  <c r="M450"/>
  <c r="N450"/>
  <c r="O450"/>
  <c r="P450"/>
  <c r="Q450"/>
  <c r="R450"/>
  <c r="K451"/>
  <c r="L451"/>
  <c r="M451"/>
  <c r="N451"/>
  <c r="O451"/>
  <c r="P451"/>
  <c r="Q451"/>
  <c r="R451"/>
  <c r="K452"/>
  <c r="L452"/>
  <c r="M452"/>
  <c r="N452"/>
  <c r="O452"/>
  <c r="P452"/>
  <c r="Q452"/>
  <c r="R452"/>
  <c r="K453"/>
  <c r="L453"/>
  <c r="M453"/>
  <c r="N453"/>
  <c r="O453"/>
  <c r="P453"/>
  <c r="Q453"/>
  <c r="R453"/>
  <c r="K454"/>
  <c r="L454"/>
  <c r="M454"/>
  <c r="N454"/>
  <c r="O454"/>
  <c r="P454"/>
  <c r="Q454"/>
  <c r="R454"/>
  <c r="K455"/>
  <c r="L455"/>
  <c r="M455"/>
  <c r="N455"/>
  <c r="O455"/>
  <c r="P455"/>
  <c r="Q455"/>
  <c r="R455"/>
  <c r="K456"/>
  <c r="L456"/>
  <c r="M456"/>
  <c r="N456"/>
  <c r="O456"/>
  <c r="P456"/>
  <c r="Q456"/>
  <c r="R456"/>
  <c r="K457"/>
  <c r="L457"/>
  <c r="M457"/>
  <c r="N457"/>
  <c r="O457"/>
  <c r="P457"/>
  <c r="Q457"/>
  <c r="R457"/>
  <c r="K458"/>
  <c r="L458"/>
  <c r="M458"/>
  <c r="N458"/>
  <c r="O458"/>
  <c r="P458"/>
  <c r="Q458"/>
  <c r="R458"/>
  <c r="K459"/>
  <c r="L459"/>
  <c r="M459"/>
  <c r="N459"/>
  <c r="O459"/>
  <c r="P459"/>
  <c r="Q459"/>
  <c r="R459"/>
  <c r="K460"/>
  <c r="L460"/>
  <c r="M460"/>
  <c r="N460"/>
  <c r="O460"/>
  <c r="P460"/>
  <c r="Q460"/>
  <c r="R460"/>
  <c r="K461"/>
  <c r="L461"/>
  <c r="M461"/>
  <c r="N461"/>
  <c r="O461"/>
  <c r="P461"/>
  <c r="Q461"/>
  <c r="R461"/>
  <c r="K462"/>
  <c r="L462"/>
  <c r="M462"/>
  <c r="N462"/>
  <c r="O462"/>
  <c r="P462"/>
  <c r="Q462"/>
  <c r="R462"/>
  <c r="K463"/>
  <c r="L463"/>
  <c r="M463"/>
  <c r="N463"/>
  <c r="O463"/>
  <c r="P463"/>
  <c r="Q463"/>
  <c r="R463"/>
  <c r="K464"/>
  <c r="L464"/>
  <c r="M464"/>
  <c r="N464"/>
  <c r="O464"/>
  <c r="P464"/>
  <c r="Q464"/>
  <c r="R464"/>
  <c r="K465"/>
  <c r="L465"/>
  <c r="M465"/>
  <c r="N465"/>
  <c r="O465"/>
  <c r="P465"/>
  <c r="Q465"/>
  <c r="R465"/>
  <c r="K466"/>
  <c r="L466"/>
  <c r="M466"/>
  <c r="N466"/>
  <c r="O466"/>
  <c r="P466"/>
  <c r="Q466"/>
  <c r="R466"/>
  <c r="B467"/>
  <c r="C467"/>
  <c r="D467"/>
  <c r="E467"/>
  <c r="F467"/>
  <c r="G467"/>
  <c r="H467"/>
  <c r="I467"/>
  <c r="J467"/>
  <c r="K468"/>
  <c r="L468"/>
  <c r="M468"/>
  <c r="N468"/>
  <c r="O468"/>
  <c r="P468"/>
  <c r="Q468"/>
  <c r="R468"/>
  <c r="K469"/>
  <c r="L469"/>
  <c r="M469"/>
  <c r="N469"/>
  <c r="O469"/>
  <c r="P469"/>
  <c r="Q469"/>
  <c r="R469"/>
  <c r="K470"/>
  <c r="L470"/>
  <c r="M470"/>
  <c r="N470"/>
  <c r="O470"/>
  <c r="P470"/>
  <c r="Q470"/>
  <c r="R470"/>
  <c r="K471"/>
  <c r="L471"/>
  <c r="M471"/>
  <c r="N471"/>
  <c r="O471"/>
  <c r="P471"/>
  <c r="Q471"/>
  <c r="R471"/>
  <c r="K472"/>
  <c r="L472"/>
  <c r="M472"/>
  <c r="N472"/>
  <c r="O472"/>
  <c r="P472"/>
  <c r="Q472"/>
  <c r="R472"/>
  <c r="K473"/>
  <c r="L473"/>
  <c r="M473"/>
  <c r="N473"/>
  <c r="O473"/>
  <c r="P473"/>
  <c r="Q473"/>
  <c r="R473"/>
  <c r="K474"/>
  <c r="L474"/>
  <c r="M474"/>
  <c r="N474"/>
  <c r="O474"/>
  <c r="P474"/>
  <c r="Q474"/>
  <c r="R474"/>
  <c r="K475"/>
  <c r="L475"/>
  <c r="M475"/>
  <c r="N475"/>
  <c r="O475"/>
  <c r="P475"/>
  <c r="Q475"/>
  <c r="R475"/>
  <c r="K476"/>
  <c r="L476"/>
  <c r="M476"/>
  <c r="N476"/>
  <c r="O476"/>
  <c r="P476"/>
  <c r="Q476"/>
  <c r="R476"/>
  <c r="K477"/>
  <c r="L477"/>
  <c r="M477"/>
  <c r="N477"/>
  <c r="O477"/>
  <c r="P477"/>
  <c r="Q477"/>
  <c r="R477"/>
  <c r="K478"/>
  <c r="L478"/>
  <c r="M478"/>
  <c r="N478"/>
  <c r="O478"/>
  <c r="P478"/>
  <c r="Q478"/>
  <c r="R478"/>
  <c r="K479"/>
  <c r="L479"/>
  <c r="M479"/>
  <c r="N479"/>
  <c r="O479"/>
  <c r="P479"/>
  <c r="Q479"/>
  <c r="R479"/>
  <c r="K480"/>
  <c r="L480"/>
  <c r="M480"/>
  <c r="N480"/>
  <c r="O480"/>
  <c r="P480"/>
  <c r="Q480"/>
  <c r="R480"/>
  <c r="K481"/>
  <c r="L481"/>
  <c r="M481"/>
  <c r="N481"/>
  <c r="O481"/>
  <c r="P481"/>
  <c r="Q481"/>
  <c r="R481"/>
  <c r="K482"/>
  <c r="L482"/>
  <c r="M482"/>
  <c r="N482"/>
  <c r="O482"/>
  <c r="P482"/>
  <c r="Q482"/>
  <c r="R482"/>
  <c r="K483"/>
  <c r="L483"/>
  <c r="M483"/>
  <c r="N483"/>
  <c r="O483"/>
  <c r="P483"/>
  <c r="Q483"/>
  <c r="R483"/>
  <c r="K484"/>
  <c r="L484"/>
  <c r="M484"/>
  <c r="N484"/>
  <c r="O484"/>
  <c r="P484"/>
  <c r="Q484"/>
  <c r="R484"/>
  <c r="K485"/>
  <c r="L485"/>
  <c r="M485"/>
  <c r="N485"/>
  <c r="O485"/>
  <c r="P485"/>
  <c r="Q485"/>
  <c r="R485"/>
  <c r="K486"/>
  <c r="L486"/>
  <c r="M486"/>
  <c r="N486"/>
  <c r="O486"/>
  <c r="P486"/>
  <c r="Q486"/>
  <c r="R486"/>
  <c r="K487"/>
  <c r="L487"/>
  <c r="M487"/>
  <c r="N487"/>
  <c r="O487"/>
  <c r="P487"/>
  <c r="Q487"/>
  <c r="R487"/>
  <c r="K488"/>
  <c r="L488"/>
  <c r="M488"/>
  <c r="N488"/>
  <c r="O488"/>
  <c r="P488"/>
  <c r="Q488"/>
  <c r="R488"/>
  <c r="B489"/>
  <c r="C489"/>
  <c r="D489"/>
  <c r="E489"/>
  <c r="F489"/>
  <c r="G489"/>
  <c r="H489"/>
  <c r="I489"/>
  <c r="J489"/>
  <c r="K490"/>
  <c r="L490"/>
  <c r="M490"/>
  <c r="N490"/>
  <c r="O490"/>
  <c r="P490"/>
  <c r="Q490"/>
  <c r="R490"/>
  <c r="K491"/>
  <c r="L491"/>
  <c r="M491"/>
  <c r="N491"/>
  <c r="O491"/>
  <c r="P491"/>
  <c r="Q491"/>
  <c r="R491"/>
  <c r="K492"/>
  <c r="L492"/>
  <c r="M492"/>
  <c r="N492"/>
  <c r="O492"/>
  <c r="P492"/>
  <c r="Q492"/>
  <c r="R492"/>
  <c r="K493"/>
  <c r="L493"/>
  <c r="M493"/>
  <c r="N493"/>
  <c r="O493"/>
  <c r="P493"/>
  <c r="Q493"/>
  <c r="R493"/>
  <c r="K494"/>
  <c r="L494"/>
  <c r="M494"/>
  <c r="N494"/>
  <c r="O494"/>
  <c r="P494"/>
  <c r="Q494"/>
  <c r="R494"/>
  <c r="K495"/>
  <c r="L495"/>
  <c r="M495"/>
  <c r="N495"/>
  <c r="O495"/>
  <c r="P495"/>
  <c r="Q495"/>
  <c r="R495"/>
  <c r="K496"/>
  <c r="L496"/>
  <c r="M496"/>
  <c r="N496"/>
  <c r="O496"/>
  <c r="P496"/>
  <c r="Q496"/>
  <c r="R496"/>
  <c r="K497"/>
  <c r="L497"/>
  <c r="M497"/>
  <c r="N497"/>
  <c r="O497"/>
  <c r="P497"/>
  <c r="Q497"/>
  <c r="R497"/>
  <c r="K498"/>
  <c r="L498"/>
  <c r="M498"/>
  <c r="N498"/>
  <c r="O498"/>
  <c r="P498"/>
  <c r="Q498"/>
  <c r="R498"/>
  <c r="K499"/>
  <c r="L499"/>
  <c r="M499"/>
  <c r="N499"/>
  <c r="O499"/>
  <c r="P499"/>
  <c r="Q499"/>
  <c r="R499"/>
  <c r="K500"/>
  <c r="L500"/>
  <c r="M500"/>
  <c r="N500"/>
  <c r="O500"/>
  <c r="P500"/>
  <c r="Q500"/>
  <c r="R500"/>
  <c r="K501"/>
  <c r="L501"/>
  <c r="M501"/>
  <c r="N501"/>
  <c r="O501"/>
  <c r="P501"/>
  <c r="Q501"/>
  <c r="R501"/>
  <c r="K502"/>
  <c r="L502"/>
  <c r="M502"/>
  <c r="N502"/>
  <c r="O502"/>
  <c r="P502"/>
  <c r="Q502"/>
  <c r="R502"/>
  <c r="K503"/>
  <c r="L503"/>
  <c r="M503"/>
  <c r="N503"/>
  <c r="O503"/>
  <c r="P503"/>
  <c r="Q503"/>
  <c r="R503"/>
  <c r="K504"/>
  <c r="L504"/>
  <c r="M504"/>
  <c r="N504"/>
  <c r="O504"/>
  <c r="P504"/>
  <c r="Q504"/>
  <c r="R504"/>
  <c r="K505"/>
  <c r="L505"/>
  <c r="M505"/>
  <c r="N505"/>
  <c r="O505"/>
  <c r="P505"/>
  <c r="Q505"/>
  <c r="R505"/>
  <c r="K506"/>
  <c r="L506"/>
  <c r="M506"/>
  <c r="N506"/>
  <c r="O506"/>
  <c r="P506"/>
  <c r="Q506"/>
  <c r="R506"/>
  <c r="K507"/>
  <c r="L507"/>
  <c r="M507"/>
  <c r="N507"/>
  <c r="O507"/>
  <c r="P507"/>
  <c r="Q507"/>
  <c r="R507"/>
  <c r="K508"/>
  <c r="L508"/>
  <c r="M508"/>
  <c r="N508"/>
  <c r="O508"/>
  <c r="P508"/>
  <c r="Q508"/>
  <c r="R508"/>
  <c r="K509"/>
  <c r="L509"/>
  <c r="M509"/>
  <c r="N509"/>
  <c r="O509"/>
  <c r="P509"/>
  <c r="Q509"/>
  <c r="R509"/>
  <c r="K510"/>
  <c r="L510"/>
  <c r="M510"/>
  <c r="N510"/>
  <c r="O510"/>
  <c r="P510"/>
  <c r="Q510"/>
  <c r="R510"/>
  <c r="B511"/>
  <c r="C511"/>
  <c r="D511"/>
  <c r="E511"/>
  <c r="F511"/>
  <c r="G511"/>
  <c r="H511"/>
  <c r="I511"/>
  <c r="J511"/>
  <c r="K512"/>
  <c r="L512"/>
  <c r="M512"/>
  <c r="N512"/>
  <c r="O512"/>
  <c r="P512"/>
  <c r="Q512"/>
  <c r="R512"/>
  <c r="K513"/>
  <c r="L513"/>
  <c r="M513"/>
  <c r="N513"/>
  <c r="O513"/>
  <c r="P513"/>
  <c r="Q513"/>
  <c r="R513"/>
  <c r="K514"/>
  <c r="L514"/>
  <c r="M514"/>
  <c r="N514"/>
  <c r="O514"/>
  <c r="P514"/>
  <c r="Q514"/>
  <c r="R514"/>
  <c r="K515"/>
  <c r="L515"/>
  <c r="M515"/>
  <c r="N515"/>
  <c r="O515"/>
  <c r="P515"/>
  <c r="Q515"/>
  <c r="R515"/>
  <c r="K516"/>
  <c r="L516"/>
  <c r="M516"/>
  <c r="N516"/>
  <c r="O516"/>
  <c r="P516"/>
  <c r="Q516"/>
  <c r="R516"/>
  <c r="K517"/>
  <c r="L517"/>
  <c r="M517"/>
  <c r="N517"/>
  <c r="O517"/>
  <c r="P517"/>
  <c r="Q517"/>
  <c r="R517"/>
  <c r="K518"/>
  <c r="L518"/>
  <c r="M518"/>
  <c r="N518"/>
  <c r="O518"/>
  <c r="P518"/>
  <c r="Q518"/>
  <c r="R518"/>
  <c r="K519"/>
  <c r="L519"/>
  <c r="M519"/>
  <c r="N519"/>
  <c r="O519"/>
  <c r="P519"/>
  <c r="Q519"/>
  <c r="R519"/>
  <c r="K520"/>
  <c r="L520"/>
  <c r="M520"/>
  <c r="N520"/>
  <c r="O520"/>
  <c r="P520"/>
  <c r="Q520"/>
  <c r="R520"/>
  <c r="K521"/>
  <c r="L521"/>
  <c r="M521"/>
  <c r="N521"/>
  <c r="O521"/>
  <c r="P521"/>
  <c r="Q521"/>
  <c r="R521"/>
  <c r="K522"/>
  <c r="L522"/>
  <c r="M522"/>
  <c r="N522"/>
  <c r="O522"/>
  <c r="P522"/>
  <c r="Q522"/>
  <c r="R522"/>
  <c r="K523"/>
  <c r="L523"/>
  <c r="M523"/>
  <c r="N523"/>
  <c r="O523"/>
  <c r="P523"/>
  <c r="Q523"/>
  <c r="R523"/>
  <c r="K524"/>
  <c r="L524"/>
  <c r="M524"/>
  <c r="N524"/>
  <c r="O524"/>
  <c r="P524"/>
  <c r="Q524"/>
  <c r="R524"/>
  <c r="K525"/>
  <c r="L525"/>
  <c r="M525"/>
  <c r="N525"/>
  <c r="O525"/>
  <c r="P525"/>
  <c r="Q525"/>
  <c r="R525"/>
  <c r="K526"/>
  <c r="L526"/>
  <c r="M526"/>
  <c r="N526"/>
  <c r="O526"/>
  <c r="P526"/>
  <c r="Q526"/>
  <c r="R526"/>
  <c r="K527"/>
  <c r="L527"/>
  <c r="M527"/>
  <c r="N527"/>
  <c r="O527"/>
  <c r="P527"/>
  <c r="Q527"/>
  <c r="R527"/>
  <c r="K528"/>
  <c r="L528"/>
  <c r="M528"/>
  <c r="N528"/>
  <c r="O528"/>
  <c r="P528"/>
  <c r="Q528"/>
  <c r="R528"/>
  <c r="K529"/>
  <c r="L529"/>
  <c r="M529"/>
  <c r="N529"/>
  <c r="O529"/>
  <c r="P529"/>
  <c r="Q529"/>
  <c r="R529"/>
  <c r="K530"/>
  <c r="L530"/>
  <c r="M530"/>
  <c r="N530"/>
  <c r="O530"/>
  <c r="P530"/>
  <c r="Q530"/>
  <c r="R530"/>
  <c r="K531"/>
  <c r="L531"/>
  <c r="M531"/>
  <c r="N531"/>
  <c r="O531"/>
  <c r="P531"/>
  <c r="Q531"/>
  <c r="R531"/>
  <c r="K532"/>
  <c r="L532"/>
  <c r="M532"/>
  <c r="N532"/>
  <c r="O532"/>
  <c r="P532"/>
  <c r="Q532"/>
  <c r="R532"/>
  <c r="B533"/>
  <c r="C533"/>
  <c r="D533"/>
  <c r="E533"/>
  <c r="F533"/>
  <c r="G533"/>
  <c r="H533"/>
  <c r="I533"/>
  <c r="J533"/>
  <c r="K534"/>
  <c r="L534"/>
  <c r="M534"/>
  <c r="N534"/>
  <c r="O534"/>
  <c r="P534"/>
  <c r="Q534"/>
  <c r="R534"/>
  <c r="K535"/>
  <c r="L535"/>
  <c r="M535"/>
  <c r="N535"/>
  <c r="O535"/>
  <c r="P535"/>
  <c r="Q535"/>
  <c r="R535"/>
  <c r="K536"/>
  <c r="L536"/>
  <c r="M536"/>
  <c r="N536"/>
  <c r="O536"/>
  <c r="P536"/>
  <c r="Q536"/>
  <c r="R536"/>
  <c r="K537"/>
  <c r="L537"/>
  <c r="M537"/>
  <c r="N537"/>
  <c r="O537"/>
  <c r="P537"/>
  <c r="Q537"/>
  <c r="R537"/>
  <c r="K538"/>
  <c r="L538"/>
  <c r="M538"/>
  <c r="N538"/>
  <c r="O538"/>
  <c r="P538"/>
  <c r="Q538"/>
  <c r="R538"/>
  <c r="K539"/>
  <c r="L539"/>
  <c r="M539"/>
  <c r="N539"/>
  <c r="O539"/>
  <c r="P539"/>
  <c r="Q539"/>
  <c r="R539"/>
  <c r="K540"/>
  <c r="L540"/>
  <c r="M540"/>
  <c r="N540"/>
  <c r="O540"/>
  <c r="P540"/>
  <c r="Q540"/>
  <c r="R540"/>
  <c r="K541"/>
  <c r="L541"/>
  <c r="M541"/>
  <c r="N541"/>
  <c r="O541"/>
  <c r="P541"/>
  <c r="Q541"/>
  <c r="R541"/>
  <c r="K542"/>
  <c r="L542"/>
  <c r="M542"/>
  <c r="N542"/>
  <c r="O542"/>
  <c r="P542"/>
  <c r="Q542"/>
  <c r="R542"/>
  <c r="K543"/>
  <c r="L543"/>
  <c r="M543"/>
  <c r="N543"/>
  <c r="O543"/>
  <c r="P543"/>
  <c r="Q543"/>
  <c r="R543"/>
  <c r="K544"/>
  <c r="L544"/>
  <c r="M544"/>
  <c r="N544"/>
  <c r="O544"/>
  <c r="P544"/>
  <c r="Q544"/>
  <c r="R544"/>
  <c r="K545"/>
  <c r="L545"/>
  <c r="M545"/>
  <c r="N545"/>
  <c r="O545"/>
  <c r="P545"/>
  <c r="Q545"/>
  <c r="R545"/>
  <c r="K546"/>
  <c r="L546"/>
  <c r="M546"/>
  <c r="N546"/>
  <c r="O546"/>
  <c r="P546"/>
  <c r="Q546"/>
  <c r="R546"/>
  <c r="K547"/>
  <c r="L547"/>
  <c r="M547"/>
  <c r="N547"/>
  <c r="O547"/>
  <c r="P547"/>
  <c r="Q547"/>
  <c r="R547"/>
  <c r="K548"/>
  <c r="L548"/>
  <c r="M548"/>
  <c r="N548"/>
  <c r="O548"/>
  <c r="P548"/>
  <c r="Q548"/>
  <c r="R548"/>
  <c r="K549"/>
  <c r="L549"/>
  <c r="M549"/>
  <c r="N549"/>
  <c r="O549"/>
  <c r="P549"/>
  <c r="Q549"/>
  <c r="R549"/>
  <c r="K550"/>
  <c r="L550"/>
  <c r="M550"/>
  <c r="N550"/>
  <c r="O550"/>
  <c r="P550"/>
  <c r="Q550"/>
  <c r="R550"/>
  <c r="K551"/>
  <c r="L551"/>
  <c r="M551"/>
  <c r="N551"/>
  <c r="O551"/>
  <c r="P551"/>
  <c r="Q551"/>
  <c r="R551"/>
  <c r="K552"/>
  <c r="L552"/>
  <c r="M552"/>
  <c r="N552"/>
  <c r="O552"/>
  <c r="P552"/>
  <c r="Q552"/>
  <c r="R552"/>
  <c r="K553"/>
  <c r="L553"/>
  <c r="M553"/>
  <c r="N553"/>
  <c r="O553"/>
  <c r="P553"/>
  <c r="Q553"/>
  <c r="R553"/>
  <c r="B554"/>
  <c r="C554"/>
  <c r="D554"/>
  <c r="E554"/>
  <c r="F554"/>
  <c r="G554"/>
  <c r="H554"/>
  <c r="I554"/>
  <c r="J554"/>
  <c r="K555"/>
  <c r="L555"/>
  <c r="M555"/>
  <c r="N555"/>
  <c r="O555"/>
  <c r="P555"/>
  <c r="Q555"/>
  <c r="R555"/>
  <c r="K556"/>
  <c r="L556"/>
  <c r="M556"/>
  <c r="N556"/>
  <c r="O556"/>
  <c r="P556"/>
  <c r="Q556"/>
  <c r="R556"/>
  <c r="K557"/>
  <c r="L557"/>
  <c r="M557"/>
  <c r="N557"/>
  <c r="O557"/>
  <c r="P557"/>
  <c r="Q557"/>
  <c r="R557"/>
  <c r="K558"/>
  <c r="L558"/>
  <c r="M558"/>
  <c r="N558"/>
  <c r="O558"/>
  <c r="P558"/>
  <c r="Q558"/>
  <c r="R558"/>
  <c r="K559"/>
  <c r="L559"/>
  <c r="M559"/>
  <c r="N559"/>
  <c r="O559"/>
  <c r="P559"/>
  <c r="Q559"/>
  <c r="R559"/>
  <c r="K560"/>
  <c r="L560"/>
  <c r="M560"/>
  <c r="N560"/>
  <c r="O560"/>
  <c r="P560"/>
  <c r="Q560"/>
  <c r="R560"/>
  <c r="K561"/>
  <c r="L561"/>
  <c r="M561"/>
  <c r="N561"/>
  <c r="O561"/>
  <c r="P561"/>
  <c r="Q561"/>
  <c r="R561"/>
  <c r="K562"/>
  <c r="L562"/>
  <c r="M562"/>
  <c r="N562"/>
  <c r="O562"/>
  <c r="P562"/>
  <c r="Q562"/>
  <c r="R562"/>
  <c r="K563"/>
  <c r="L563"/>
  <c r="M563"/>
  <c r="N563"/>
  <c r="O563"/>
  <c r="P563"/>
  <c r="Q563"/>
  <c r="R563"/>
  <c r="K564"/>
  <c r="L564"/>
  <c r="M564"/>
  <c r="N564"/>
  <c r="O564"/>
  <c r="P564"/>
  <c r="Q564"/>
  <c r="R564"/>
  <c r="K565"/>
  <c r="L565"/>
  <c r="M565"/>
  <c r="N565"/>
  <c r="O565"/>
  <c r="P565"/>
  <c r="Q565"/>
  <c r="R565"/>
  <c r="K566"/>
  <c r="L566"/>
  <c r="M566"/>
  <c r="N566"/>
  <c r="O566"/>
  <c r="P566"/>
  <c r="Q566"/>
  <c r="R566"/>
  <c r="K567"/>
  <c r="L567"/>
  <c r="M567"/>
  <c r="N567"/>
  <c r="O567"/>
  <c r="P567"/>
  <c r="Q567"/>
  <c r="R567"/>
  <c r="K568"/>
  <c r="L568"/>
  <c r="M568"/>
  <c r="N568"/>
  <c r="O568"/>
  <c r="P568"/>
  <c r="Q568"/>
  <c r="R568"/>
  <c r="K569"/>
  <c r="L569"/>
  <c r="M569"/>
  <c r="N569"/>
  <c r="O569"/>
  <c r="P569"/>
  <c r="Q569"/>
  <c r="R569"/>
  <c r="K570"/>
  <c r="L570"/>
  <c r="M570"/>
  <c r="N570"/>
  <c r="O570"/>
  <c r="P570"/>
  <c r="Q570"/>
  <c r="R570"/>
  <c r="K571"/>
  <c r="L571"/>
  <c r="M571"/>
  <c r="N571"/>
  <c r="O571"/>
  <c r="P571"/>
  <c r="Q571"/>
  <c r="R571"/>
  <c r="K572"/>
  <c r="L572"/>
  <c r="M572"/>
  <c r="N572"/>
  <c r="O572"/>
  <c r="P572"/>
  <c r="Q572"/>
  <c r="R572"/>
  <c r="K573"/>
  <c r="L573"/>
  <c r="M573"/>
  <c r="N573"/>
  <c r="O573"/>
  <c r="P573"/>
  <c r="Q573"/>
  <c r="R573"/>
  <c r="K574"/>
  <c r="L574"/>
  <c r="M574"/>
  <c r="N574"/>
  <c r="O574"/>
  <c r="P574"/>
  <c r="Q574"/>
  <c r="R574"/>
  <c r="B575"/>
  <c r="C575"/>
  <c r="D575"/>
  <c r="E575"/>
  <c r="F575"/>
  <c r="G575"/>
  <c r="H575"/>
  <c r="I575"/>
  <c r="J575"/>
  <c r="K576"/>
  <c r="L576"/>
  <c r="M576"/>
  <c r="N576"/>
  <c r="O576"/>
  <c r="P576"/>
  <c r="Q576"/>
  <c r="R576"/>
  <c r="K577"/>
  <c r="L577"/>
  <c r="M577"/>
  <c r="N577"/>
  <c r="O577"/>
  <c r="P577"/>
  <c r="Q577"/>
  <c r="R577"/>
  <c r="K578"/>
  <c r="L578"/>
  <c r="M578"/>
  <c r="N578"/>
  <c r="O578"/>
  <c r="P578"/>
  <c r="Q578"/>
  <c r="R578"/>
  <c r="K579"/>
  <c r="L579"/>
  <c r="M579"/>
  <c r="N579"/>
  <c r="O579"/>
  <c r="P579"/>
  <c r="Q579"/>
  <c r="R579"/>
  <c r="K580"/>
  <c r="L580"/>
  <c r="M580"/>
  <c r="N580"/>
  <c r="O580"/>
  <c r="P580"/>
  <c r="Q580"/>
  <c r="R580"/>
  <c r="K581"/>
  <c r="L581"/>
  <c r="M581"/>
  <c r="N581"/>
  <c r="O581"/>
  <c r="P581"/>
  <c r="Q581"/>
  <c r="R581"/>
  <c r="K582"/>
  <c r="L582"/>
  <c r="M582"/>
  <c r="N582"/>
  <c r="O582"/>
  <c r="P582"/>
  <c r="Q582"/>
  <c r="R582"/>
  <c r="K583"/>
  <c r="L583"/>
  <c r="M583"/>
  <c r="N583"/>
  <c r="O583"/>
  <c r="P583"/>
  <c r="Q583"/>
  <c r="R583"/>
  <c r="K584"/>
  <c r="L584"/>
  <c r="M584"/>
  <c r="N584"/>
  <c r="O584"/>
  <c r="P584"/>
  <c r="Q584"/>
  <c r="R584"/>
  <c r="K585"/>
  <c r="L585"/>
  <c r="M585"/>
  <c r="N585"/>
  <c r="O585"/>
  <c r="P585"/>
  <c r="Q585"/>
  <c r="R585"/>
  <c r="K586"/>
  <c r="L586"/>
  <c r="M586"/>
  <c r="N586"/>
  <c r="O586"/>
  <c r="P586"/>
  <c r="Q586"/>
  <c r="R586"/>
  <c r="K587"/>
  <c r="L587"/>
  <c r="M587"/>
  <c r="N587"/>
  <c r="O587"/>
  <c r="P587"/>
  <c r="Q587"/>
  <c r="R587"/>
  <c r="K588"/>
  <c r="L588"/>
  <c r="M588"/>
  <c r="N588"/>
  <c r="O588"/>
  <c r="P588"/>
  <c r="Q588"/>
  <c r="R588"/>
  <c r="K589"/>
  <c r="L589"/>
  <c r="M589"/>
  <c r="N589"/>
  <c r="O589"/>
  <c r="P589"/>
  <c r="Q589"/>
  <c r="R589"/>
  <c r="K590"/>
  <c r="L590"/>
  <c r="M590"/>
  <c r="N590"/>
  <c r="O590"/>
  <c r="P590"/>
  <c r="Q590"/>
  <c r="R590"/>
  <c r="K591"/>
  <c r="L591"/>
  <c r="M591"/>
  <c r="N591"/>
  <c r="O591"/>
  <c r="P591"/>
  <c r="Q591"/>
  <c r="R591"/>
  <c r="K592"/>
  <c r="L592"/>
  <c r="M592"/>
  <c r="N592"/>
  <c r="O592"/>
  <c r="P592"/>
  <c r="Q592"/>
  <c r="R592"/>
  <c r="K593"/>
  <c r="L593"/>
  <c r="M593"/>
  <c r="N593"/>
  <c r="O593"/>
  <c r="P593"/>
  <c r="Q593"/>
  <c r="R593"/>
  <c r="K594"/>
  <c r="L594"/>
  <c r="M594"/>
  <c r="N594"/>
  <c r="O594"/>
  <c r="P594"/>
  <c r="Q594"/>
  <c r="R594"/>
  <c r="K595"/>
  <c r="L595"/>
  <c r="M595"/>
  <c r="N595"/>
  <c r="O595"/>
  <c r="P595"/>
  <c r="Q595"/>
  <c r="R595"/>
  <c r="K596"/>
  <c r="L596"/>
  <c r="M596"/>
  <c r="N596"/>
  <c r="O596"/>
  <c r="P596"/>
  <c r="Q596"/>
  <c r="R596"/>
  <c r="K597"/>
  <c r="L597"/>
  <c r="M597"/>
  <c r="N597"/>
  <c r="O597"/>
  <c r="P597"/>
  <c r="Q597"/>
  <c r="R597"/>
  <c r="B598"/>
  <c r="C598"/>
  <c r="D598"/>
  <c r="E598"/>
  <c r="F598"/>
  <c r="G598"/>
  <c r="H598"/>
  <c r="I598"/>
  <c r="J598"/>
  <c r="K599"/>
  <c r="L599"/>
  <c r="M599"/>
  <c r="N599"/>
  <c r="O599"/>
  <c r="P599"/>
  <c r="Q599"/>
  <c r="R599"/>
  <c r="K600"/>
  <c r="L600"/>
  <c r="M600"/>
  <c r="N600"/>
  <c r="O600"/>
  <c r="P600"/>
  <c r="Q600"/>
  <c r="R600"/>
  <c r="K601"/>
  <c r="L601"/>
  <c r="M601"/>
  <c r="N601"/>
  <c r="O601"/>
  <c r="P601"/>
  <c r="Q601"/>
  <c r="R601"/>
  <c r="K602"/>
  <c r="L602"/>
  <c r="M602"/>
  <c r="N602"/>
  <c r="O602"/>
  <c r="P602"/>
  <c r="Q602"/>
  <c r="R602"/>
  <c r="K603"/>
  <c r="L603"/>
  <c r="M603"/>
  <c r="N603"/>
  <c r="O603"/>
  <c r="P603"/>
  <c r="Q603"/>
  <c r="R603"/>
  <c r="K604"/>
  <c r="L604"/>
  <c r="M604"/>
  <c r="N604"/>
  <c r="O604"/>
  <c r="P604"/>
  <c r="Q604"/>
  <c r="R604"/>
  <c r="K605"/>
  <c r="L605"/>
  <c r="M605"/>
  <c r="N605"/>
  <c r="O605"/>
  <c r="P605"/>
  <c r="Q605"/>
  <c r="R605"/>
  <c r="K606"/>
  <c r="L606"/>
  <c r="M606"/>
  <c r="N606"/>
  <c r="O606"/>
  <c r="P606"/>
  <c r="Q606"/>
  <c r="R606"/>
  <c r="K607"/>
  <c r="L607"/>
  <c r="M607"/>
  <c r="N607"/>
  <c r="O607"/>
  <c r="P607"/>
  <c r="Q607"/>
  <c r="R607"/>
  <c r="K608"/>
  <c r="L608"/>
  <c r="M608"/>
  <c r="N608"/>
  <c r="O608"/>
  <c r="P608"/>
  <c r="Q608"/>
  <c r="R608"/>
  <c r="K609"/>
  <c r="L609"/>
  <c r="M609"/>
  <c r="N609"/>
  <c r="O609"/>
  <c r="P609"/>
  <c r="Q609"/>
  <c r="R609"/>
  <c r="K610"/>
  <c r="L610"/>
  <c r="M610"/>
  <c r="N610"/>
  <c r="O610"/>
  <c r="P610"/>
  <c r="Q610"/>
  <c r="R610"/>
  <c r="K611"/>
  <c r="L611"/>
  <c r="M611"/>
  <c r="N611"/>
  <c r="O611"/>
  <c r="P611"/>
  <c r="Q611"/>
  <c r="R611"/>
  <c r="K612"/>
  <c r="L612"/>
  <c r="M612"/>
  <c r="N612"/>
  <c r="O612"/>
  <c r="P612"/>
  <c r="Q612"/>
  <c r="R612"/>
  <c r="K613"/>
  <c r="L613"/>
  <c r="M613"/>
  <c r="N613"/>
  <c r="O613"/>
  <c r="P613"/>
  <c r="Q613"/>
  <c r="R613"/>
  <c r="K614"/>
  <c r="L614"/>
  <c r="M614"/>
  <c r="N614"/>
  <c r="O614"/>
  <c r="P614"/>
  <c r="Q614"/>
  <c r="R614"/>
  <c r="K615"/>
  <c r="L615"/>
  <c r="M615"/>
  <c r="N615"/>
  <c r="O615"/>
  <c r="P615"/>
  <c r="Q615"/>
  <c r="R615"/>
  <c r="K616"/>
  <c r="L616"/>
  <c r="M616"/>
  <c r="N616"/>
  <c r="O616"/>
  <c r="P616"/>
  <c r="Q616"/>
  <c r="R616"/>
  <c r="K617"/>
  <c r="L617"/>
  <c r="M617"/>
  <c r="N617"/>
  <c r="O617"/>
  <c r="P617"/>
  <c r="Q617"/>
  <c r="R617"/>
  <c r="K618"/>
  <c r="L618"/>
  <c r="M618"/>
  <c r="N618"/>
  <c r="O618"/>
  <c r="P618"/>
  <c r="Q618"/>
  <c r="R618"/>
  <c r="B619"/>
  <c r="C619"/>
  <c r="D619"/>
  <c r="E619"/>
  <c r="F619"/>
  <c r="G619"/>
  <c r="H619"/>
  <c r="I619"/>
  <c r="J619"/>
  <c r="K620"/>
  <c r="L620"/>
  <c r="M620"/>
  <c r="N620"/>
  <c r="O620"/>
  <c r="P620"/>
  <c r="Q620"/>
  <c r="R620"/>
  <c r="K621"/>
  <c r="L621"/>
  <c r="M621"/>
  <c r="N621"/>
  <c r="O621"/>
  <c r="P621"/>
  <c r="Q621"/>
  <c r="R621"/>
  <c r="K622"/>
  <c r="L622"/>
  <c r="M622"/>
  <c r="N622"/>
  <c r="O622"/>
  <c r="P622"/>
  <c r="Q622"/>
  <c r="R622"/>
  <c r="K623"/>
  <c r="L623"/>
  <c r="M623"/>
  <c r="N623"/>
  <c r="O623"/>
  <c r="P623"/>
  <c r="Q623"/>
  <c r="R623"/>
  <c r="K624"/>
  <c r="L624"/>
  <c r="M624"/>
  <c r="N624"/>
  <c r="O624"/>
  <c r="P624"/>
  <c r="Q624"/>
  <c r="R624"/>
  <c r="K625"/>
  <c r="L625"/>
  <c r="M625"/>
  <c r="N625"/>
  <c r="O625"/>
  <c r="P625"/>
  <c r="Q625"/>
  <c r="R625"/>
  <c r="K626"/>
  <c r="L626"/>
  <c r="M626"/>
  <c r="N626"/>
  <c r="O626"/>
  <c r="P626"/>
  <c r="Q626"/>
  <c r="R626"/>
  <c r="K627"/>
  <c r="L627"/>
  <c r="M627"/>
  <c r="N627"/>
  <c r="O627"/>
  <c r="P627"/>
  <c r="Q627"/>
  <c r="R627"/>
  <c r="K628"/>
  <c r="L628"/>
  <c r="M628"/>
  <c r="N628"/>
  <c r="O628"/>
  <c r="P628"/>
  <c r="Q628"/>
  <c r="R628"/>
  <c r="K629"/>
  <c r="L629"/>
  <c r="M629"/>
  <c r="N629"/>
  <c r="O629"/>
  <c r="P629"/>
  <c r="Q629"/>
  <c r="R629"/>
  <c r="K630"/>
  <c r="L630"/>
  <c r="M630"/>
  <c r="N630"/>
  <c r="O630"/>
  <c r="P630"/>
  <c r="Q630"/>
  <c r="R630"/>
  <c r="K631"/>
  <c r="L631"/>
  <c r="M631"/>
  <c r="N631"/>
  <c r="O631"/>
  <c r="P631"/>
  <c r="Q631"/>
  <c r="R631"/>
  <c r="K632"/>
  <c r="L632"/>
  <c r="M632"/>
  <c r="N632"/>
  <c r="O632"/>
  <c r="P632"/>
  <c r="Q632"/>
  <c r="R632"/>
  <c r="K633"/>
  <c r="L633"/>
  <c r="M633"/>
  <c r="N633"/>
  <c r="O633"/>
  <c r="P633"/>
  <c r="Q633"/>
  <c r="R633"/>
  <c r="K634"/>
  <c r="L634"/>
  <c r="M634"/>
  <c r="N634"/>
  <c r="O634"/>
  <c r="P634"/>
  <c r="Q634"/>
  <c r="R634"/>
  <c r="K635"/>
  <c r="L635"/>
  <c r="M635"/>
  <c r="N635"/>
  <c r="O635"/>
  <c r="P635"/>
  <c r="Q635"/>
  <c r="R635"/>
  <c r="K636"/>
  <c r="L636"/>
  <c r="M636"/>
  <c r="N636"/>
  <c r="O636"/>
  <c r="P636"/>
  <c r="Q636"/>
  <c r="R636"/>
  <c r="K637"/>
  <c r="L637"/>
  <c r="M637"/>
  <c r="N637"/>
  <c r="O637"/>
  <c r="P637"/>
  <c r="Q637"/>
  <c r="R637"/>
  <c r="K638"/>
  <c r="L638"/>
  <c r="M638"/>
  <c r="N638"/>
  <c r="O638"/>
  <c r="P638"/>
  <c r="Q638"/>
  <c r="R638"/>
  <c r="K639"/>
  <c r="L639"/>
  <c r="M639"/>
  <c r="N639"/>
  <c r="O639"/>
  <c r="P639"/>
  <c r="Q639"/>
  <c r="R639"/>
  <c r="K640"/>
  <c r="L640"/>
  <c r="M640"/>
  <c r="N640"/>
  <c r="O640"/>
  <c r="P640"/>
  <c r="Q640"/>
  <c r="R640"/>
  <c r="K641"/>
  <c r="L641"/>
  <c r="M641"/>
  <c r="N641"/>
  <c r="O641"/>
  <c r="P641"/>
  <c r="Q641"/>
  <c r="R641"/>
  <c r="B642"/>
  <c r="C642"/>
  <c r="D642"/>
  <c r="E642"/>
  <c r="F642"/>
  <c r="G642"/>
  <c r="H642"/>
  <c r="I642"/>
  <c r="J642"/>
  <c r="K643"/>
  <c r="L643"/>
  <c r="M643"/>
  <c r="N643"/>
  <c r="O643"/>
  <c r="P643"/>
  <c r="Q643"/>
  <c r="R643"/>
  <c r="K644"/>
  <c r="L644"/>
  <c r="M644"/>
  <c r="N644"/>
  <c r="O644"/>
  <c r="P644"/>
  <c r="Q644"/>
  <c r="R644"/>
  <c r="K645"/>
  <c r="L645"/>
  <c r="M645"/>
  <c r="N645"/>
  <c r="O645"/>
  <c r="P645"/>
  <c r="Q645"/>
  <c r="R645"/>
  <c r="K646"/>
  <c r="L646"/>
  <c r="M646"/>
  <c r="N646"/>
  <c r="O646"/>
  <c r="P646"/>
  <c r="Q646"/>
  <c r="R646"/>
  <c r="K647"/>
  <c r="L647"/>
  <c r="M647"/>
  <c r="N647"/>
  <c r="O647"/>
  <c r="P647"/>
  <c r="Q647"/>
  <c r="R647"/>
  <c r="K648"/>
  <c r="L648"/>
  <c r="M648"/>
  <c r="N648"/>
  <c r="O648"/>
  <c r="P648"/>
  <c r="Q648"/>
  <c r="R648"/>
  <c r="K649"/>
  <c r="L649"/>
  <c r="M649"/>
  <c r="N649"/>
  <c r="O649"/>
  <c r="P649"/>
  <c r="Q649"/>
  <c r="R649"/>
  <c r="K650"/>
  <c r="L650"/>
  <c r="M650"/>
  <c r="N650"/>
  <c r="O650"/>
  <c r="P650"/>
  <c r="Q650"/>
  <c r="R650"/>
  <c r="K651"/>
  <c r="L651"/>
  <c r="M651"/>
  <c r="N651"/>
  <c r="O651"/>
  <c r="P651"/>
  <c r="Q651"/>
  <c r="R651"/>
  <c r="K652"/>
  <c r="L652"/>
  <c r="M652"/>
  <c r="N652"/>
  <c r="O652"/>
  <c r="P652"/>
  <c r="Q652"/>
  <c r="R652"/>
  <c r="K653"/>
  <c r="L653"/>
  <c r="M653"/>
  <c r="N653"/>
  <c r="O653"/>
  <c r="P653"/>
  <c r="Q653"/>
  <c r="R653"/>
  <c r="K654"/>
  <c r="L654"/>
  <c r="M654"/>
  <c r="N654"/>
  <c r="O654"/>
  <c r="P654"/>
  <c r="Q654"/>
  <c r="R654"/>
  <c r="K655"/>
  <c r="L655"/>
  <c r="M655"/>
  <c r="N655"/>
  <c r="O655"/>
  <c r="P655"/>
  <c r="Q655"/>
  <c r="R655"/>
  <c r="K656"/>
  <c r="L656"/>
  <c r="M656"/>
  <c r="N656"/>
  <c r="O656"/>
  <c r="P656"/>
  <c r="Q656"/>
  <c r="R656"/>
  <c r="K657"/>
  <c r="L657"/>
  <c r="M657"/>
  <c r="N657"/>
  <c r="O657"/>
  <c r="P657"/>
  <c r="Q657"/>
  <c r="R657"/>
  <c r="K658"/>
  <c r="L658"/>
  <c r="M658"/>
  <c r="N658"/>
  <c r="O658"/>
  <c r="P658"/>
  <c r="Q658"/>
  <c r="R658"/>
  <c r="K659"/>
  <c r="L659"/>
  <c r="M659"/>
  <c r="N659"/>
  <c r="O659"/>
  <c r="P659"/>
  <c r="Q659"/>
  <c r="R659"/>
  <c r="K660"/>
  <c r="L660"/>
  <c r="M660"/>
  <c r="N660"/>
  <c r="O660"/>
  <c r="P660"/>
  <c r="Q660"/>
  <c r="R660"/>
  <c r="K661"/>
  <c r="L661"/>
  <c r="M661"/>
  <c r="N661"/>
  <c r="O661"/>
  <c r="P661"/>
  <c r="Q661"/>
  <c r="R661"/>
  <c r="K662"/>
  <c r="L662"/>
  <c r="M662"/>
  <c r="N662"/>
  <c r="O662"/>
  <c r="P662"/>
  <c r="Q662"/>
  <c r="R662"/>
  <c r="K663"/>
  <c r="L663"/>
  <c r="M663"/>
  <c r="N663"/>
  <c r="O663"/>
  <c r="P663"/>
  <c r="Q663"/>
  <c r="R663"/>
  <c r="B664"/>
  <c r="C664"/>
  <c r="D664"/>
  <c r="E664"/>
  <c r="F664"/>
  <c r="G664"/>
  <c r="H664"/>
  <c r="I664"/>
  <c r="J664"/>
  <c r="K665"/>
  <c r="L665"/>
  <c r="M665"/>
  <c r="N665"/>
  <c r="O665"/>
  <c r="P665"/>
  <c r="Q665"/>
  <c r="R665"/>
  <c r="K666"/>
  <c r="L666"/>
  <c r="M666"/>
  <c r="N666"/>
  <c r="O666"/>
  <c r="P666"/>
  <c r="Q666"/>
  <c r="R666"/>
  <c r="K667"/>
  <c r="L667"/>
  <c r="M667"/>
  <c r="N667"/>
  <c r="O667"/>
  <c r="P667"/>
  <c r="Q667"/>
  <c r="R667"/>
  <c r="K668"/>
  <c r="L668"/>
  <c r="M668"/>
  <c r="N668"/>
  <c r="O668"/>
  <c r="P668"/>
  <c r="Q668"/>
  <c r="R668"/>
  <c r="K669"/>
  <c r="L669"/>
  <c r="M669"/>
  <c r="N669"/>
  <c r="O669"/>
  <c r="P669"/>
  <c r="Q669"/>
  <c r="R669"/>
  <c r="K670"/>
  <c r="L670"/>
  <c r="M670"/>
  <c r="N670"/>
  <c r="O670"/>
  <c r="P670"/>
  <c r="Q670"/>
  <c r="R670"/>
  <c r="K671"/>
  <c r="L671"/>
  <c r="M671"/>
  <c r="N671"/>
  <c r="O671"/>
  <c r="P671"/>
  <c r="Q671"/>
  <c r="R671"/>
  <c r="K672"/>
  <c r="L672"/>
  <c r="M672"/>
  <c r="N672"/>
  <c r="O672"/>
  <c r="P672"/>
  <c r="Q672"/>
  <c r="R672"/>
  <c r="K673"/>
  <c r="L673"/>
  <c r="M673"/>
  <c r="N673"/>
  <c r="O673"/>
  <c r="P673"/>
  <c r="Q673"/>
  <c r="R673"/>
  <c r="K674"/>
  <c r="L674"/>
  <c r="M674"/>
  <c r="N674"/>
  <c r="O674"/>
  <c r="P674"/>
  <c r="Q674"/>
  <c r="R674"/>
  <c r="K675"/>
  <c r="L675"/>
  <c r="M675"/>
  <c r="N675"/>
  <c r="O675"/>
  <c r="P675"/>
  <c r="Q675"/>
  <c r="R675"/>
  <c r="K676"/>
  <c r="L676"/>
  <c r="M676"/>
  <c r="N676"/>
  <c r="O676"/>
  <c r="P676"/>
  <c r="Q676"/>
  <c r="R676"/>
  <c r="K677"/>
  <c r="L677"/>
  <c r="M677"/>
  <c r="N677"/>
  <c r="O677"/>
  <c r="P677"/>
  <c r="Q677"/>
  <c r="R677"/>
  <c r="K678"/>
  <c r="L678"/>
  <c r="M678"/>
  <c r="N678"/>
  <c r="O678"/>
  <c r="P678"/>
  <c r="Q678"/>
  <c r="R678"/>
  <c r="K679"/>
  <c r="L679"/>
  <c r="M679"/>
  <c r="N679"/>
  <c r="O679"/>
  <c r="P679"/>
  <c r="Q679"/>
  <c r="R679"/>
  <c r="K680"/>
  <c r="L680"/>
  <c r="M680"/>
  <c r="N680"/>
  <c r="O680"/>
  <c r="P680"/>
  <c r="Q680"/>
  <c r="R680"/>
  <c r="K681"/>
  <c r="L681"/>
  <c r="M681"/>
  <c r="N681"/>
  <c r="O681"/>
  <c r="P681"/>
  <c r="Q681"/>
  <c r="R681"/>
  <c r="K682"/>
  <c r="L682"/>
  <c r="M682"/>
  <c r="N682"/>
  <c r="O682"/>
  <c r="P682"/>
  <c r="Q682"/>
  <c r="R682"/>
  <c r="K683"/>
  <c r="L683"/>
  <c r="M683"/>
  <c r="N683"/>
  <c r="O683"/>
  <c r="P683"/>
  <c r="Q683"/>
  <c r="R683"/>
  <c r="K684"/>
  <c r="L684"/>
  <c r="M684"/>
  <c r="N684"/>
  <c r="O684"/>
  <c r="P684"/>
  <c r="Q684"/>
  <c r="R684"/>
  <c r="K685"/>
  <c r="L685"/>
  <c r="M685"/>
  <c r="N685"/>
  <c r="O685"/>
  <c r="P685"/>
  <c r="Q685"/>
  <c r="R685"/>
  <c r="B686"/>
  <c r="C686"/>
  <c r="D686"/>
  <c r="E686"/>
  <c r="F686"/>
  <c r="G686"/>
  <c r="H686"/>
  <c r="I686"/>
  <c r="J686"/>
  <c r="K687"/>
  <c r="L687"/>
  <c r="M687"/>
  <c r="N687"/>
  <c r="O687"/>
  <c r="P687"/>
  <c r="Q687"/>
  <c r="R687"/>
  <c r="K688"/>
  <c r="L688"/>
  <c r="M688"/>
  <c r="N688"/>
  <c r="O688"/>
  <c r="P688"/>
  <c r="Q688"/>
  <c r="R688"/>
  <c r="K689"/>
  <c r="L689"/>
  <c r="M689"/>
  <c r="N689"/>
  <c r="O689"/>
  <c r="P689"/>
  <c r="Q689"/>
  <c r="R689"/>
  <c r="K690"/>
  <c r="L690"/>
  <c r="M690"/>
  <c r="N690"/>
  <c r="O690"/>
  <c r="P690"/>
  <c r="Q690"/>
  <c r="R690"/>
  <c r="K691"/>
  <c r="L691"/>
  <c r="M691"/>
  <c r="N691"/>
  <c r="O691"/>
  <c r="P691"/>
  <c r="Q691"/>
  <c r="R691"/>
  <c r="K692"/>
  <c r="L692"/>
  <c r="M692"/>
  <c r="N692"/>
  <c r="O692"/>
  <c r="P692"/>
  <c r="Q692"/>
  <c r="R692"/>
  <c r="K693"/>
  <c r="L693"/>
  <c r="M693"/>
  <c r="N693"/>
  <c r="O693"/>
  <c r="P693"/>
  <c r="Q693"/>
  <c r="R693"/>
  <c r="K694"/>
  <c r="L694"/>
  <c r="M694"/>
  <c r="N694"/>
  <c r="O694"/>
  <c r="P694"/>
  <c r="Q694"/>
  <c r="R694"/>
  <c r="K695"/>
  <c r="L695"/>
  <c r="M695"/>
  <c r="N695"/>
  <c r="O695"/>
  <c r="P695"/>
  <c r="Q695"/>
  <c r="R695"/>
  <c r="K696"/>
  <c r="L696"/>
  <c r="M696"/>
  <c r="N696"/>
  <c r="O696"/>
  <c r="P696"/>
  <c r="Q696"/>
  <c r="R696"/>
  <c r="K697"/>
  <c r="L697"/>
  <c r="M697"/>
  <c r="N697"/>
  <c r="O697"/>
  <c r="P697"/>
  <c r="Q697"/>
  <c r="R697"/>
  <c r="K698"/>
  <c r="L698"/>
  <c r="M698"/>
  <c r="N698"/>
  <c r="O698"/>
  <c r="P698"/>
  <c r="Q698"/>
  <c r="R698"/>
  <c r="K699"/>
  <c r="L699"/>
  <c r="M699"/>
  <c r="N699"/>
  <c r="O699"/>
  <c r="P699"/>
  <c r="Q699"/>
  <c r="R699"/>
  <c r="K700"/>
  <c r="L700"/>
  <c r="M700"/>
  <c r="N700"/>
  <c r="O700"/>
  <c r="P700"/>
  <c r="Q700"/>
  <c r="R700"/>
  <c r="K701"/>
  <c r="L701"/>
  <c r="M701"/>
  <c r="N701"/>
  <c r="O701"/>
  <c r="P701"/>
  <c r="Q701"/>
  <c r="R701"/>
  <c r="K702"/>
  <c r="L702"/>
  <c r="M702"/>
  <c r="N702"/>
  <c r="O702"/>
  <c r="P702"/>
  <c r="Q702"/>
  <c r="R702"/>
  <c r="K703"/>
  <c r="L703"/>
  <c r="M703"/>
  <c r="N703"/>
  <c r="O703"/>
  <c r="P703"/>
  <c r="Q703"/>
  <c r="R703"/>
  <c r="K704"/>
  <c r="L704"/>
  <c r="M704"/>
  <c r="N704"/>
  <c r="O704"/>
  <c r="P704"/>
  <c r="Q704"/>
  <c r="R704"/>
  <c r="K705"/>
  <c r="L705"/>
  <c r="M705"/>
  <c r="N705"/>
  <c r="O705"/>
  <c r="P705"/>
  <c r="Q705"/>
  <c r="R705"/>
  <c r="K706"/>
  <c r="L706"/>
  <c r="M706"/>
  <c r="N706"/>
  <c r="O706"/>
  <c r="P706"/>
  <c r="Q706"/>
  <c r="R706"/>
  <c r="K707"/>
  <c r="L707"/>
  <c r="M707"/>
  <c r="N707"/>
  <c r="O707"/>
  <c r="P707"/>
  <c r="Q707"/>
  <c r="R707"/>
  <c r="K708"/>
  <c r="L708"/>
  <c r="M708"/>
  <c r="N708"/>
  <c r="O708"/>
  <c r="P708"/>
  <c r="Q708"/>
  <c r="R708"/>
  <c r="K709"/>
  <c r="L709"/>
  <c r="M709"/>
  <c r="N709"/>
  <c r="O709"/>
  <c r="P709"/>
  <c r="Q709"/>
  <c r="R709"/>
  <c r="B710"/>
  <c r="C710"/>
  <c r="D710"/>
  <c r="E710"/>
  <c r="F710"/>
  <c r="G710"/>
  <c r="H710"/>
  <c r="I710"/>
  <c r="J710"/>
  <c r="K711"/>
  <c r="L711"/>
  <c r="M711"/>
  <c r="N711"/>
  <c r="O711"/>
  <c r="P711"/>
  <c r="Q711"/>
  <c r="R711"/>
  <c r="K712"/>
  <c r="L712"/>
  <c r="M712"/>
  <c r="N712"/>
  <c r="O712"/>
  <c r="P712"/>
  <c r="Q712"/>
  <c r="R712"/>
  <c r="K713"/>
  <c r="L713"/>
  <c r="M713"/>
  <c r="N713"/>
  <c r="O713"/>
  <c r="P713"/>
  <c r="Q713"/>
  <c r="R713"/>
  <c r="K714"/>
  <c r="L714"/>
  <c r="M714"/>
  <c r="N714"/>
  <c r="O714"/>
  <c r="P714"/>
  <c r="Q714"/>
  <c r="R714"/>
  <c r="K715"/>
  <c r="L715"/>
  <c r="M715"/>
  <c r="N715"/>
  <c r="O715"/>
  <c r="P715"/>
  <c r="Q715"/>
  <c r="R715"/>
  <c r="K716"/>
  <c r="L716"/>
  <c r="M716"/>
  <c r="N716"/>
  <c r="O716"/>
  <c r="P716"/>
  <c r="Q716"/>
  <c r="R716"/>
  <c r="K717"/>
  <c r="L717"/>
  <c r="M717"/>
  <c r="N717"/>
  <c r="O717"/>
  <c r="P717"/>
  <c r="Q717"/>
  <c r="R717"/>
  <c r="K718"/>
  <c r="L718"/>
  <c r="M718"/>
  <c r="N718"/>
  <c r="O718"/>
  <c r="P718"/>
  <c r="Q718"/>
  <c r="R718"/>
  <c r="K719"/>
  <c r="L719"/>
  <c r="M719"/>
  <c r="N719"/>
  <c r="O719"/>
  <c r="P719"/>
  <c r="Q719"/>
  <c r="R719"/>
  <c r="K720"/>
  <c r="L720"/>
  <c r="M720"/>
  <c r="N720"/>
  <c r="O720"/>
  <c r="P720"/>
  <c r="Q720"/>
  <c r="R720"/>
  <c r="K721"/>
  <c r="L721"/>
  <c r="M721"/>
  <c r="N721"/>
  <c r="O721"/>
  <c r="P721"/>
  <c r="Q721"/>
  <c r="R721"/>
  <c r="K722"/>
  <c r="L722"/>
  <c r="M722"/>
  <c r="N722"/>
  <c r="O722"/>
  <c r="P722"/>
  <c r="Q722"/>
  <c r="R722"/>
  <c r="K723"/>
  <c r="L723"/>
  <c r="M723"/>
  <c r="N723"/>
  <c r="O723"/>
  <c r="P723"/>
  <c r="Q723"/>
  <c r="R723"/>
  <c r="K724"/>
  <c r="L724"/>
  <c r="M724"/>
  <c r="N724"/>
  <c r="O724"/>
  <c r="P724"/>
  <c r="Q724"/>
  <c r="R724"/>
  <c r="K725"/>
  <c r="L725"/>
  <c r="M725"/>
  <c r="N725"/>
  <c r="O725"/>
  <c r="P725"/>
  <c r="Q725"/>
  <c r="R725"/>
  <c r="K726"/>
  <c r="L726"/>
  <c r="M726"/>
  <c r="N726"/>
  <c r="O726"/>
  <c r="P726"/>
  <c r="Q726"/>
  <c r="R726"/>
  <c r="K727"/>
  <c r="L727"/>
  <c r="M727"/>
  <c r="N727"/>
  <c r="O727"/>
  <c r="P727"/>
  <c r="Q727"/>
  <c r="R727"/>
  <c r="K728"/>
  <c r="L728"/>
  <c r="M728"/>
  <c r="N728"/>
  <c r="O728"/>
  <c r="P728"/>
  <c r="Q728"/>
  <c r="R728"/>
  <c r="K729"/>
  <c r="L729"/>
  <c r="M729"/>
  <c r="N729"/>
  <c r="O729"/>
  <c r="P729"/>
  <c r="Q729"/>
  <c r="R729"/>
  <c r="B730"/>
  <c r="C730"/>
  <c r="D730"/>
  <c r="E730"/>
  <c r="F730"/>
  <c r="G730"/>
  <c r="H730"/>
  <c r="I730"/>
  <c r="J730"/>
  <c r="K731"/>
  <c r="L731"/>
  <c r="M731"/>
  <c r="N731"/>
  <c r="O731"/>
  <c r="P731"/>
  <c r="Q731"/>
  <c r="R731"/>
  <c r="K732"/>
  <c r="L732"/>
  <c r="M732"/>
  <c r="N732"/>
  <c r="O732"/>
  <c r="P732"/>
  <c r="Q732"/>
  <c r="R732"/>
  <c r="K733"/>
  <c r="L733"/>
  <c r="M733"/>
  <c r="N733"/>
  <c r="O733"/>
  <c r="P733"/>
  <c r="Q733"/>
  <c r="R733"/>
  <c r="K734"/>
  <c r="L734"/>
  <c r="M734"/>
  <c r="N734"/>
  <c r="O734"/>
  <c r="P734"/>
  <c r="Q734"/>
  <c r="R734"/>
  <c r="K735"/>
  <c r="L735"/>
  <c r="M735"/>
  <c r="N735"/>
  <c r="O735"/>
  <c r="P735"/>
  <c r="Q735"/>
  <c r="R735"/>
  <c r="K736"/>
  <c r="L736"/>
  <c r="M736"/>
  <c r="N736"/>
  <c r="O736"/>
  <c r="P736"/>
  <c r="Q736"/>
  <c r="R736"/>
  <c r="K737"/>
  <c r="L737"/>
  <c r="M737"/>
  <c r="N737"/>
  <c r="O737"/>
  <c r="P737"/>
  <c r="Q737"/>
  <c r="R737"/>
  <c r="K738"/>
  <c r="L738"/>
  <c r="M738"/>
  <c r="N738"/>
  <c r="O738"/>
  <c r="P738"/>
  <c r="Q738"/>
  <c r="R738"/>
  <c r="K739"/>
  <c r="L739"/>
  <c r="M739"/>
  <c r="N739"/>
  <c r="O739"/>
  <c r="P739"/>
  <c r="Q739"/>
  <c r="R739"/>
  <c r="K740"/>
  <c r="L740"/>
  <c r="M740"/>
  <c r="N740"/>
  <c r="O740"/>
  <c r="P740"/>
  <c r="Q740"/>
  <c r="R740"/>
  <c r="K741"/>
  <c r="L741"/>
  <c r="M741"/>
  <c r="N741"/>
  <c r="O741"/>
  <c r="P741"/>
  <c r="Q741"/>
  <c r="R741"/>
  <c r="K742"/>
  <c r="L742"/>
  <c r="M742"/>
  <c r="N742"/>
  <c r="O742"/>
  <c r="P742"/>
  <c r="Q742"/>
  <c r="R742"/>
  <c r="K743"/>
  <c r="L743"/>
  <c r="M743"/>
  <c r="N743"/>
  <c r="O743"/>
  <c r="P743"/>
  <c r="Q743"/>
  <c r="R743"/>
  <c r="K744"/>
  <c r="L744"/>
  <c r="M744"/>
  <c r="N744"/>
  <c r="O744"/>
  <c r="P744"/>
  <c r="Q744"/>
  <c r="R744"/>
  <c r="K745"/>
  <c r="L745"/>
  <c r="M745"/>
  <c r="N745"/>
  <c r="O745"/>
  <c r="P745"/>
  <c r="Q745"/>
  <c r="R745"/>
  <c r="K746"/>
  <c r="L746"/>
  <c r="M746"/>
  <c r="N746"/>
  <c r="O746"/>
  <c r="P746"/>
  <c r="Q746"/>
  <c r="R746"/>
  <c r="K747"/>
  <c r="L747"/>
  <c r="M747"/>
  <c r="N747"/>
  <c r="O747"/>
  <c r="P747"/>
  <c r="Q747"/>
  <c r="R747"/>
  <c r="K748"/>
  <c r="L748"/>
  <c r="M748"/>
  <c r="N748"/>
  <c r="O748"/>
  <c r="P748"/>
  <c r="Q748"/>
  <c r="R748"/>
  <c r="K749"/>
  <c r="L749"/>
  <c r="M749"/>
  <c r="N749"/>
  <c r="O749"/>
  <c r="P749"/>
  <c r="Q749"/>
  <c r="R749"/>
  <c r="K750"/>
  <c r="L750"/>
  <c r="M750"/>
  <c r="N750"/>
  <c r="O750"/>
  <c r="P750"/>
  <c r="Q750"/>
  <c r="R750"/>
  <c r="K751"/>
  <c r="L751"/>
  <c r="M751"/>
  <c r="N751"/>
  <c r="O751"/>
  <c r="P751"/>
  <c r="Q751"/>
  <c r="R751"/>
  <c r="K752"/>
  <c r="L752"/>
  <c r="M752"/>
  <c r="N752"/>
  <c r="O752"/>
  <c r="P752"/>
  <c r="Q752"/>
  <c r="R752"/>
  <c r="K753"/>
  <c r="L753"/>
  <c r="M753"/>
  <c r="N753"/>
  <c r="O753"/>
  <c r="P753"/>
  <c r="Q753"/>
  <c r="R753"/>
  <c r="B754"/>
  <c r="C754"/>
  <c r="D754"/>
  <c r="E754"/>
  <c r="F754"/>
  <c r="G754"/>
  <c r="H754"/>
  <c r="I754"/>
  <c r="J754"/>
  <c r="K755"/>
  <c r="L755"/>
  <c r="M755"/>
  <c r="N755"/>
  <c r="O755"/>
  <c r="P755"/>
  <c r="Q755"/>
  <c r="R755"/>
  <c r="K756"/>
  <c r="L756"/>
  <c r="M756"/>
  <c r="N756"/>
  <c r="O756"/>
  <c r="P756"/>
  <c r="Q756"/>
  <c r="R756"/>
  <c r="K757"/>
  <c r="L757"/>
  <c r="M757"/>
  <c r="N757"/>
  <c r="O757"/>
  <c r="P757"/>
  <c r="Q757"/>
  <c r="R757"/>
  <c r="K758"/>
  <c r="L758"/>
  <c r="M758"/>
  <c r="N758"/>
  <c r="O758"/>
  <c r="P758"/>
  <c r="Q758"/>
  <c r="R758"/>
  <c r="K759"/>
  <c r="L759"/>
  <c r="M759"/>
  <c r="N759"/>
  <c r="O759"/>
  <c r="P759"/>
  <c r="Q759"/>
  <c r="R759"/>
  <c r="K760"/>
  <c r="L760"/>
  <c r="M760"/>
  <c r="N760"/>
  <c r="O760"/>
  <c r="P760"/>
  <c r="Q760"/>
  <c r="R760"/>
  <c r="K761"/>
  <c r="L761"/>
  <c r="M761"/>
  <c r="N761"/>
  <c r="O761"/>
  <c r="P761"/>
  <c r="Q761"/>
  <c r="R761"/>
  <c r="K762"/>
  <c r="L762"/>
  <c r="M762"/>
  <c r="N762"/>
  <c r="O762"/>
  <c r="P762"/>
  <c r="Q762"/>
  <c r="R762"/>
  <c r="K763"/>
  <c r="L763"/>
  <c r="M763"/>
  <c r="N763"/>
  <c r="O763"/>
  <c r="P763"/>
  <c r="Q763"/>
  <c r="R763"/>
  <c r="K764"/>
  <c r="L764"/>
  <c r="M764"/>
  <c r="N764"/>
  <c r="O764"/>
  <c r="P764"/>
  <c r="Q764"/>
  <c r="R764"/>
  <c r="K765"/>
  <c r="L765"/>
  <c r="M765"/>
  <c r="N765"/>
  <c r="O765"/>
  <c r="P765"/>
  <c r="Q765"/>
  <c r="R765"/>
  <c r="K766"/>
  <c r="L766"/>
  <c r="M766"/>
  <c r="N766"/>
  <c r="O766"/>
  <c r="P766"/>
  <c r="Q766"/>
  <c r="R766"/>
  <c r="K767"/>
  <c r="L767"/>
  <c r="M767"/>
  <c r="N767"/>
  <c r="O767"/>
  <c r="P767"/>
  <c r="Q767"/>
  <c r="R767"/>
  <c r="K768"/>
  <c r="L768"/>
  <c r="M768"/>
  <c r="N768"/>
  <c r="O768"/>
  <c r="P768"/>
  <c r="Q768"/>
  <c r="R768"/>
  <c r="K769"/>
  <c r="L769"/>
  <c r="M769"/>
  <c r="N769"/>
  <c r="O769"/>
  <c r="P769"/>
  <c r="Q769"/>
  <c r="R769"/>
  <c r="K770"/>
  <c r="L770"/>
  <c r="M770"/>
  <c r="N770"/>
  <c r="O770"/>
  <c r="P770"/>
  <c r="Q770"/>
  <c r="R770"/>
  <c r="K771"/>
  <c r="L771"/>
  <c r="M771"/>
  <c r="N771"/>
  <c r="O771"/>
  <c r="P771"/>
  <c r="Q771"/>
  <c r="R771"/>
  <c r="K772"/>
  <c r="L772"/>
  <c r="M772"/>
  <c r="N772"/>
  <c r="O772"/>
  <c r="P772"/>
  <c r="Q772"/>
  <c r="R772"/>
  <c r="K773"/>
  <c r="L773"/>
  <c r="M773"/>
  <c r="N773"/>
  <c r="O773"/>
  <c r="P773"/>
  <c r="Q773"/>
  <c r="R773"/>
  <c r="K774"/>
  <c r="L774"/>
  <c r="M774"/>
  <c r="N774"/>
  <c r="O774"/>
  <c r="P774"/>
  <c r="Q774"/>
  <c r="R774"/>
  <c r="K775"/>
  <c r="L775"/>
  <c r="M775"/>
  <c r="N775"/>
  <c r="O775"/>
  <c r="P775"/>
  <c r="Q775"/>
  <c r="R775"/>
  <c r="B776"/>
  <c r="C776"/>
  <c r="D776"/>
  <c r="E776"/>
  <c r="F776"/>
  <c r="G776"/>
  <c r="H776"/>
  <c r="I776"/>
  <c r="J776"/>
  <c r="K777"/>
  <c r="L777"/>
  <c r="M777"/>
  <c r="N777"/>
  <c r="O777"/>
  <c r="P777"/>
  <c r="Q777"/>
  <c r="R777"/>
  <c r="K778"/>
  <c r="L778"/>
  <c r="M778"/>
  <c r="N778"/>
  <c r="O778"/>
  <c r="P778"/>
  <c r="Q778"/>
  <c r="R778"/>
  <c r="K779"/>
  <c r="L779"/>
  <c r="M779"/>
  <c r="N779"/>
  <c r="O779"/>
  <c r="P779"/>
  <c r="Q779"/>
  <c r="R779"/>
  <c r="K780"/>
  <c r="L780"/>
  <c r="M780"/>
  <c r="N780"/>
  <c r="O780"/>
  <c r="P780"/>
  <c r="Q780"/>
  <c r="R780"/>
  <c r="K781"/>
  <c r="L781"/>
  <c r="M781"/>
  <c r="N781"/>
  <c r="O781"/>
  <c r="P781"/>
  <c r="Q781"/>
  <c r="R781"/>
  <c r="K782"/>
  <c r="L782"/>
  <c r="M782"/>
  <c r="N782"/>
  <c r="O782"/>
  <c r="P782"/>
  <c r="Q782"/>
  <c r="R782"/>
  <c r="K783"/>
  <c r="L783"/>
  <c r="M783"/>
  <c r="N783"/>
  <c r="O783"/>
  <c r="P783"/>
  <c r="Q783"/>
  <c r="R783"/>
  <c r="K784"/>
  <c r="L784"/>
  <c r="M784"/>
  <c r="N784"/>
  <c r="O784"/>
  <c r="P784"/>
  <c r="Q784"/>
  <c r="R784"/>
  <c r="K785"/>
  <c r="L785"/>
  <c r="M785"/>
  <c r="N785"/>
  <c r="O785"/>
  <c r="P785"/>
  <c r="Q785"/>
  <c r="R785"/>
  <c r="K786"/>
  <c r="L786"/>
  <c r="M786"/>
  <c r="N786"/>
  <c r="O786"/>
  <c r="P786"/>
  <c r="Q786"/>
  <c r="R786"/>
  <c r="K787"/>
  <c r="L787"/>
  <c r="M787"/>
  <c r="N787"/>
  <c r="O787"/>
  <c r="P787"/>
  <c r="Q787"/>
  <c r="R787"/>
  <c r="K788"/>
  <c r="L788"/>
  <c r="M788"/>
  <c r="N788"/>
  <c r="O788"/>
  <c r="P788"/>
  <c r="Q788"/>
  <c r="R788"/>
  <c r="K789"/>
  <c r="L789"/>
  <c r="M789"/>
  <c r="N789"/>
  <c r="O789"/>
  <c r="P789"/>
  <c r="Q789"/>
  <c r="R789"/>
  <c r="K790"/>
  <c r="L790"/>
  <c r="M790"/>
  <c r="N790"/>
  <c r="O790"/>
  <c r="P790"/>
  <c r="Q790"/>
  <c r="R790"/>
  <c r="K791"/>
  <c r="L791"/>
  <c r="M791"/>
  <c r="N791"/>
  <c r="O791"/>
  <c r="P791"/>
  <c r="Q791"/>
  <c r="R791"/>
  <c r="K792"/>
  <c r="L792"/>
  <c r="M792"/>
  <c r="N792"/>
  <c r="O792"/>
  <c r="P792"/>
  <c r="Q792"/>
  <c r="R792"/>
  <c r="K793"/>
  <c r="L793"/>
  <c r="M793"/>
  <c r="N793"/>
  <c r="O793"/>
  <c r="P793"/>
  <c r="Q793"/>
  <c r="R793"/>
  <c r="K794"/>
  <c r="L794"/>
  <c r="M794"/>
  <c r="N794"/>
  <c r="O794"/>
  <c r="P794"/>
  <c r="Q794"/>
  <c r="R794"/>
  <c r="K795"/>
  <c r="L795"/>
  <c r="M795"/>
  <c r="N795"/>
  <c r="O795"/>
  <c r="P795"/>
  <c r="Q795"/>
  <c r="R795"/>
  <c r="K796"/>
  <c r="L796"/>
  <c r="M796"/>
  <c r="N796"/>
  <c r="O796"/>
  <c r="P796"/>
  <c r="Q796"/>
  <c r="R796"/>
  <c r="B797"/>
  <c r="C797"/>
  <c r="D797"/>
  <c r="E797"/>
  <c r="F797"/>
  <c r="G797"/>
  <c r="H797"/>
  <c r="I797"/>
  <c r="J797"/>
  <c r="K798"/>
  <c r="L798"/>
  <c r="M798"/>
  <c r="N798"/>
  <c r="O798"/>
  <c r="P798"/>
  <c r="Q798"/>
  <c r="R798"/>
  <c r="K799"/>
  <c r="L799"/>
  <c r="M799"/>
  <c r="N799"/>
  <c r="O799"/>
  <c r="P799"/>
  <c r="Q799"/>
  <c r="R799"/>
  <c r="K800"/>
  <c r="L800"/>
  <c r="M800"/>
  <c r="N800"/>
  <c r="O800"/>
  <c r="P800"/>
  <c r="Q800"/>
  <c r="R800"/>
  <c r="K801"/>
  <c r="L801"/>
  <c r="M801"/>
  <c r="N801"/>
  <c r="O801"/>
  <c r="P801"/>
  <c r="Q801"/>
  <c r="R801"/>
  <c r="K802"/>
  <c r="L802"/>
  <c r="M802"/>
  <c r="N802"/>
  <c r="O802"/>
  <c r="P802"/>
  <c r="Q802"/>
  <c r="R802"/>
  <c r="K803"/>
  <c r="L803"/>
  <c r="M803"/>
  <c r="N803"/>
  <c r="O803"/>
  <c r="P803"/>
  <c r="Q803"/>
  <c r="R803"/>
  <c r="K804"/>
  <c r="L804"/>
  <c r="M804"/>
  <c r="N804"/>
  <c r="O804"/>
  <c r="P804"/>
  <c r="Q804"/>
  <c r="R804"/>
  <c r="K805"/>
  <c r="L805"/>
  <c r="M805"/>
  <c r="N805"/>
  <c r="O805"/>
  <c r="P805"/>
  <c r="Q805"/>
  <c r="R805"/>
  <c r="K806"/>
  <c r="L806"/>
  <c r="M806"/>
  <c r="N806"/>
  <c r="O806"/>
  <c r="P806"/>
  <c r="Q806"/>
  <c r="R806"/>
  <c r="K807"/>
  <c r="L807"/>
  <c r="M807"/>
  <c r="N807"/>
  <c r="O807"/>
  <c r="P807"/>
  <c r="Q807"/>
  <c r="R807"/>
  <c r="K808"/>
  <c r="L808"/>
  <c r="M808"/>
  <c r="N808"/>
  <c r="O808"/>
  <c r="P808"/>
  <c r="Q808"/>
  <c r="R808"/>
  <c r="K809"/>
  <c r="L809"/>
  <c r="M809"/>
  <c r="N809"/>
  <c r="O809"/>
  <c r="P809"/>
  <c r="Q809"/>
  <c r="R809"/>
  <c r="K810"/>
  <c r="L810"/>
  <c r="M810"/>
  <c r="N810"/>
  <c r="O810"/>
  <c r="P810"/>
  <c r="Q810"/>
  <c r="R810"/>
  <c r="K811"/>
  <c r="L811"/>
  <c r="M811"/>
  <c r="N811"/>
  <c r="O811"/>
  <c r="P811"/>
  <c r="Q811"/>
  <c r="R811"/>
  <c r="K812"/>
  <c r="L812"/>
  <c r="M812"/>
  <c r="N812"/>
  <c r="O812"/>
  <c r="P812"/>
  <c r="Q812"/>
  <c r="R812"/>
  <c r="K813"/>
  <c r="L813"/>
  <c r="M813"/>
  <c r="N813"/>
  <c r="O813"/>
  <c r="P813"/>
  <c r="Q813"/>
  <c r="R813"/>
  <c r="K814"/>
  <c r="L814"/>
  <c r="M814"/>
  <c r="N814"/>
  <c r="O814"/>
  <c r="P814"/>
  <c r="Q814"/>
  <c r="R814"/>
  <c r="K815"/>
  <c r="L815"/>
  <c r="M815"/>
  <c r="N815"/>
  <c r="O815"/>
  <c r="P815"/>
  <c r="Q815"/>
  <c r="R815"/>
  <c r="K816"/>
  <c r="L816"/>
  <c r="M816"/>
  <c r="N816"/>
  <c r="O816"/>
  <c r="P816"/>
  <c r="Q816"/>
  <c r="R816"/>
  <c r="K817"/>
  <c r="L817"/>
  <c r="M817"/>
  <c r="N817"/>
  <c r="O817"/>
  <c r="P817"/>
  <c r="Q817"/>
  <c r="R817"/>
  <c r="K818"/>
  <c r="L818"/>
  <c r="M818"/>
  <c r="N818"/>
  <c r="O818"/>
  <c r="P818"/>
  <c r="Q818"/>
  <c r="R818"/>
  <c r="B819"/>
  <c r="C819"/>
  <c r="D819"/>
  <c r="E819"/>
  <c r="F819"/>
  <c r="G819"/>
  <c r="H819"/>
  <c r="I819"/>
  <c r="J819"/>
  <c r="K820"/>
  <c r="L820"/>
  <c r="M820"/>
  <c r="N820"/>
  <c r="O820"/>
  <c r="P820"/>
  <c r="Q820"/>
  <c r="R820"/>
  <c r="K821"/>
  <c r="L821"/>
  <c r="M821"/>
  <c r="N821"/>
  <c r="O821"/>
  <c r="P821"/>
  <c r="Q821"/>
  <c r="R821"/>
  <c r="K822"/>
  <c r="L822"/>
  <c r="M822"/>
  <c r="N822"/>
  <c r="O822"/>
  <c r="P822"/>
  <c r="Q822"/>
  <c r="R822"/>
  <c r="K823"/>
  <c r="L823"/>
  <c r="M823"/>
  <c r="N823"/>
  <c r="O823"/>
  <c r="P823"/>
  <c r="Q823"/>
  <c r="R823"/>
  <c r="K824"/>
  <c r="L824"/>
  <c r="M824"/>
  <c r="N824"/>
  <c r="O824"/>
  <c r="P824"/>
  <c r="Q824"/>
  <c r="R824"/>
  <c r="K825"/>
  <c r="L825"/>
  <c r="M825"/>
  <c r="N825"/>
  <c r="O825"/>
  <c r="P825"/>
  <c r="Q825"/>
  <c r="R825"/>
  <c r="K826"/>
  <c r="L826"/>
  <c r="M826"/>
  <c r="N826"/>
  <c r="O826"/>
  <c r="P826"/>
  <c r="Q826"/>
  <c r="R826"/>
  <c r="K827"/>
  <c r="L827"/>
  <c r="M827"/>
  <c r="N827"/>
  <c r="O827"/>
  <c r="P827"/>
  <c r="Q827"/>
  <c r="R827"/>
  <c r="K828"/>
  <c r="L828"/>
  <c r="M828"/>
  <c r="N828"/>
  <c r="O828"/>
  <c r="P828"/>
  <c r="Q828"/>
  <c r="R828"/>
  <c r="K829"/>
  <c r="L829"/>
  <c r="M829"/>
  <c r="N829"/>
  <c r="O829"/>
  <c r="P829"/>
  <c r="Q829"/>
  <c r="R829"/>
  <c r="K830"/>
  <c r="L830"/>
  <c r="M830"/>
  <c r="N830"/>
  <c r="O830"/>
  <c r="P830"/>
  <c r="Q830"/>
  <c r="R830"/>
  <c r="K831"/>
  <c r="L831"/>
  <c r="M831"/>
  <c r="N831"/>
  <c r="O831"/>
  <c r="P831"/>
  <c r="Q831"/>
  <c r="R831"/>
  <c r="K832"/>
  <c r="L832"/>
  <c r="M832"/>
  <c r="N832"/>
  <c r="O832"/>
  <c r="P832"/>
  <c r="Q832"/>
  <c r="R832"/>
  <c r="K833"/>
  <c r="L833"/>
  <c r="M833"/>
  <c r="N833"/>
  <c r="O833"/>
  <c r="P833"/>
  <c r="Q833"/>
  <c r="R833"/>
  <c r="K834"/>
  <c r="L834"/>
  <c r="M834"/>
  <c r="N834"/>
  <c r="O834"/>
  <c r="P834"/>
  <c r="Q834"/>
  <c r="R834"/>
  <c r="K835"/>
  <c r="L835"/>
  <c r="M835"/>
  <c r="N835"/>
  <c r="O835"/>
  <c r="P835"/>
  <c r="Q835"/>
  <c r="R835"/>
  <c r="K836"/>
  <c r="L836"/>
  <c r="M836"/>
  <c r="N836"/>
  <c r="O836"/>
  <c r="P836"/>
  <c r="Q836"/>
  <c r="R836"/>
  <c r="K837"/>
  <c r="L837"/>
  <c r="M837"/>
  <c r="N837"/>
  <c r="O837"/>
  <c r="P837"/>
  <c r="Q837"/>
  <c r="R837"/>
  <c r="K838"/>
  <c r="L838"/>
  <c r="M838"/>
  <c r="N838"/>
  <c r="O838"/>
  <c r="P838"/>
  <c r="Q838"/>
  <c r="R838"/>
  <c r="B839"/>
  <c r="C839"/>
  <c r="D839"/>
  <c r="E839"/>
  <c r="F839"/>
  <c r="G839"/>
  <c r="H839"/>
  <c r="I839"/>
  <c r="J839"/>
  <c r="K840"/>
  <c r="L840"/>
  <c r="M840"/>
  <c r="N840"/>
  <c r="O840"/>
  <c r="P840"/>
  <c r="Q840"/>
  <c r="R840"/>
  <c r="K841"/>
  <c r="L841"/>
  <c r="M841"/>
  <c r="N841"/>
  <c r="O841"/>
  <c r="P841"/>
  <c r="Q841"/>
  <c r="R841"/>
  <c r="K842"/>
  <c r="L842"/>
  <c r="M842"/>
  <c r="N842"/>
  <c r="O842"/>
  <c r="P842"/>
  <c r="Q842"/>
  <c r="R842"/>
  <c r="K843"/>
  <c r="L843"/>
  <c r="M843"/>
  <c r="N843"/>
  <c r="O843"/>
  <c r="P843"/>
  <c r="Q843"/>
  <c r="R843"/>
  <c r="K844"/>
  <c r="L844"/>
  <c r="M844"/>
  <c r="N844"/>
  <c r="O844"/>
  <c r="P844"/>
  <c r="Q844"/>
  <c r="R844"/>
  <c r="K845"/>
  <c r="L845"/>
  <c r="M845"/>
  <c r="N845"/>
  <c r="O845"/>
  <c r="P845"/>
  <c r="Q845"/>
  <c r="R845"/>
  <c r="K846"/>
  <c r="L846"/>
  <c r="M846"/>
  <c r="N846"/>
  <c r="O846"/>
  <c r="P846"/>
  <c r="Q846"/>
  <c r="R846"/>
  <c r="K847"/>
  <c r="L847"/>
  <c r="M847"/>
  <c r="N847"/>
  <c r="O847"/>
  <c r="P847"/>
  <c r="Q847"/>
  <c r="R847"/>
  <c r="K848"/>
  <c r="L848"/>
  <c r="M848"/>
  <c r="N848"/>
  <c r="O848"/>
  <c r="P848"/>
  <c r="Q848"/>
  <c r="R848"/>
  <c r="K849"/>
  <c r="L849"/>
  <c r="M849"/>
  <c r="N849"/>
  <c r="O849"/>
  <c r="P849"/>
  <c r="Q849"/>
  <c r="R849"/>
  <c r="K850"/>
  <c r="L850"/>
  <c r="M850"/>
  <c r="N850"/>
  <c r="O850"/>
  <c r="P850"/>
  <c r="Q850"/>
  <c r="R850"/>
  <c r="K851"/>
  <c r="L851"/>
  <c r="M851"/>
  <c r="N851"/>
  <c r="O851"/>
  <c r="P851"/>
  <c r="Q851"/>
  <c r="R851"/>
  <c r="K852"/>
  <c r="L852"/>
  <c r="M852"/>
  <c r="N852"/>
  <c r="O852"/>
  <c r="P852"/>
  <c r="Q852"/>
  <c r="R852"/>
  <c r="K853"/>
  <c r="L853"/>
  <c r="M853"/>
  <c r="N853"/>
  <c r="O853"/>
  <c r="P853"/>
  <c r="Q853"/>
  <c r="R853"/>
  <c r="K854"/>
  <c r="L854"/>
  <c r="M854"/>
  <c r="N854"/>
  <c r="O854"/>
  <c r="P854"/>
  <c r="Q854"/>
  <c r="R854"/>
  <c r="K855"/>
  <c r="L855"/>
  <c r="M855"/>
  <c r="N855"/>
  <c r="O855"/>
  <c r="P855"/>
  <c r="Q855"/>
  <c r="R855"/>
  <c r="K856"/>
  <c r="L856"/>
  <c r="M856"/>
  <c r="N856"/>
  <c r="O856"/>
  <c r="P856"/>
  <c r="Q856"/>
  <c r="R856"/>
  <c r="K857"/>
  <c r="L857"/>
  <c r="M857"/>
  <c r="N857"/>
  <c r="O857"/>
  <c r="P857"/>
  <c r="Q857"/>
  <c r="R857"/>
  <c r="K858"/>
  <c r="L858"/>
  <c r="M858"/>
  <c r="N858"/>
  <c r="O858"/>
  <c r="P858"/>
  <c r="Q858"/>
  <c r="R858"/>
  <c r="K859"/>
  <c r="L859"/>
  <c r="M859"/>
  <c r="N859"/>
  <c r="O859"/>
  <c r="P859"/>
  <c r="Q859"/>
  <c r="R859"/>
  <c r="B860"/>
  <c r="E860"/>
  <c r="F860"/>
  <c r="G860"/>
  <c r="H860"/>
  <c r="I860"/>
  <c r="J860"/>
  <c r="K861"/>
  <c r="L861"/>
  <c r="M861"/>
  <c r="N861"/>
  <c r="O861"/>
  <c r="P861"/>
  <c r="Q861"/>
  <c r="R861"/>
  <c r="K862"/>
  <c r="L862"/>
  <c r="M862"/>
  <c r="N862"/>
  <c r="O862"/>
  <c r="P862"/>
  <c r="Q862"/>
  <c r="R862"/>
  <c r="K863"/>
  <c r="L863"/>
  <c r="M863"/>
  <c r="N863"/>
  <c r="O863"/>
  <c r="P863"/>
  <c r="Q863"/>
  <c r="R863"/>
  <c r="K864"/>
  <c r="L864"/>
  <c r="M864"/>
  <c r="N864"/>
  <c r="O864"/>
  <c r="P864"/>
  <c r="Q864"/>
  <c r="R864"/>
  <c r="K865"/>
  <c r="L865"/>
  <c r="M865"/>
  <c r="N865"/>
  <c r="O865"/>
  <c r="P865"/>
  <c r="Q865"/>
  <c r="R865"/>
  <c r="K866"/>
  <c r="L866"/>
  <c r="M866"/>
  <c r="N866"/>
  <c r="O866"/>
  <c r="P866"/>
  <c r="Q866"/>
  <c r="R866"/>
  <c r="K867"/>
  <c r="L867"/>
  <c r="M867"/>
  <c r="N867"/>
  <c r="O867"/>
  <c r="P867"/>
  <c r="Q867"/>
  <c r="R867"/>
  <c r="K868"/>
  <c r="L868"/>
  <c r="M868"/>
  <c r="N868"/>
  <c r="O868"/>
  <c r="P868"/>
  <c r="Q868"/>
  <c r="R868"/>
  <c r="K869"/>
  <c r="L869"/>
  <c r="M869"/>
  <c r="N869"/>
  <c r="O869"/>
  <c r="P869"/>
  <c r="Q869"/>
  <c r="R869"/>
  <c r="K870"/>
  <c r="L870"/>
  <c r="M870"/>
  <c r="N870"/>
  <c r="O870"/>
  <c r="P870"/>
  <c r="Q870"/>
  <c r="R870"/>
  <c r="K871"/>
  <c r="L871"/>
  <c r="M871"/>
  <c r="N871"/>
  <c r="O871"/>
  <c r="P871"/>
  <c r="Q871"/>
  <c r="R871"/>
  <c r="K872"/>
  <c r="L872"/>
  <c r="M872"/>
  <c r="N872"/>
  <c r="O872"/>
  <c r="P872"/>
  <c r="Q872"/>
  <c r="R872"/>
  <c r="K873"/>
  <c r="L873"/>
  <c r="M873"/>
  <c r="N873"/>
  <c r="O873"/>
  <c r="P873"/>
  <c r="Q873"/>
  <c r="R873"/>
  <c r="K874"/>
  <c r="L874"/>
  <c r="M874"/>
  <c r="N874"/>
  <c r="O874"/>
  <c r="P874"/>
  <c r="Q874"/>
  <c r="R874"/>
  <c r="K875"/>
  <c r="L875"/>
  <c r="M875"/>
  <c r="N875"/>
  <c r="O875"/>
  <c r="P875"/>
  <c r="Q875"/>
  <c r="R875"/>
  <c r="K876"/>
  <c r="L876"/>
  <c r="M876"/>
  <c r="N876"/>
  <c r="O876"/>
  <c r="P876"/>
  <c r="Q876"/>
  <c r="R876"/>
  <c r="K877"/>
  <c r="L877"/>
  <c r="M877"/>
  <c r="N877"/>
  <c r="O877"/>
  <c r="P877"/>
  <c r="Q877"/>
  <c r="R877"/>
  <c r="K878"/>
  <c r="L878"/>
  <c r="M878"/>
  <c r="N878"/>
  <c r="O878"/>
  <c r="P878"/>
  <c r="Q878"/>
  <c r="R878"/>
  <c r="K879"/>
  <c r="L879"/>
  <c r="M879"/>
  <c r="N879"/>
  <c r="O879"/>
  <c r="P879"/>
  <c r="Q879"/>
  <c r="R879"/>
  <c r="K880"/>
  <c r="L880"/>
  <c r="M880"/>
  <c r="N880"/>
  <c r="O880"/>
  <c r="P880"/>
  <c r="Q880"/>
  <c r="R880"/>
  <c r="K881"/>
  <c r="L881"/>
  <c r="M881"/>
  <c r="N881"/>
  <c r="O881"/>
  <c r="P881"/>
  <c r="Q881"/>
  <c r="R881"/>
  <c r="K882"/>
  <c r="L882"/>
  <c r="M882"/>
  <c r="N882"/>
  <c r="O882"/>
  <c r="P882"/>
  <c r="Q882"/>
  <c r="R882"/>
  <c r="B883"/>
  <c r="C883"/>
  <c r="D883"/>
  <c r="E883"/>
  <c r="F883"/>
  <c r="G883"/>
  <c r="H883"/>
  <c r="I883"/>
  <c r="K884"/>
  <c r="L884"/>
  <c r="M884"/>
  <c r="N884"/>
  <c r="O884"/>
  <c r="P884"/>
  <c r="Q884"/>
  <c r="R884"/>
  <c r="K885"/>
  <c r="L885"/>
  <c r="M885"/>
  <c r="N885"/>
  <c r="O885"/>
  <c r="P885"/>
  <c r="Q885"/>
  <c r="R885"/>
  <c r="K886"/>
  <c r="L886"/>
  <c r="M886"/>
  <c r="N886"/>
  <c r="O886"/>
  <c r="P886"/>
  <c r="Q886"/>
  <c r="R886"/>
  <c r="K887"/>
  <c r="L887"/>
  <c r="M887"/>
  <c r="N887"/>
  <c r="O887"/>
  <c r="P887"/>
  <c r="Q887"/>
  <c r="R887"/>
  <c r="K888"/>
  <c r="L888"/>
  <c r="M888"/>
  <c r="N888"/>
  <c r="O888"/>
  <c r="P888"/>
  <c r="Q888"/>
  <c r="R888"/>
  <c r="K889"/>
  <c r="L889"/>
  <c r="M889"/>
  <c r="N889"/>
  <c r="O889"/>
  <c r="P889"/>
  <c r="Q889"/>
  <c r="R889"/>
  <c r="K890"/>
  <c r="L890"/>
  <c r="M890"/>
  <c r="N890"/>
  <c r="O890"/>
  <c r="P890"/>
  <c r="Q890"/>
  <c r="R890"/>
  <c r="K891"/>
  <c r="L891"/>
  <c r="M891"/>
  <c r="N891"/>
  <c r="O891"/>
  <c r="P891"/>
  <c r="Q891"/>
  <c r="R891"/>
  <c r="K892"/>
  <c r="L892"/>
  <c r="M892"/>
  <c r="N892"/>
  <c r="O892"/>
  <c r="P892"/>
  <c r="Q892"/>
  <c r="R892"/>
  <c r="K893"/>
  <c r="L893"/>
  <c r="M893"/>
  <c r="N893"/>
  <c r="O893"/>
  <c r="P893"/>
  <c r="Q893"/>
  <c r="R893"/>
  <c r="K894"/>
  <c r="L894"/>
  <c r="M894"/>
  <c r="N894"/>
  <c r="O894"/>
  <c r="P894"/>
  <c r="Q894"/>
  <c r="R894"/>
  <c r="K895"/>
  <c r="L895"/>
  <c r="M895"/>
  <c r="N895"/>
  <c r="O895"/>
  <c r="P895"/>
  <c r="Q895"/>
  <c r="R895"/>
  <c r="K896"/>
  <c r="L896"/>
  <c r="M896"/>
  <c r="N896"/>
  <c r="O896"/>
  <c r="P896"/>
  <c r="Q896"/>
  <c r="R896"/>
  <c r="K897"/>
  <c r="L897"/>
  <c r="M897"/>
  <c r="N897"/>
  <c r="O897"/>
  <c r="P897"/>
  <c r="Q897"/>
  <c r="R897"/>
  <c r="K898"/>
  <c r="L898"/>
  <c r="M898"/>
  <c r="N898"/>
  <c r="O898"/>
  <c r="P898"/>
  <c r="Q898"/>
  <c r="R898"/>
  <c r="K899"/>
  <c r="L899"/>
  <c r="M899"/>
  <c r="N899"/>
  <c r="O899"/>
  <c r="P899"/>
  <c r="Q899"/>
  <c r="R899"/>
  <c r="K900"/>
  <c r="L900"/>
  <c r="M900"/>
  <c r="N900"/>
  <c r="O900"/>
  <c r="P900"/>
  <c r="Q900"/>
  <c r="R900"/>
  <c r="K901"/>
  <c r="L901"/>
  <c r="M901"/>
  <c r="N901"/>
  <c r="O901"/>
  <c r="P901"/>
  <c r="Q901"/>
  <c r="R901"/>
  <c r="K902"/>
  <c r="L902"/>
  <c r="M902"/>
  <c r="N902"/>
  <c r="O902"/>
  <c r="P902"/>
  <c r="Q902"/>
  <c r="R902"/>
  <c r="K903"/>
  <c r="L903"/>
  <c r="M903"/>
  <c r="N903"/>
  <c r="O903"/>
  <c r="P903"/>
  <c r="Q903"/>
  <c r="R903"/>
  <c r="K904"/>
  <c r="L904"/>
  <c r="M904"/>
  <c r="N904"/>
  <c r="O904"/>
  <c r="P904"/>
  <c r="Q904"/>
  <c r="R904"/>
  <c r="K905"/>
  <c r="L905"/>
  <c r="M905"/>
  <c r="N905"/>
  <c r="O905"/>
  <c r="P905"/>
  <c r="Q905"/>
  <c r="R905"/>
  <c r="B906"/>
  <c r="C906"/>
  <c r="D906"/>
  <c r="E906"/>
  <c r="F906"/>
  <c r="G906"/>
  <c r="H906"/>
  <c r="I906"/>
  <c r="K907"/>
  <c r="L907"/>
  <c r="M907"/>
  <c r="N907"/>
  <c r="O907"/>
  <c r="P907"/>
  <c r="Q907"/>
  <c r="R907"/>
  <c r="K908"/>
  <c r="L908"/>
  <c r="M908"/>
  <c r="N908"/>
  <c r="O908"/>
  <c r="P908"/>
  <c r="Q908"/>
  <c r="R908"/>
  <c r="K909"/>
  <c r="L909"/>
  <c r="M909"/>
  <c r="N909"/>
  <c r="O909"/>
  <c r="P909"/>
  <c r="Q909"/>
  <c r="R909"/>
  <c r="K910"/>
  <c r="L910"/>
  <c r="M910"/>
  <c r="N910"/>
  <c r="O910"/>
  <c r="P910"/>
  <c r="Q910"/>
  <c r="R910"/>
  <c r="K911"/>
  <c r="L911"/>
  <c r="M911"/>
  <c r="N911"/>
  <c r="O911"/>
  <c r="P911"/>
  <c r="Q911"/>
  <c r="R911"/>
  <c r="K912"/>
  <c r="L912"/>
  <c r="M912"/>
  <c r="N912"/>
  <c r="O912"/>
  <c r="P912"/>
  <c r="Q912"/>
  <c r="R912"/>
  <c r="K913"/>
  <c r="L913"/>
  <c r="M913"/>
  <c r="N913"/>
  <c r="O913"/>
  <c r="P913"/>
  <c r="Q913"/>
  <c r="R913"/>
  <c r="K914"/>
  <c r="L914"/>
  <c r="M914"/>
  <c r="N914"/>
  <c r="O914"/>
  <c r="P914"/>
  <c r="Q914"/>
  <c r="R914"/>
  <c r="K915"/>
  <c r="L915"/>
  <c r="M915"/>
  <c r="N915"/>
  <c r="O915"/>
  <c r="P915"/>
  <c r="Q915"/>
  <c r="R915"/>
  <c r="K916"/>
  <c r="L916"/>
  <c r="M916"/>
  <c r="N916"/>
  <c r="O916"/>
  <c r="P916"/>
  <c r="Q916"/>
  <c r="R916"/>
  <c r="K917"/>
  <c r="L917"/>
  <c r="M917"/>
  <c r="N917"/>
  <c r="O917"/>
  <c r="P917"/>
  <c r="Q917"/>
  <c r="R917"/>
  <c r="K918"/>
  <c r="L918"/>
  <c r="M918"/>
  <c r="N918"/>
  <c r="O918"/>
  <c r="P918"/>
  <c r="Q918"/>
  <c r="R918"/>
  <c r="K919"/>
  <c r="L919"/>
  <c r="M919"/>
  <c r="N919"/>
  <c r="O919"/>
  <c r="P919"/>
  <c r="Q919"/>
  <c r="R919"/>
  <c r="K920"/>
  <c r="L920"/>
  <c r="M920"/>
  <c r="N920"/>
  <c r="O920"/>
  <c r="P920"/>
  <c r="Q920"/>
  <c r="R920"/>
  <c r="K921"/>
  <c r="L921"/>
  <c r="M921"/>
  <c r="N921"/>
  <c r="O921"/>
  <c r="P921"/>
  <c r="Q921"/>
  <c r="R921"/>
  <c r="K922"/>
  <c r="L922"/>
  <c r="M922"/>
  <c r="N922"/>
  <c r="O922"/>
  <c r="P922"/>
  <c r="Q922"/>
  <c r="R922"/>
  <c r="K923"/>
  <c r="L923"/>
  <c r="M923"/>
  <c r="N923"/>
  <c r="O923"/>
  <c r="P923"/>
  <c r="Q923"/>
  <c r="R923"/>
  <c r="K924"/>
  <c r="L924"/>
  <c r="M924"/>
  <c r="N924"/>
  <c r="O924"/>
  <c r="P924"/>
  <c r="Q924"/>
  <c r="R924"/>
  <c r="K925"/>
  <c r="L925"/>
  <c r="M925"/>
  <c r="N925"/>
  <c r="O925"/>
  <c r="P925"/>
  <c r="Q925"/>
  <c r="R925"/>
  <c r="K926"/>
  <c r="L926"/>
  <c r="M926"/>
  <c r="N926"/>
  <c r="O926"/>
  <c r="P926"/>
  <c r="Q926"/>
  <c r="R926"/>
  <c r="B927"/>
  <c r="C927"/>
  <c r="D927"/>
  <c r="E927"/>
  <c r="F927"/>
  <c r="G927"/>
  <c r="H927"/>
  <c r="I927"/>
  <c r="K928"/>
  <c r="L928"/>
  <c r="M928"/>
  <c r="N928"/>
  <c r="O928"/>
  <c r="P928"/>
  <c r="Q928"/>
  <c r="R928"/>
  <c r="K929"/>
  <c r="L929"/>
  <c r="M929"/>
  <c r="N929"/>
  <c r="O929"/>
  <c r="P929"/>
  <c r="Q929"/>
  <c r="R929"/>
  <c r="K930"/>
  <c r="L930"/>
  <c r="M930"/>
  <c r="N930"/>
  <c r="O930"/>
  <c r="P930"/>
  <c r="Q930"/>
  <c r="R930"/>
  <c r="K931"/>
  <c r="L931"/>
  <c r="M931"/>
  <c r="N931"/>
  <c r="O931"/>
  <c r="P931"/>
  <c r="Q931"/>
  <c r="R931"/>
  <c r="K932"/>
  <c r="L932"/>
  <c r="M932"/>
  <c r="N932"/>
  <c r="O932"/>
  <c r="P932"/>
  <c r="Q932"/>
  <c r="R932"/>
  <c r="K933"/>
  <c r="L933"/>
  <c r="M933"/>
  <c r="N933"/>
  <c r="O933"/>
  <c r="P933"/>
  <c r="Q933"/>
  <c r="R933"/>
  <c r="K934"/>
  <c r="L934"/>
  <c r="M934"/>
  <c r="N934"/>
  <c r="O934"/>
  <c r="P934"/>
  <c r="Q934"/>
  <c r="R934"/>
  <c r="K935"/>
  <c r="L935"/>
  <c r="M935"/>
  <c r="N935"/>
  <c r="O935"/>
  <c r="P935"/>
  <c r="Q935"/>
  <c r="R935"/>
  <c r="K936"/>
  <c r="L936"/>
  <c r="M936"/>
  <c r="N936"/>
  <c r="O936"/>
  <c r="P936"/>
  <c r="Q936"/>
  <c r="R936"/>
  <c r="K937"/>
  <c r="L937"/>
  <c r="M937"/>
  <c r="N937"/>
  <c r="O937"/>
  <c r="P937"/>
  <c r="Q937"/>
  <c r="R937"/>
  <c r="K938"/>
  <c r="L938"/>
  <c r="M938"/>
  <c r="N938"/>
  <c r="O938"/>
  <c r="P938"/>
  <c r="Q938"/>
  <c r="R938"/>
  <c r="K939"/>
  <c r="L939"/>
  <c r="M939"/>
  <c r="N939"/>
  <c r="O939"/>
  <c r="P939"/>
  <c r="Q939"/>
  <c r="R939"/>
  <c r="K940"/>
  <c r="L940"/>
  <c r="M940"/>
  <c r="N940"/>
  <c r="O940"/>
  <c r="P940"/>
  <c r="Q940"/>
  <c r="R940"/>
  <c r="K941"/>
  <c r="L941"/>
  <c r="M941"/>
  <c r="N941"/>
  <c r="O941"/>
  <c r="P941"/>
  <c r="Q941"/>
  <c r="R941"/>
  <c r="K942"/>
  <c r="L942"/>
  <c r="M942"/>
  <c r="N942"/>
  <c r="O942"/>
  <c r="P942"/>
  <c r="Q942"/>
  <c r="R942"/>
  <c r="K943"/>
  <c r="L943"/>
  <c r="M943"/>
  <c r="N943"/>
  <c r="O943"/>
  <c r="P943"/>
  <c r="Q943"/>
  <c r="R943"/>
  <c r="K944"/>
  <c r="L944"/>
  <c r="M944"/>
  <c r="N944"/>
  <c r="O944"/>
  <c r="P944"/>
  <c r="Q944"/>
  <c r="R944"/>
  <c r="K945"/>
  <c r="L945"/>
  <c r="M945"/>
  <c r="N945"/>
  <c r="O945"/>
  <c r="P945"/>
  <c r="Q945"/>
  <c r="R945"/>
  <c r="K946"/>
  <c r="L946"/>
  <c r="M946"/>
  <c r="N946"/>
  <c r="O946"/>
  <c r="P946"/>
  <c r="Q946"/>
  <c r="R946"/>
  <c r="K947"/>
  <c r="L947"/>
  <c r="M947"/>
  <c r="N947"/>
  <c r="O947"/>
  <c r="P947"/>
  <c r="Q947"/>
  <c r="R947"/>
  <c r="K948"/>
  <c r="L948"/>
  <c r="M948"/>
  <c r="N948"/>
  <c r="O948"/>
  <c r="P948"/>
  <c r="Q948"/>
  <c r="R948"/>
  <c r="K949"/>
  <c r="L949"/>
  <c r="M949"/>
  <c r="N949"/>
  <c r="O949"/>
  <c r="P949"/>
  <c r="Q949"/>
  <c r="R949"/>
  <c r="B950"/>
  <c r="E950"/>
  <c r="F950"/>
  <c r="H950"/>
  <c r="I950"/>
  <c r="K951"/>
  <c r="L951"/>
  <c r="M951"/>
  <c r="N951"/>
  <c r="O951"/>
  <c r="P951"/>
  <c r="Q951"/>
  <c r="R951"/>
  <c r="K952"/>
  <c r="L952"/>
  <c r="M952"/>
  <c r="N952"/>
  <c r="O952"/>
  <c r="P952"/>
  <c r="Q952"/>
  <c r="R952"/>
  <c r="K953"/>
  <c r="L953"/>
  <c r="M953"/>
  <c r="N953"/>
  <c r="O953"/>
  <c r="P953"/>
  <c r="Q953"/>
  <c r="R953"/>
  <c r="K954"/>
  <c r="L954"/>
  <c r="M954"/>
  <c r="N954"/>
  <c r="O954"/>
  <c r="P954"/>
  <c r="Q954"/>
  <c r="R954"/>
  <c r="K955"/>
  <c r="L955"/>
  <c r="M955"/>
  <c r="N955"/>
  <c r="O955"/>
  <c r="P955"/>
  <c r="Q955"/>
  <c r="R955"/>
  <c r="K956"/>
  <c r="L956"/>
  <c r="M956"/>
  <c r="N956"/>
  <c r="O956"/>
  <c r="P956"/>
  <c r="Q956"/>
  <c r="R956"/>
  <c r="K957"/>
  <c r="L957"/>
  <c r="M957"/>
  <c r="N957"/>
  <c r="O957"/>
  <c r="P957"/>
  <c r="Q957"/>
  <c r="R957"/>
  <c r="K958"/>
  <c r="L958"/>
  <c r="M958"/>
  <c r="N958"/>
  <c r="O958"/>
  <c r="P958"/>
  <c r="Q958"/>
  <c r="R958"/>
  <c r="K959"/>
  <c r="L959"/>
  <c r="M959"/>
  <c r="N959"/>
  <c r="O959"/>
  <c r="P959"/>
  <c r="Q959"/>
  <c r="R959"/>
  <c r="K960"/>
  <c r="L960"/>
  <c r="M960"/>
  <c r="N960"/>
  <c r="O960"/>
  <c r="P960"/>
  <c r="Q960"/>
  <c r="R960"/>
  <c r="K961"/>
  <c r="L961"/>
  <c r="M961"/>
  <c r="N961"/>
  <c r="O961"/>
  <c r="P961"/>
  <c r="Q961"/>
  <c r="R961"/>
  <c r="K962"/>
  <c r="L962"/>
  <c r="M962"/>
  <c r="N962"/>
  <c r="O962"/>
  <c r="P962"/>
  <c r="Q962"/>
  <c r="R962"/>
  <c r="K963"/>
  <c r="L963"/>
  <c r="M963"/>
  <c r="N963"/>
  <c r="O963"/>
  <c r="P963"/>
  <c r="Q963"/>
  <c r="R963"/>
  <c r="K964"/>
  <c r="L964"/>
  <c r="M964"/>
  <c r="N964"/>
  <c r="O964"/>
  <c r="P964"/>
  <c r="Q964"/>
  <c r="R964"/>
  <c r="K965"/>
  <c r="L965"/>
  <c r="M965"/>
  <c r="N965"/>
  <c r="O965"/>
  <c r="P965"/>
  <c r="Q965"/>
  <c r="R965"/>
  <c r="K966"/>
  <c r="L966"/>
  <c r="M966"/>
  <c r="N966"/>
  <c r="O966"/>
  <c r="P966"/>
  <c r="Q966"/>
  <c r="R966"/>
  <c r="K967"/>
  <c r="L967"/>
  <c r="M967"/>
  <c r="N967"/>
  <c r="O967"/>
  <c r="P967"/>
  <c r="Q967"/>
  <c r="R967"/>
  <c r="K968"/>
  <c r="L968"/>
  <c r="M968"/>
  <c r="N968"/>
  <c r="O968"/>
  <c r="P968"/>
  <c r="Q968"/>
  <c r="R968"/>
  <c r="K969"/>
  <c r="L969"/>
  <c r="M969"/>
  <c r="N969"/>
  <c r="O969"/>
  <c r="P969"/>
  <c r="Q969"/>
  <c r="R969"/>
  <c r="K970"/>
  <c r="L970"/>
  <c r="M970"/>
  <c r="N970"/>
  <c r="O970"/>
  <c r="P970"/>
  <c r="Q970"/>
  <c r="R970"/>
  <c r="K971"/>
  <c r="L971"/>
  <c r="M971"/>
  <c r="N971"/>
  <c r="O971"/>
  <c r="P971"/>
  <c r="Q971"/>
  <c r="R971"/>
  <c r="K972"/>
  <c r="L972"/>
  <c r="M972"/>
  <c r="N972"/>
  <c r="O972"/>
  <c r="P972"/>
  <c r="Q972"/>
  <c r="R972"/>
  <c r="B973"/>
  <c r="C973"/>
  <c r="D973"/>
  <c r="E973"/>
  <c r="F973"/>
  <c r="G973"/>
  <c r="H973"/>
  <c r="I973"/>
  <c r="K974"/>
  <c r="L974"/>
  <c r="M974"/>
  <c r="N974"/>
  <c r="O974"/>
  <c r="P974"/>
  <c r="Q974"/>
  <c r="R974"/>
  <c r="K975"/>
  <c r="L975"/>
  <c r="M975"/>
  <c r="N975"/>
  <c r="O975"/>
  <c r="P975"/>
  <c r="Q975"/>
  <c r="R975"/>
  <c r="K976"/>
  <c r="L976"/>
  <c r="M976"/>
  <c r="N976"/>
  <c r="O976"/>
  <c r="P976"/>
  <c r="Q976"/>
  <c r="R976"/>
  <c r="K977"/>
  <c r="L977"/>
  <c r="M977"/>
  <c r="N977"/>
  <c r="O977"/>
  <c r="P977"/>
  <c r="Q977"/>
  <c r="R977"/>
  <c r="K978"/>
  <c r="L978"/>
  <c r="M978"/>
  <c r="N978"/>
  <c r="O978"/>
  <c r="P978"/>
  <c r="Q978"/>
  <c r="R978"/>
  <c r="K979"/>
  <c r="L979"/>
  <c r="M979"/>
  <c r="N979"/>
  <c r="O979"/>
  <c r="P979"/>
  <c r="Q979"/>
  <c r="R979"/>
  <c r="K980"/>
  <c r="L980"/>
  <c r="M980"/>
  <c r="N980"/>
  <c r="O980"/>
  <c r="P980"/>
  <c r="Q980"/>
  <c r="R980"/>
  <c r="K981"/>
  <c r="L981"/>
  <c r="M981"/>
  <c r="N981"/>
  <c r="O981"/>
  <c r="P981"/>
  <c r="Q981"/>
  <c r="R981"/>
  <c r="K982"/>
  <c r="L982"/>
  <c r="M982"/>
  <c r="N982"/>
  <c r="O982"/>
  <c r="P982"/>
  <c r="Q982"/>
  <c r="R982"/>
  <c r="K983"/>
  <c r="L983"/>
  <c r="M983"/>
  <c r="N983"/>
  <c r="O983"/>
  <c r="P983"/>
  <c r="Q983"/>
  <c r="R983"/>
  <c r="K984"/>
  <c r="L984"/>
  <c r="M984"/>
  <c r="N984"/>
  <c r="O984"/>
  <c r="P984"/>
  <c r="Q984"/>
  <c r="R984"/>
  <c r="K985"/>
  <c r="L985"/>
  <c r="M985"/>
  <c r="N985"/>
  <c r="O985"/>
  <c r="P985"/>
  <c r="Q985"/>
  <c r="R985"/>
  <c r="K986"/>
  <c r="L986"/>
  <c r="M986"/>
  <c r="N986"/>
  <c r="O986"/>
  <c r="P986"/>
  <c r="Q986"/>
  <c r="R986"/>
  <c r="K987"/>
  <c r="L987"/>
  <c r="M987"/>
  <c r="N987"/>
  <c r="O987"/>
  <c r="P987"/>
  <c r="Q987"/>
  <c r="R987"/>
  <c r="K988"/>
  <c r="L988"/>
  <c r="M988"/>
  <c r="N988"/>
  <c r="O988"/>
  <c r="P988"/>
  <c r="Q988"/>
  <c r="R988"/>
  <c r="K989"/>
  <c r="L989"/>
  <c r="M989"/>
  <c r="N989"/>
  <c r="O989"/>
  <c r="P989"/>
  <c r="Q989"/>
  <c r="R989"/>
  <c r="K990"/>
  <c r="L990"/>
  <c r="M990"/>
  <c r="N990"/>
  <c r="O990"/>
  <c r="P990"/>
  <c r="Q990"/>
  <c r="R990"/>
  <c r="K991"/>
  <c r="L991"/>
  <c r="M991"/>
  <c r="N991"/>
  <c r="O991"/>
  <c r="P991"/>
  <c r="Q991"/>
  <c r="R991"/>
  <c r="K992"/>
  <c r="L992"/>
  <c r="M992"/>
  <c r="N992"/>
  <c r="O992"/>
  <c r="P992"/>
  <c r="Q992"/>
  <c r="R992"/>
  <c r="K993"/>
  <c r="L993"/>
  <c r="M993"/>
  <c r="N993"/>
  <c r="O993"/>
  <c r="P993"/>
  <c r="Q993"/>
  <c r="R993"/>
  <c r="B994"/>
  <c r="C994"/>
  <c r="D994"/>
  <c r="E994"/>
  <c r="F994"/>
  <c r="G994"/>
  <c r="H994"/>
  <c r="I994"/>
  <c r="K995"/>
  <c r="L995"/>
  <c r="M995"/>
  <c r="N995"/>
  <c r="O995"/>
  <c r="P995"/>
  <c r="Q995"/>
  <c r="R995"/>
  <c r="K996"/>
  <c r="L996"/>
  <c r="M996"/>
  <c r="N996"/>
  <c r="O996"/>
  <c r="P996"/>
  <c r="Q996"/>
  <c r="R996"/>
  <c r="K997"/>
  <c r="L997"/>
  <c r="M997"/>
  <c r="N997"/>
  <c r="O997"/>
  <c r="P997"/>
  <c r="Q997"/>
  <c r="R997"/>
  <c r="K998"/>
  <c r="L998"/>
  <c r="M998"/>
  <c r="N998"/>
  <c r="O998"/>
  <c r="P998"/>
  <c r="Q998"/>
  <c r="R998"/>
  <c r="K999"/>
  <c r="L999"/>
  <c r="M999"/>
  <c r="N999"/>
  <c r="O999"/>
  <c r="P999"/>
  <c r="Q999"/>
  <c r="R999"/>
  <c r="K1000"/>
  <c r="L1000"/>
  <c r="M1000"/>
  <c r="N1000"/>
  <c r="O1000"/>
  <c r="P1000"/>
  <c r="Q1000"/>
  <c r="R1000"/>
  <c r="K1001"/>
  <c r="L1001"/>
  <c r="M1001"/>
  <c r="N1001"/>
  <c r="O1001"/>
  <c r="P1001"/>
  <c r="Q1001"/>
  <c r="R1001"/>
  <c r="K1002"/>
  <c r="L1002"/>
  <c r="M1002"/>
  <c r="N1002"/>
  <c r="O1002"/>
  <c r="P1002"/>
  <c r="Q1002"/>
  <c r="R1002"/>
  <c r="K1003"/>
  <c r="L1003"/>
  <c r="M1003"/>
  <c r="N1003"/>
  <c r="O1003"/>
  <c r="P1003"/>
  <c r="Q1003"/>
  <c r="R1003"/>
  <c r="K1004"/>
  <c r="L1004"/>
  <c r="M1004"/>
  <c r="N1004"/>
  <c r="O1004"/>
  <c r="P1004"/>
  <c r="Q1004"/>
  <c r="R1004"/>
  <c r="K1005"/>
  <c r="L1005"/>
  <c r="M1005"/>
  <c r="N1005"/>
  <c r="O1005"/>
  <c r="P1005"/>
  <c r="Q1005"/>
  <c r="R1005"/>
  <c r="K1006"/>
  <c r="L1006"/>
  <c r="M1006"/>
  <c r="N1006"/>
  <c r="O1006"/>
  <c r="P1006"/>
  <c r="Q1006"/>
  <c r="R1006"/>
  <c r="K1007"/>
  <c r="L1007"/>
  <c r="M1007"/>
  <c r="N1007"/>
  <c r="O1007"/>
  <c r="P1007"/>
  <c r="Q1007"/>
  <c r="R1007"/>
  <c r="K1008"/>
  <c r="L1008"/>
  <c r="M1008"/>
  <c r="N1008"/>
  <c r="O1008"/>
  <c r="P1008"/>
  <c r="Q1008"/>
  <c r="R1008"/>
  <c r="K1009"/>
  <c r="L1009"/>
  <c r="M1009"/>
  <c r="N1009"/>
  <c r="O1009"/>
  <c r="P1009"/>
  <c r="Q1009"/>
  <c r="R1009"/>
  <c r="K1010"/>
  <c r="L1010"/>
  <c r="M1010"/>
  <c r="N1010"/>
  <c r="O1010"/>
  <c r="P1010"/>
  <c r="Q1010"/>
  <c r="R1010"/>
  <c r="K1011"/>
  <c r="L1011"/>
  <c r="M1011"/>
  <c r="N1011"/>
  <c r="O1011"/>
  <c r="P1011"/>
  <c r="Q1011"/>
  <c r="R1011"/>
  <c r="K1012"/>
  <c r="L1012"/>
  <c r="M1012"/>
  <c r="N1012"/>
  <c r="O1012"/>
  <c r="P1012"/>
  <c r="Q1012"/>
  <c r="R1012"/>
  <c r="K1013"/>
  <c r="L1013"/>
  <c r="M1013"/>
  <c r="N1013"/>
  <c r="O1013"/>
  <c r="P1013"/>
  <c r="Q1013"/>
  <c r="R1013"/>
  <c r="K1014"/>
  <c r="L1014"/>
  <c r="M1014"/>
  <c r="N1014"/>
  <c r="O1014"/>
  <c r="P1014"/>
  <c r="Q1014"/>
  <c r="R1014"/>
  <c r="K1015"/>
  <c r="L1015"/>
  <c r="M1015"/>
  <c r="N1015"/>
  <c r="O1015"/>
  <c r="P1015"/>
  <c r="Q1015"/>
  <c r="R1015"/>
  <c r="K1016"/>
  <c r="L1016"/>
  <c r="M1016"/>
  <c r="N1016"/>
  <c r="O1016"/>
  <c r="P1016"/>
  <c r="Q1016"/>
  <c r="R1016"/>
  <c r="K1017"/>
  <c r="L1017"/>
  <c r="M1017"/>
  <c r="N1017"/>
  <c r="O1017"/>
  <c r="P1017"/>
  <c r="Q1017"/>
  <c r="R1017"/>
  <c r="B1018"/>
  <c r="C1018"/>
  <c r="D1018"/>
  <c r="E1018"/>
  <c r="F1018"/>
  <c r="G1018"/>
  <c r="H1018"/>
  <c r="I1018"/>
  <c r="K1019"/>
  <c r="L1019"/>
  <c r="M1019"/>
  <c r="N1019"/>
  <c r="O1019"/>
  <c r="P1019"/>
  <c r="Q1019"/>
  <c r="R1019"/>
  <c r="K1020"/>
  <c r="L1020"/>
  <c r="M1020"/>
  <c r="N1020"/>
  <c r="O1020"/>
  <c r="P1020"/>
  <c r="Q1020"/>
  <c r="R1020"/>
  <c r="K1021"/>
  <c r="L1021"/>
  <c r="M1021"/>
  <c r="N1021"/>
  <c r="O1021"/>
  <c r="P1021"/>
  <c r="Q1021"/>
  <c r="R1021"/>
  <c r="K1022"/>
  <c r="L1022"/>
  <c r="M1022"/>
  <c r="N1022"/>
  <c r="O1022"/>
  <c r="P1022"/>
  <c r="Q1022"/>
  <c r="R1022"/>
  <c r="K1023"/>
  <c r="L1023"/>
  <c r="M1023"/>
  <c r="N1023"/>
  <c r="O1023"/>
  <c r="P1023"/>
  <c r="Q1023"/>
  <c r="R1023"/>
  <c r="K1024"/>
  <c r="L1024"/>
  <c r="M1024"/>
  <c r="N1024"/>
  <c r="O1024"/>
  <c r="P1024"/>
  <c r="Q1024"/>
  <c r="R1024"/>
  <c r="K1025"/>
  <c r="L1025"/>
  <c r="M1025"/>
  <c r="N1025"/>
  <c r="O1025"/>
  <c r="P1025"/>
  <c r="Q1025"/>
  <c r="R1025"/>
  <c r="K1026"/>
  <c r="L1026"/>
  <c r="M1026"/>
  <c r="N1026"/>
  <c r="O1026"/>
  <c r="P1026"/>
  <c r="Q1026"/>
  <c r="R1026"/>
  <c r="K1027"/>
  <c r="L1027"/>
  <c r="M1027"/>
  <c r="N1027"/>
  <c r="O1027"/>
  <c r="P1027"/>
  <c r="Q1027"/>
  <c r="R1027"/>
  <c r="K1028"/>
  <c r="L1028"/>
  <c r="M1028"/>
  <c r="N1028"/>
  <c r="O1028"/>
  <c r="P1028"/>
  <c r="Q1028"/>
  <c r="R1028"/>
  <c r="K1029"/>
  <c r="L1029"/>
  <c r="M1029"/>
  <c r="N1029"/>
  <c r="O1029"/>
  <c r="P1029"/>
  <c r="Q1029"/>
  <c r="R1029"/>
  <c r="K1030"/>
  <c r="L1030"/>
  <c r="M1030"/>
  <c r="N1030"/>
  <c r="O1030"/>
  <c r="P1030"/>
  <c r="Q1030"/>
  <c r="R1030"/>
  <c r="K1031"/>
  <c r="L1031"/>
  <c r="M1031"/>
  <c r="N1031"/>
  <c r="O1031"/>
  <c r="P1031"/>
  <c r="Q1031"/>
  <c r="R1031"/>
  <c r="K1032"/>
  <c r="L1032"/>
  <c r="M1032"/>
  <c r="N1032"/>
  <c r="O1032"/>
  <c r="P1032"/>
  <c r="Q1032"/>
  <c r="R1032"/>
  <c r="K1033"/>
  <c r="L1033"/>
  <c r="M1033"/>
  <c r="N1033"/>
  <c r="O1033"/>
  <c r="P1033"/>
  <c r="Q1033"/>
  <c r="R1033"/>
  <c r="K1034"/>
  <c r="L1034"/>
  <c r="M1034"/>
  <c r="N1034"/>
  <c r="O1034"/>
  <c r="P1034"/>
  <c r="Q1034"/>
  <c r="R1034"/>
  <c r="K1035"/>
  <c r="L1035"/>
  <c r="M1035"/>
  <c r="N1035"/>
  <c r="O1035"/>
  <c r="P1035"/>
  <c r="Q1035"/>
  <c r="R1035"/>
  <c r="K1036"/>
  <c r="L1036"/>
  <c r="M1036"/>
  <c r="N1036"/>
  <c r="O1036"/>
  <c r="P1036"/>
  <c r="Q1036"/>
  <c r="R1036"/>
  <c r="K1037"/>
  <c r="L1037"/>
  <c r="M1037"/>
  <c r="N1037"/>
  <c r="O1037"/>
  <c r="P1037"/>
  <c r="Q1037"/>
  <c r="R1037"/>
  <c r="K1038"/>
  <c r="L1038"/>
  <c r="M1038"/>
  <c r="N1038"/>
  <c r="O1038"/>
  <c r="P1038"/>
  <c r="Q1038"/>
  <c r="R1038"/>
  <c r="B1039"/>
  <c r="C1039"/>
  <c r="D1039"/>
  <c r="E1039"/>
  <c r="F1039"/>
  <c r="G1039"/>
  <c r="H1039"/>
  <c r="I1039"/>
  <c r="K1040"/>
  <c r="L1040"/>
  <c r="M1040"/>
  <c r="N1040"/>
  <c r="O1040"/>
  <c r="P1040"/>
  <c r="Q1040"/>
  <c r="Q1061" s="1"/>
  <c r="R1040"/>
  <c r="K1041"/>
  <c r="L1041"/>
  <c r="M1041"/>
  <c r="N1041"/>
  <c r="O1041"/>
  <c r="P1041"/>
  <c r="Q1041"/>
  <c r="R1041"/>
  <c r="K1042"/>
  <c r="L1042"/>
  <c r="M1042"/>
  <c r="N1042"/>
  <c r="O1042"/>
  <c r="P1042"/>
  <c r="Q1042"/>
  <c r="R1042"/>
  <c r="K1043"/>
  <c r="L1043"/>
  <c r="M1043"/>
  <c r="N1043"/>
  <c r="O1043"/>
  <c r="P1043"/>
  <c r="Q1043"/>
  <c r="R1043"/>
  <c r="K1044"/>
  <c r="L1044"/>
  <c r="M1044"/>
  <c r="N1044"/>
  <c r="O1044"/>
  <c r="P1044"/>
  <c r="Q1044"/>
  <c r="R1044"/>
  <c r="K1045"/>
  <c r="L1045"/>
  <c r="M1045"/>
  <c r="N1045"/>
  <c r="O1045"/>
  <c r="P1045"/>
  <c r="Q1045"/>
  <c r="R1045"/>
  <c r="K1046"/>
  <c r="L1046"/>
  <c r="M1046"/>
  <c r="N1046"/>
  <c r="O1046"/>
  <c r="P1046"/>
  <c r="Q1046"/>
  <c r="R1046"/>
  <c r="K1047"/>
  <c r="L1047"/>
  <c r="M1047"/>
  <c r="N1047"/>
  <c r="O1047"/>
  <c r="P1047"/>
  <c r="Q1047"/>
  <c r="R1047"/>
  <c r="K1048"/>
  <c r="L1048"/>
  <c r="M1048"/>
  <c r="N1048"/>
  <c r="O1048"/>
  <c r="P1048"/>
  <c r="Q1048"/>
  <c r="R1048"/>
  <c r="K1049"/>
  <c r="L1049"/>
  <c r="M1049"/>
  <c r="N1049"/>
  <c r="O1049"/>
  <c r="P1049"/>
  <c r="Q1049"/>
  <c r="R1049"/>
  <c r="K1050"/>
  <c r="L1050"/>
  <c r="M1050"/>
  <c r="N1050"/>
  <c r="O1050"/>
  <c r="P1050"/>
  <c r="Q1050"/>
  <c r="R1050"/>
  <c r="K1051"/>
  <c r="L1051"/>
  <c r="M1051"/>
  <c r="N1051"/>
  <c r="O1051"/>
  <c r="P1051"/>
  <c r="Q1051"/>
  <c r="R1051"/>
  <c r="K1052"/>
  <c r="L1052"/>
  <c r="M1052"/>
  <c r="N1052"/>
  <c r="O1052"/>
  <c r="P1052"/>
  <c r="Q1052"/>
  <c r="R1052"/>
  <c r="K1053"/>
  <c r="L1053"/>
  <c r="M1053"/>
  <c r="N1053"/>
  <c r="O1053"/>
  <c r="P1053"/>
  <c r="Q1053"/>
  <c r="R1053"/>
  <c r="K1054"/>
  <c r="L1054"/>
  <c r="M1054"/>
  <c r="N1054"/>
  <c r="O1054"/>
  <c r="P1054"/>
  <c r="Q1054"/>
  <c r="R1054"/>
  <c r="K1055"/>
  <c r="L1055"/>
  <c r="M1055"/>
  <c r="N1055"/>
  <c r="O1055"/>
  <c r="P1055"/>
  <c r="Q1055"/>
  <c r="R1055"/>
  <c r="K1056"/>
  <c r="L1056"/>
  <c r="M1056"/>
  <c r="N1056"/>
  <c r="O1056"/>
  <c r="P1056"/>
  <c r="Q1056"/>
  <c r="R1056"/>
  <c r="K1057"/>
  <c r="L1057"/>
  <c r="M1057"/>
  <c r="N1057"/>
  <c r="O1057"/>
  <c r="P1057"/>
  <c r="Q1057"/>
  <c r="R1057"/>
  <c r="K1058"/>
  <c r="L1058"/>
  <c r="M1058"/>
  <c r="N1058"/>
  <c r="O1058"/>
  <c r="P1058"/>
  <c r="Q1058"/>
  <c r="R1058"/>
  <c r="K1059"/>
  <c r="L1059"/>
  <c r="M1059"/>
  <c r="M1061" s="1"/>
  <c r="N1059"/>
  <c r="O1059"/>
  <c r="P1059"/>
  <c r="Q1059"/>
  <c r="R1059"/>
  <c r="K1060"/>
  <c r="L1060"/>
  <c r="M1060"/>
  <c r="N1060"/>
  <c r="O1060"/>
  <c r="P1060"/>
  <c r="Q1060"/>
  <c r="R1060"/>
  <c r="B1061"/>
  <c r="C1061"/>
  <c r="D1061"/>
  <c r="E1061"/>
  <c r="F1061"/>
  <c r="G1061"/>
  <c r="H1061"/>
  <c r="I1061"/>
  <c r="K1061"/>
  <c r="L1061"/>
  <c r="N1061"/>
  <c r="P1061"/>
  <c r="K1062"/>
  <c r="L1062"/>
  <c r="M1062"/>
  <c r="N1062"/>
  <c r="O1062"/>
  <c r="P1062"/>
  <c r="Q1062"/>
  <c r="R1062"/>
  <c r="K1063"/>
  <c r="L1063"/>
  <c r="M1063"/>
  <c r="N1063"/>
  <c r="O1063"/>
  <c r="P1063"/>
  <c r="Q1063"/>
  <c r="R1063"/>
  <c r="K1064"/>
  <c r="L1064"/>
  <c r="M1064"/>
  <c r="N1064"/>
  <c r="O1064"/>
  <c r="P1064"/>
  <c r="Q1064"/>
  <c r="R1064"/>
  <c r="K1065"/>
  <c r="L1065"/>
  <c r="M1065"/>
  <c r="N1065"/>
  <c r="O1065"/>
  <c r="P1065"/>
  <c r="Q1065"/>
  <c r="R1065"/>
  <c r="K1066"/>
  <c r="L1066"/>
  <c r="M1066"/>
  <c r="N1066"/>
  <c r="O1066"/>
  <c r="P1066"/>
  <c r="Q1066"/>
  <c r="R1066"/>
  <c r="K1067"/>
  <c r="L1067"/>
  <c r="M1067"/>
  <c r="N1067"/>
  <c r="O1067"/>
  <c r="P1067"/>
  <c r="Q1067"/>
  <c r="R1067"/>
  <c r="K1068"/>
  <c r="L1068"/>
  <c r="M1068"/>
  <c r="N1068"/>
  <c r="O1068"/>
  <c r="P1068"/>
  <c r="Q1068"/>
  <c r="R1068"/>
  <c r="K1069"/>
  <c r="L1069"/>
  <c r="M1069"/>
  <c r="N1069"/>
  <c r="O1069"/>
  <c r="P1069"/>
  <c r="Q1069"/>
  <c r="R1069"/>
  <c r="K1070"/>
  <c r="L1070"/>
  <c r="M1070"/>
  <c r="N1070"/>
  <c r="O1070"/>
  <c r="P1070"/>
  <c r="Q1070"/>
  <c r="R1070"/>
  <c r="K1071"/>
  <c r="L1071"/>
  <c r="M1071"/>
  <c r="N1071"/>
  <c r="O1071"/>
  <c r="P1071"/>
  <c r="Q1071"/>
  <c r="R1071"/>
  <c r="K1072"/>
  <c r="L1072"/>
  <c r="M1072"/>
  <c r="N1072"/>
  <c r="O1072"/>
  <c r="P1072"/>
  <c r="Q1072"/>
  <c r="R1072"/>
  <c r="K1073"/>
  <c r="L1073"/>
  <c r="M1073"/>
  <c r="N1073"/>
  <c r="O1073"/>
  <c r="P1073"/>
  <c r="Q1073"/>
  <c r="R1073"/>
  <c r="K1074"/>
  <c r="L1074"/>
  <c r="M1074"/>
  <c r="N1074"/>
  <c r="O1074"/>
  <c r="P1074"/>
  <c r="Q1074"/>
  <c r="R1074"/>
  <c r="K1075"/>
  <c r="L1075"/>
  <c r="M1075"/>
  <c r="N1075"/>
  <c r="O1075"/>
  <c r="P1075"/>
  <c r="Q1075"/>
  <c r="R1075"/>
  <c r="K1076"/>
  <c r="L1076"/>
  <c r="M1076"/>
  <c r="N1076"/>
  <c r="O1076"/>
  <c r="P1076"/>
  <c r="Q1076"/>
  <c r="R1076"/>
  <c r="K1077"/>
  <c r="L1077"/>
  <c r="M1077"/>
  <c r="N1077"/>
  <c r="O1077"/>
  <c r="P1077"/>
  <c r="Q1077"/>
  <c r="R1077"/>
  <c r="K1078"/>
  <c r="L1078"/>
  <c r="M1078"/>
  <c r="N1078"/>
  <c r="O1078"/>
  <c r="P1078"/>
  <c r="Q1078"/>
  <c r="R1078"/>
  <c r="K1079"/>
  <c r="L1079"/>
  <c r="M1079"/>
  <c r="N1079"/>
  <c r="O1079"/>
  <c r="P1079"/>
  <c r="Q1079"/>
  <c r="R1079"/>
  <c r="K1080"/>
  <c r="L1080"/>
  <c r="M1080"/>
  <c r="N1080"/>
  <c r="O1080"/>
  <c r="P1080"/>
  <c r="Q1080"/>
  <c r="R1080"/>
  <c r="K1081"/>
  <c r="L1081"/>
  <c r="M1081"/>
  <c r="N1081"/>
  <c r="O1081"/>
  <c r="P1081"/>
  <c r="Q1081"/>
  <c r="R1081"/>
  <c r="K1082"/>
  <c r="L1082"/>
  <c r="M1082"/>
  <c r="N1082"/>
  <c r="O1082"/>
  <c r="P1082"/>
  <c r="Q1082"/>
  <c r="R1082"/>
  <c r="B1083"/>
  <c r="C1083"/>
  <c r="D1083"/>
  <c r="E1083"/>
  <c r="F1083"/>
  <c r="G1083"/>
  <c r="H1083"/>
  <c r="I1083"/>
  <c r="K1084"/>
  <c r="L1084"/>
  <c r="M1084"/>
  <c r="N1084"/>
  <c r="O1084"/>
  <c r="P1084"/>
  <c r="Q1084"/>
  <c r="R1084"/>
  <c r="K1085"/>
  <c r="L1085"/>
  <c r="M1085"/>
  <c r="N1085"/>
  <c r="O1085"/>
  <c r="P1085"/>
  <c r="Q1085"/>
  <c r="R1085"/>
  <c r="K1086"/>
  <c r="L1086"/>
  <c r="M1086"/>
  <c r="N1086"/>
  <c r="O1086"/>
  <c r="P1086"/>
  <c r="Q1086"/>
  <c r="R1086"/>
  <c r="K1087"/>
  <c r="L1087"/>
  <c r="M1087"/>
  <c r="N1087"/>
  <c r="O1087"/>
  <c r="P1087"/>
  <c r="Q1087"/>
  <c r="R1087"/>
  <c r="K1088"/>
  <c r="L1088"/>
  <c r="M1088"/>
  <c r="N1088"/>
  <c r="O1088"/>
  <c r="P1088"/>
  <c r="Q1088"/>
  <c r="R1088"/>
  <c r="K1089"/>
  <c r="L1089"/>
  <c r="M1089"/>
  <c r="N1089"/>
  <c r="O1089"/>
  <c r="P1089"/>
  <c r="Q1089"/>
  <c r="R1089"/>
  <c r="K1090"/>
  <c r="L1090"/>
  <c r="M1090"/>
  <c r="N1090"/>
  <c r="O1090"/>
  <c r="P1090"/>
  <c r="Q1090"/>
  <c r="R1090"/>
  <c r="K1091"/>
  <c r="L1091"/>
  <c r="M1091"/>
  <c r="N1091"/>
  <c r="O1091"/>
  <c r="P1091"/>
  <c r="Q1091"/>
  <c r="R1091"/>
  <c r="K1092"/>
  <c r="L1092"/>
  <c r="M1092"/>
  <c r="N1092"/>
  <c r="O1092"/>
  <c r="P1092"/>
  <c r="Q1092"/>
  <c r="R1092"/>
  <c r="K1093"/>
  <c r="L1093"/>
  <c r="M1093"/>
  <c r="N1093"/>
  <c r="O1093"/>
  <c r="P1093"/>
  <c r="Q1093"/>
  <c r="R1093"/>
  <c r="K1094"/>
  <c r="L1094"/>
  <c r="M1094"/>
  <c r="N1094"/>
  <c r="O1094"/>
  <c r="P1094"/>
  <c r="Q1094"/>
  <c r="R1094"/>
  <c r="K1095"/>
  <c r="L1095"/>
  <c r="M1095"/>
  <c r="N1095"/>
  <c r="O1095"/>
  <c r="P1095"/>
  <c r="Q1095"/>
  <c r="R1095"/>
  <c r="K1096"/>
  <c r="L1096"/>
  <c r="M1096"/>
  <c r="N1096"/>
  <c r="O1096"/>
  <c r="P1096"/>
  <c r="Q1096"/>
  <c r="R1096"/>
  <c r="K1097"/>
  <c r="L1097"/>
  <c r="M1097"/>
  <c r="N1097"/>
  <c r="O1097"/>
  <c r="P1097"/>
  <c r="Q1097"/>
  <c r="R1097"/>
  <c r="K1098"/>
  <c r="L1098"/>
  <c r="M1098"/>
  <c r="N1098"/>
  <c r="O1098"/>
  <c r="P1098"/>
  <c r="Q1098"/>
  <c r="R1098"/>
  <c r="K1099"/>
  <c r="L1099"/>
  <c r="M1099"/>
  <c r="N1099"/>
  <c r="O1099"/>
  <c r="P1099"/>
  <c r="Q1099"/>
  <c r="R1099"/>
  <c r="K1100"/>
  <c r="L1100"/>
  <c r="O1100"/>
  <c r="P1100"/>
  <c r="N45"/>
  <c r="Q702" i="5"/>
  <c r="O1256" i="2" l="1"/>
  <c r="N1256"/>
  <c r="Q1256"/>
  <c r="P1256"/>
  <c r="K1256"/>
  <c r="O1061"/>
  <c r="R1061"/>
  <c r="K1236"/>
  <c r="R202"/>
  <c r="Q91"/>
  <c r="Q25"/>
  <c r="R334"/>
  <c r="O533"/>
  <c r="K310"/>
  <c r="Q860"/>
  <c r="N1147"/>
  <c r="O246"/>
  <c r="M1125"/>
  <c r="M1236"/>
  <c r="Q730"/>
  <c r="Q224"/>
  <c r="O45"/>
  <c r="K1125"/>
  <c r="K1214"/>
  <c r="O1236"/>
  <c r="O1214"/>
  <c r="K180"/>
  <c r="P45"/>
  <c r="O25"/>
  <c r="Q1191"/>
  <c r="O180"/>
  <c r="L180"/>
  <c r="N1236"/>
  <c r="P1214"/>
  <c r="P1236"/>
  <c r="R973"/>
  <c r="R157"/>
  <c r="K135"/>
  <c r="N973"/>
  <c r="M619"/>
  <c r="O1018"/>
  <c r="M950"/>
  <c r="M927"/>
  <c r="N642"/>
  <c r="O619"/>
  <c r="N489"/>
  <c r="P224"/>
  <c r="N906"/>
  <c r="R598"/>
  <c r="N334"/>
  <c r="Q269"/>
  <c r="K91"/>
  <c r="O334"/>
  <c r="R1191"/>
  <c r="R1018"/>
  <c r="O860"/>
  <c r="O686"/>
  <c r="M575"/>
  <c r="Q489"/>
  <c r="R467"/>
  <c r="K445"/>
  <c r="O355"/>
  <c r="K269"/>
  <c r="K994"/>
  <c r="P860"/>
  <c r="Q839"/>
  <c r="K797"/>
  <c r="L776"/>
  <c r="O710"/>
  <c r="N575"/>
  <c r="O554"/>
  <c r="K467"/>
  <c r="L445"/>
  <c r="P355"/>
  <c r="L224"/>
  <c r="C3"/>
  <c r="R1125"/>
  <c r="O1083"/>
  <c r="P445"/>
  <c r="K377"/>
  <c r="L355"/>
  <c r="P1018"/>
  <c r="P994"/>
  <c r="P619"/>
  <c r="R180"/>
  <c r="L135"/>
  <c r="Q619"/>
  <c r="K598"/>
  <c r="P310"/>
  <c r="R269"/>
  <c r="L91"/>
  <c r="K776"/>
  <c r="L1083"/>
  <c r="L994"/>
  <c r="L973"/>
  <c r="M973"/>
  <c r="R950"/>
  <c r="R839"/>
  <c r="Q686"/>
  <c r="K642"/>
  <c r="N598"/>
  <c r="O575"/>
  <c r="P554"/>
  <c r="Q533"/>
  <c r="M445"/>
  <c r="N421"/>
  <c r="O400"/>
  <c r="M224"/>
  <c r="N180"/>
  <c r="L25"/>
  <c r="Q1125"/>
  <c r="Q1147"/>
  <c r="O994"/>
  <c r="R400"/>
  <c r="P973"/>
  <c r="N950"/>
  <c r="N927"/>
  <c r="O642"/>
  <c r="O489"/>
  <c r="N860"/>
  <c r="Q467"/>
  <c r="L400"/>
  <c r="N355"/>
  <c r="M1083"/>
  <c r="K839"/>
  <c r="N776"/>
  <c r="R686"/>
  <c r="O598"/>
  <c r="P400"/>
  <c r="Q377"/>
  <c r="K334"/>
  <c r="N224"/>
  <c r="E3"/>
  <c r="P1125"/>
  <c r="P1147"/>
  <c r="R1169"/>
  <c r="O973"/>
  <c r="K860"/>
  <c r="R710"/>
  <c r="M642"/>
  <c r="N619"/>
  <c r="Q575"/>
  <c r="R554"/>
  <c r="N467"/>
  <c r="Q400"/>
  <c r="M310"/>
  <c r="O224"/>
  <c r="P180"/>
  <c r="R135"/>
  <c r="O1147"/>
  <c r="M1214"/>
  <c r="K1103"/>
  <c r="Q355"/>
  <c r="H3"/>
  <c r="O883"/>
  <c r="K730"/>
  <c r="L710"/>
  <c r="Q664"/>
  <c r="L489"/>
  <c r="R355"/>
  <c r="K246"/>
  <c r="K112"/>
  <c r="K45"/>
  <c r="M1169"/>
  <c r="M1103"/>
  <c r="N1039"/>
  <c r="P883"/>
  <c r="M797"/>
  <c r="K754"/>
  <c r="K355"/>
  <c r="L246"/>
  <c r="O1169"/>
  <c r="N1083"/>
  <c r="R994"/>
  <c r="P906"/>
  <c r="P776"/>
  <c r="N710"/>
  <c r="K664"/>
  <c r="R377"/>
  <c r="Q310"/>
  <c r="K290"/>
  <c r="O1125"/>
  <c r="L1169"/>
  <c r="K1191"/>
  <c r="O1191"/>
  <c r="N1214"/>
  <c r="R1214"/>
  <c r="Q1236"/>
  <c r="O1103"/>
  <c r="P1083"/>
  <c r="P1039"/>
  <c r="Q1018"/>
  <c r="K1018"/>
  <c r="M994"/>
  <c r="O950"/>
  <c r="O927"/>
  <c r="Q906"/>
  <c r="R883"/>
  <c r="L839"/>
  <c r="M839"/>
  <c r="N819"/>
  <c r="O797"/>
  <c r="Q776"/>
  <c r="M754"/>
  <c r="N730"/>
  <c r="P710"/>
  <c r="K686"/>
  <c r="L664"/>
  <c r="Q554"/>
  <c r="K554"/>
  <c r="M533"/>
  <c r="N511"/>
  <c r="N445"/>
  <c r="M355"/>
  <c r="R310"/>
  <c r="M269"/>
  <c r="N246"/>
  <c r="H4"/>
  <c r="Q180"/>
  <c r="O135"/>
  <c r="F3"/>
  <c r="M69"/>
  <c r="N1125"/>
  <c r="P1169"/>
  <c r="L1018"/>
  <c r="R730"/>
  <c r="P664"/>
  <c r="Q69"/>
  <c r="R45"/>
  <c r="R25"/>
  <c r="Q1169"/>
  <c r="M1039"/>
  <c r="R754"/>
  <c r="L575"/>
  <c r="O310"/>
  <c r="L1191"/>
  <c r="O906"/>
  <c r="O776"/>
  <c r="L511"/>
  <c r="R290"/>
  <c r="C4"/>
  <c r="K69"/>
  <c r="O1039"/>
  <c r="M135"/>
  <c r="M91"/>
  <c r="P1103"/>
  <c r="Q1083"/>
  <c r="Q1039"/>
  <c r="N994"/>
  <c r="P927"/>
  <c r="R906"/>
  <c r="K906"/>
  <c r="K883"/>
  <c r="R860"/>
  <c r="N839"/>
  <c r="O819"/>
  <c r="R776"/>
  <c r="N754"/>
  <c r="O730"/>
  <c r="Q710"/>
  <c r="M664"/>
  <c r="K619"/>
  <c r="P575"/>
  <c r="N533"/>
  <c r="O511"/>
  <c r="P489"/>
  <c r="K489"/>
  <c r="Q421"/>
  <c r="Q334"/>
  <c r="L310"/>
  <c r="N269"/>
  <c r="O269"/>
  <c r="Q202"/>
  <c r="P135"/>
  <c r="O112"/>
  <c r="O91"/>
  <c r="M1147"/>
  <c r="K1169"/>
  <c r="N1191"/>
  <c r="Q1214"/>
  <c r="N883"/>
  <c r="Q754"/>
  <c r="L619"/>
  <c r="R511"/>
  <c r="R246"/>
  <c r="K819"/>
  <c r="R642"/>
  <c r="K511"/>
  <c r="R445"/>
  <c r="N400"/>
  <c r="D3"/>
  <c r="R69"/>
  <c r="K25"/>
  <c r="R664"/>
  <c r="R533"/>
  <c r="N202"/>
  <c r="K157"/>
  <c r="Q883"/>
  <c r="N797"/>
  <c r="Q1103"/>
  <c r="R1083"/>
  <c r="R1039"/>
  <c r="M1018"/>
  <c r="Q973"/>
  <c r="K973"/>
  <c r="Q950"/>
  <c r="Q927"/>
  <c r="K927"/>
  <c r="L906"/>
  <c r="L883"/>
  <c r="P819"/>
  <c r="Q797"/>
  <c r="O754"/>
  <c r="N664"/>
  <c r="R619"/>
  <c r="M554"/>
  <c r="P511"/>
  <c r="O445"/>
  <c r="R421"/>
  <c r="K400"/>
  <c r="M377"/>
  <c r="N290"/>
  <c r="G3"/>
  <c r="O157"/>
  <c r="Q135"/>
  <c r="I3"/>
  <c r="G4"/>
  <c r="P91"/>
  <c r="L1147"/>
  <c r="L1236"/>
  <c r="L1039"/>
  <c r="R819"/>
  <c r="Q642"/>
  <c r="O377"/>
  <c r="P290"/>
  <c r="Q157"/>
  <c r="R112"/>
  <c r="R91"/>
  <c r="L1103"/>
  <c r="K950"/>
  <c r="Q290"/>
  <c r="P1191"/>
  <c r="Q994"/>
  <c r="L950"/>
  <c r="L819"/>
  <c r="Q598"/>
  <c r="D4"/>
  <c r="N1103"/>
  <c r="L754"/>
  <c r="K533"/>
  <c r="O421"/>
  <c r="O202"/>
  <c r="R1103"/>
  <c r="K1083"/>
  <c r="K1039"/>
  <c r="N1018"/>
  <c r="R927"/>
  <c r="L927"/>
  <c r="M906"/>
  <c r="M883"/>
  <c r="O839"/>
  <c r="P839"/>
  <c r="Q819"/>
  <c r="R797"/>
  <c r="P754"/>
  <c r="K710"/>
  <c r="N686"/>
  <c r="O664"/>
  <c r="R575"/>
  <c r="K575"/>
  <c r="L554"/>
  <c r="N554"/>
  <c r="Q511"/>
  <c r="R489"/>
  <c r="M489"/>
  <c r="O467"/>
  <c r="Q445"/>
  <c r="K421"/>
  <c r="M400"/>
  <c r="N377"/>
  <c r="N310"/>
  <c r="O290"/>
  <c r="Q246"/>
  <c r="R224"/>
  <c r="K224"/>
  <c r="K202"/>
  <c r="B3"/>
  <c r="Q112"/>
  <c r="Q45"/>
  <c r="L1125"/>
  <c r="K1147"/>
  <c r="R1147"/>
  <c r="N1169"/>
  <c r="M1191"/>
  <c r="L1214"/>
  <c r="B4"/>
  <c r="L45"/>
  <c r="I4"/>
  <c r="O69"/>
  <c r="E4"/>
  <c r="M45"/>
  <c r="F4"/>
  <c r="M4" l="1"/>
  <c r="L3"/>
  <c r="Q3"/>
  <c r="Q4"/>
  <c r="R4"/>
  <c r="K4"/>
  <c r="L4"/>
  <c r="N3"/>
  <c r="R3"/>
  <c r="P4"/>
  <c r="M3"/>
  <c r="N4"/>
  <c r="O3"/>
  <c r="P3"/>
  <c r="K3"/>
  <c r="O4"/>
</calcChain>
</file>

<file path=xl/sharedStrings.xml><?xml version="1.0" encoding="utf-8"?>
<sst xmlns="http://schemas.openxmlformats.org/spreadsheetml/2006/main" count="265" uniqueCount="187">
  <si>
    <t>CBOT</t>
    <phoneticPr fontId="1" type="noConversion"/>
  </si>
  <si>
    <t>옥수수</t>
    <phoneticPr fontId="1" type="noConversion"/>
  </si>
  <si>
    <t>대두</t>
    <phoneticPr fontId="1" type="noConversion"/>
  </si>
  <si>
    <t>밀(SRW)</t>
    <phoneticPr fontId="1" type="noConversion"/>
  </si>
  <si>
    <t>KCBOT</t>
    <phoneticPr fontId="1" type="noConversion"/>
  </si>
  <si>
    <t>밀(HRW)</t>
    <phoneticPr fontId="1" type="noConversion"/>
  </si>
  <si>
    <t>날짜</t>
    <phoneticPr fontId="1" type="noConversion"/>
  </si>
  <si>
    <t>대두박</t>
    <phoneticPr fontId="1" type="noConversion"/>
  </si>
  <si>
    <t>커피</t>
    <phoneticPr fontId="1" type="noConversion"/>
  </si>
  <si>
    <t>원당</t>
    <phoneticPr fontId="1" type="noConversion"/>
  </si>
  <si>
    <t>NYBOT</t>
    <phoneticPr fontId="1" type="noConversion"/>
  </si>
  <si>
    <t>$/bu</t>
  </si>
  <si>
    <t>$/bu</t>
    <phoneticPr fontId="1" type="noConversion"/>
  </si>
  <si>
    <t>옥수수</t>
    <phoneticPr fontId="1" type="noConversion"/>
  </si>
  <si>
    <r>
      <rPr>
        <sz val="11"/>
        <rFont val="새굴림"/>
        <family val="1"/>
        <charset val="129"/>
      </rPr>
      <t>¢</t>
    </r>
    <r>
      <rPr>
        <sz val="11"/>
        <rFont val="돋움"/>
        <family val="3"/>
        <charset val="129"/>
      </rPr>
      <t>/lb</t>
    </r>
    <phoneticPr fontId="1" type="noConversion"/>
  </si>
  <si>
    <t>$/ton 환산</t>
    <phoneticPr fontId="1" type="noConversion"/>
  </si>
  <si>
    <t>대두박</t>
    <phoneticPr fontId="1" type="noConversion"/>
  </si>
  <si>
    <t>10.02월</t>
    <phoneticPr fontId="1" type="noConversion"/>
  </si>
  <si>
    <t>10.03월</t>
    <phoneticPr fontId="1" type="noConversion"/>
  </si>
  <si>
    <t>10.04월</t>
    <phoneticPr fontId="1" type="noConversion"/>
  </si>
  <si>
    <t>$/st</t>
    <phoneticPr fontId="1" type="noConversion"/>
  </si>
  <si>
    <t>10/7/1</t>
    <phoneticPr fontId="1" type="noConversion"/>
  </si>
  <si>
    <t>10.05월</t>
    <phoneticPr fontId="1" type="noConversion"/>
  </si>
  <si>
    <t>10.06월</t>
    <phoneticPr fontId="1" type="noConversion"/>
  </si>
  <si>
    <t>10/7/2</t>
  </si>
  <si>
    <t>10/7/6</t>
    <phoneticPr fontId="1" type="noConversion"/>
  </si>
  <si>
    <t>10.07월</t>
    <phoneticPr fontId="1" type="noConversion"/>
  </si>
  <si>
    <t>10/8/5</t>
    <phoneticPr fontId="1" type="noConversion"/>
  </si>
  <si>
    <t>10/8/6</t>
    <phoneticPr fontId="1" type="noConversion"/>
  </si>
  <si>
    <t>10/8/9</t>
    <phoneticPr fontId="1" type="noConversion"/>
  </si>
  <si>
    <t>10/8/10</t>
  </si>
  <si>
    <t>10/8/11</t>
  </si>
  <si>
    <t>10/8/12</t>
  </si>
  <si>
    <t>10/8/13</t>
  </si>
  <si>
    <t>10/8/16</t>
    <phoneticPr fontId="1" type="noConversion"/>
  </si>
  <si>
    <t>10/8/17</t>
  </si>
  <si>
    <t>10/8/18</t>
  </si>
  <si>
    <t>10/8/19</t>
  </si>
  <si>
    <t>10/8/20</t>
  </si>
  <si>
    <t>10/8/23</t>
    <phoneticPr fontId="1" type="noConversion"/>
  </si>
  <si>
    <t>10/8/24</t>
  </si>
  <si>
    <t>¢/cwt</t>
    <phoneticPr fontId="1" type="noConversion"/>
  </si>
  <si>
    <t>10/8/25</t>
  </si>
  <si>
    <t>10/8/26</t>
  </si>
  <si>
    <t>10/8/27</t>
  </si>
  <si>
    <t>10/8/30</t>
    <phoneticPr fontId="1" type="noConversion"/>
  </si>
  <si>
    <t>쌀(조곡)</t>
    <phoneticPr fontId="1" type="noConversion"/>
  </si>
  <si>
    <t>10/8/31</t>
  </si>
  <si>
    <t>10.08월</t>
    <phoneticPr fontId="1" type="noConversion"/>
  </si>
  <si>
    <t>평균</t>
    <phoneticPr fontId="1" type="noConversion"/>
  </si>
  <si>
    <t>10.09월</t>
    <phoneticPr fontId="1" type="noConversion"/>
  </si>
  <si>
    <t>10.10월</t>
    <phoneticPr fontId="1" type="noConversion"/>
  </si>
  <si>
    <t>10.01월</t>
    <phoneticPr fontId="1" type="noConversion"/>
  </si>
  <si>
    <t>10.11월</t>
    <phoneticPr fontId="1" type="noConversion"/>
  </si>
  <si>
    <t>최고값</t>
    <phoneticPr fontId="1" type="noConversion"/>
  </si>
  <si>
    <t>대두</t>
    <phoneticPr fontId="5" type="noConversion"/>
  </si>
  <si>
    <t>밀</t>
    <phoneticPr fontId="5" type="noConversion"/>
  </si>
  <si>
    <t xml:space="preserve">쌀 </t>
    <phoneticPr fontId="5" type="noConversion"/>
  </si>
  <si>
    <t>옥수수</t>
    <phoneticPr fontId="5" type="noConversion"/>
  </si>
  <si>
    <t>09.12월</t>
    <phoneticPr fontId="1" type="noConversion"/>
  </si>
  <si>
    <t>09.11월</t>
    <phoneticPr fontId="1" type="noConversion"/>
  </si>
  <si>
    <t>09.10월</t>
    <phoneticPr fontId="1" type="noConversion"/>
  </si>
  <si>
    <t>09.9월</t>
    <phoneticPr fontId="1" type="noConversion"/>
  </si>
  <si>
    <t>09.8월</t>
    <phoneticPr fontId="1" type="noConversion"/>
  </si>
  <si>
    <t>09.7월</t>
    <phoneticPr fontId="1" type="noConversion"/>
  </si>
  <si>
    <t>09.6월</t>
    <phoneticPr fontId="1" type="noConversion"/>
  </si>
  <si>
    <t>09.5월</t>
    <phoneticPr fontId="1" type="noConversion"/>
  </si>
  <si>
    <t>09.4월</t>
    <phoneticPr fontId="1" type="noConversion"/>
  </si>
  <si>
    <t>09.3월</t>
    <phoneticPr fontId="1" type="noConversion"/>
  </si>
  <si>
    <t>09.2월</t>
    <phoneticPr fontId="1" type="noConversion"/>
  </si>
  <si>
    <t>09.1월</t>
    <phoneticPr fontId="1" type="noConversion"/>
  </si>
  <si>
    <t>08.12월</t>
    <phoneticPr fontId="1" type="noConversion"/>
  </si>
  <si>
    <t>08.11월</t>
    <phoneticPr fontId="1" type="noConversion"/>
  </si>
  <si>
    <t>08.10월</t>
    <phoneticPr fontId="1" type="noConversion"/>
  </si>
  <si>
    <t>08.9월</t>
    <phoneticPr fontId="1" type="noConversion"/>
  </si>
  <si>
    <t>08.8월</t>
    <phoneticPr fontId="1" type="noConversion"/>
  </si>
  <si>
    <t>08.7월</t>
    <phoneticPr fontId="1" type="noConversion"/>
  </si>
  <si>
    <t>08.6월</t>
    <phoneticPr fontId="1" type="noConversion"/>
  </si>
  <si>
    <t>08.5월</t>
    <phoneticPr fontId="1" type="noConversion"/>
  </si>
  <si>
    <t>08.4월</t>
    <phoneticPr fontId="1" type="noConversion"/>
  </si>
  <si>
    <t>08.3월</t>
    <phoneticPr fontId="1" type="noConversion"/>
  </si>
  <si>
    <t>08.2월</t>
    <phoneticPr fontId="1" type="noConversion"/>
  </si>
  <si>
    <t>08.1월</t>
    <phoneticPr fontId="1" type="noConversion"/>
  </si>
  <si>
    <t>최저값</t>
    <phoneticPr fontId="1" type="noConversion"/>
  </si>
  <si>
    <t>10.12월</t>
    <phoneticPr fontId="1" type="noConversion"/>
  </si>
  <si>
    <t>11.1월</t>
    <phoneticPr fontId="1" type="noConversion"/>
  </si>
  <si>
    <t>11.2월</t>
    <phoneticPr fontId="1" type="noConversion"/>
  </si>
  <si>
    <t>11.3월</t>
    <phoneticPr fontId="1" type="noConversion"/>
  </si>
  <si>
    <t>11.4월</t>
    <phoneticPr fontId="1" type="noConversion"/>
  </si>
  <si>
    <t>11.5월</t>
    <phoneticPr fontId="1" type="noConversion"/>
  </si>
  <si>
    <t>11.6월</t>
    <phoneticPr fontId="1" type="noConversion"/>
  </si>
  <si>
    <t>11.7월</t>
    <phoneticPr fontId="1" type="noConversion"/>
  </si>
  <si>
    <t>11.8월</t>
    <phoneticPr fontId="1" type="noConversion"/>
  </si>
  <si>
    <t>11/9.22</t>
    <phoneticPr fontId="1" type="noConversion"/>
  </si>
  <si>
    <t>11.9월</t>
    <phoneticPr fontId="1" type="noConversion"/>
  </si>
  <si>
    <t>11.10월</t>
    <phoneticPr fontId="1" type="noConversion"/>
  </si>
  <si>
    <t>11.11월</t>
    <phoneticPr fontId="1" type="noConversion"/>
  </si>
  <si>
    <t>11.12월</t>
    <phoneticPr fontId="1" type="noConversion"/>
  </si>
  <si>
    <t>12.1월</t>
    <phoneticPr fontId="1" type="noConversion"/>
  </si>
  <si>
    <t>12.2월</t>
    <phoneticPr fontId="1" type="noConversion"/>
  </si>
  <si>
    <t>설탕</t>
    <phoneticPr fontId="1" type="noConversion"/>
  </si>
  <si>
    <t>12.3월</t>
    <phoneticPr fontId="1" type="noConversion"/>
  </si>
  <si>
    <t>12.4월</t>
    <phoneticPr fontId="1" type="noConversion"/>
  </si>
  <si>
    <t>12.5월</t>
    <phoneticPr fontId="1" type="noConversion"/>
  </si>
  <si>
    <t>12.6/22</t>
    <phoneticPr fontId="1" type="noConversion"/>
  </si>
  <si>
    <t>12.6월</t>
    <phoneticPr fontId="1" type="noConversion"/>
  </si>
  <si>
    <t>12.7월</t>
    <phoneticPr fontId="1" type="noConversion"/>
  </si>
  <si>
    <t>12.8월</t>
    <phoneticPr fontId="1" type="noConversion"/>
  </si>
  <si>
    <t>12.9월</t>
    <phoneticPr fontId="1" type="noConversion"/>
  </si>
  <si>
    <t>12.10월</t>
    <phoneticPr fontId="1" type="noConversion"/>
  </si>
  <si>
    <t>12.11월</t>
    <phoneticPr fontId="1" type="noConversion"/>
  </si>
  <si>
    <t>12.12월</t>
    <phoneticPr fontId="1" type="noConversion"/>
  </si>
  <si>
    <t>13.1월</t>
    <phoneticPr fontId="1" type="noConversion"/>
  </si>
  <si>
    <t>13.2월</t>
    <phoneticPr fontId="1" type="noConversion"/>
  </si>
  <si>
    <t xml:space="preserve"> </t>
    <phoneticPr fontId="1" type="noConversion"/>
  </si>
  <si>
    <t>13.3월</t>
    <phoneticPr fontId="1" type="noConversion"/>
  </si>
  <si>
    <t>13.4월</t>
    <phoneticPr fontId="1" type="noConversion"/>
  </si>
  <si>
    <t>13.5월</t>
    <phoneticPr fontId="1" type="noConversion"/>
  </si>
  <si>
    <t>13.6월</t>
    <phoneticPr fontId="1" type="noConversion"/>
  </si>
  <si>
    <t>13.7월</t>
    <phoneticPr fontId="1" type="noConversion"/>
  </si>
  <si>
    <t>월물변경시점</t>
    <phoneticPr fontId="1" type="noConversion"/>
  </si>
  <si>
    <t>13.8월</t>
    <phoneticPr fontId="1" type="noConversion"/>
  </si>
  <si>
    <r>
      <rPr>
        <sz val="11"/>
        <color indexed="10"/>
        <rFont val="돋움"/>
        <family val="3"/>
        <charset val="129"/>
      </rPr>
      <t>대두월물변경시점(8</t>
    </r>
    <r>
      <rPr>
        <sz val="11"/>
        <color indexed="10"/>
        <rFont val="맑은 고딕"/>
        <family val="3"/>
        <charset val="129"/>
      </rPr>
      <t>→</t>
    </r>
    <r>
      <rPr>
        <sz val="11"/>
        <color indexed="10"/>
        <rFont val="돋움"/>
        <family val="3"/>
        <charset val="129"/>
      </rPr>
      <t>9월물)</t>
    </r>
    <phoneticPr fontId="1" type="noConversion"/>
  </si>
  <si>
    <t>KCBT</t>
    <phoneticPr fontId="1" type="noConversion"/>
  </si>
  <si>
    <t>13.9월</t>
    <phoneticPr fontId="1" type="noConversion"/>
  </si>
  <si>
    <t>13.10월</t>
    <phoneticPr fontId="1" type="noConversion"/>
  </si>
  <si>
    <t>13.11월</t>
    <phoneticPr fontId="1" type="noConversion"/>
  </si>
  <si>
    <t>대두, 쌀 월물변경일</t>
    <phoneticPr fontId="1" type="noConversion"/>
  </si>
  <si>
    <t>13.12월</t>
    <phoneticPr fontId="1" type="noConversion"/>
  </si>
  <si>
    <t>옥수수,밀 월물변경일</t>
    <phoneticPr fontId="1" type="noConversion"/>
  </si>
  <si>
    <t xml:space="preserve"> </t>
    <phoneticPr fontId="1" type="noConversion"/>
  </si>
  <si>
    <t>월물변경시점(대두, 대두박, 조곡)</t>
    <phoneticPr fontId="1" type="noConversion"/>
  </si>
  <si>
    <t>14.1월</t>
    <phoneticPr fontId="1" type="noConversion"/>
  </si>
  <si>
    <t>14'1월</t>
    <phoneticPr fontId="1" type="noConversion"/>
  </si>
  <si>
    <t>'13.1월</t>
  </si>
  <si>
    <t>2월</t>
  </si>
  <si>
    <t>3월</t>
  </si>
  <si>
    <t>4월</t>
  </si>
  <si>
    <t>5월</t>
  </si>
  <si>
    <t>6월</t>
  </si>
  <si>
    <t>7월</t>
  </si>
  <si>
    <t>8월</t>
  </si>
  <si>
    <t>9월</t>
  </si>
  <si>
    <t>10월</t>
  </si>
  <si>
    <t>11월</t>
  </si>
  <si>
    <t>12월</t>
  </si>
  <si>
    <t>12년</t>
    <phoneticPr fontId="1" type="noConversion"/>
  </si>
  <si>
    <t>13년</t>
    <phoneticPr fontId="1" type="noConversion"/>
  </si>
  <si>
    <t>11년</t>
    <phoneticPr fontId="1" type="noConversion"/>
  </si>
  <si>
    <t>10년</t>
    <phoneticPr fontId="1" type="noConversion"/>
  </si>
  <si>
    <t>09년</t>
    <phoneticPr fontId="1" type="noConversion"/>
  </si>
  <si>
    <t>08년</t>
    <phoneticPr fontId="1" type="noConversion"/>
  </si>
  <si>
    <t>월물변경시점(커피)</t>
    <phoneticPr fontId="1" type="noConversion"/>
  </si>
  <si>
    <t>2월</t>
    <phoneticPr fontId="1" type="noConversion"/>
  </si>
  <si>
    <t>2월 평균</t>
    <phoneticPr fontId="1" type="noConversion"/>
  </si>
  <si>
    <t>월물변경시점(원당)</t>
    <phoneticPr fontId="1" type="noConversion"/>
  </si>
  <si>
    <t>월물변경시점(쌀, 옥수수, 대두, 대두박, 밀)</t>
    <phoneticPr fontId="1" type="noConversion"/>
  </si>
  <si>
    <t>3월 평균</t>
    <phoneticPr fontId="1" type="noConversion"/>
  </si>
  <si>
    <t>4월 평균</t>
    <phoneticPr fontId="1" type="noConversion"/>
  </si>
  <si>
    <t>3월</t>
    <phoneticPr fontId="1" type="noConversion"/>
  </si>
  <si>
    <t>월물변경 시점(커피)</t>
    <phoneticPr fontId="1" type="noConversion"/>
  </si>
  <si>
    <t>5월 평균</t>
    <phoneticPr fontId="1" type="noConversion"/>
  </si>
  <si>
    <t>4월</t>
    <phoneticPr fontId="1" type="noConversion"/>
  </si>
  <si>
    <t>월물변경시점(옥수수, 대두, 밀, 조곡)</t>
    <phoneticPr fontId="1" type="noConversion"/>
  </si>
  <si>
    <t>6월 평균</t>
    <phoneticPr fontId="1" type="noConversion"/>
  </si>
  <si>
    <t>5월</t>
    <phoneticPr fontId="1" type="noConversion"/>
  </si>
  <si>
    <t>월물변경시점(커피)</t>
    <phoneticPr fontId="1" type="noConversion"/>
  </si>
  <si>
    <t>월물변경시점(원당)</t>
    <phoneticPr fontId="1" type="noConversion"/>
  </si>
  <si>
    <t>7월 평균</t>
    <phoneticPr fontId="1" type="noConversion"/>
  </si>
  <si>
    <t>6월</t>
    <phoneticPr fontId="1" type="noConversion"/>
  </si>
  <si>
    <t>월물변경시험(옥수수, 대두, SRW, HRW, 조곡)</t>
    <phoneticPr fontId="1" type="noConversion"/>
  </si>
  <si>
    <t>8월 평균</t>
    <phoneticPr fontId="1" type="noConversion"/>
  </si>
  <si>
    <t>7월</t>
    <phoneticPr fontId="1" type="noConversion"/>
  </si>
  <si>
    <t>월물변경시점(대두, 대두박)</t>
    <phoneticPr fontId="1" type="noConversion"/>
  </si>
  <si>
    <t>9월 평균</t>
    <phoneticPr fontId="1" type="noConversion"/>
  </si>
  <si>
    <t>8월</t>
    <phoneticPr fontId="1" type="noConversion"/>
  </si>
  <si>
    <t>9월</t>
    <phoneticPr fontId="1" type="noConversion"/>
  </si>
  <si>
    <t>월물변경시점(커피)</t>
    <phoneticPr fontId="1" type="noConversion"/>
  </si>
  <si>
    <t>월물변경시점(원당)</t>
    <phoneticPr fontId="1" type="noConversion"/>
  </si>
  <si>
    <t>10.10</t>
    <phoneticPr fontId="1" type="noConversion"/>
  </si>
  <si>
    <t>10.13</t>
    <phoneticPr fontId="1" type="noConversion"/>
  </si>
  <si>
    <t>10.14</t>
    <phoneticPr fontId="1" type="noConversion"/>
  </si>
  <si>
    <t>10.15</t>
    <phoneticPr fontId="1" type="noConversion"/>
  </si>
  <si>
    <t>10.16</t>
    <phoneticPr fontId="1" type="noConversion"/>
  </si>
  <si>
    <t>10.20</t>
    <phoneticPr fontId="1" type="noConversion"/>
  </si>
  <si>
    <t>10.30</t>
    <phoneticPr fontId="1" type="noConversion"/>
  </si>
  <si>
    <t>10월 평균</t>
    <phoneticPr fontId="1" type="noConversion"/>
  </si>
</sst>
</file>

<file path=xl/styles.xml><?xml version="1.0" encoding="utf-8"?>
<styleSheet xmlns="http://schemas.openxmlformats.org/spreadsheetml/2006/main">
  <numFmts count="9">
    <numFmt numFmtId="176" formatCode="yy&quot;/&quot;m&quot;/&quot;d;@"/>
    <numFmt numFmtId="177" formatCode="0.00_);[Red]\(0.00\)"/>
    <numFmt numFmtId="178" formatCode="0_);[Red]\(0\)"/>
    <numFmt numFmtId="179" formatCode="#,##0_);[Red]\(#,##0\)"/>
    <numFmt numFmtId="180" formatCode="0.00_ "/>
    <numFmt numFmtId="181" formatCode="#,##0.00_);[Red]\(#,##0.00\)"/>
    <numFmt numFmtId="182" formatCode="0.0_ "/>
    <numFmt numFmtId="183" formatCode="0_ "/>
    <numFmt numFmtId="184" formatCode="0.0_);[Red]\(0.0\)"/>
  </numFmts>
  <fonts count="16">
    <font>
      <sz val="11"/>
      <name val="돋움"/>
      <family val="3"/>
      <charset val="129"/>
    </font>
    <font>
      <sz val="8"/>
      <name val="돋움"/>
      <family val="3"/>
      <charset val="129"/>
    </font>
    <font>
      <sz val="11"/>
      <name val="새굴림"/>
      <family val="1"/>
      <charset val="129"/>
    </font>
    <font>
      <b/>
      <sz val="11"/>
      <name val="새굴림"/>
      <family val="1"/>
      <charset val="129"/>
    </font>
    <font>
      <b/>
      <sz val="11"/>
      <name val="돋움"/>
      <family val="3"/>
      <charset val="129"/>
    </font>
    <font>
      <sz val="8"/>
      <name val="맑은 고딕"/>
      <family val="3"/>
      <charset val="129"/>
    </font>
    <font>
      <sz val="11"/>
      <color indexed="10"/>
      <name val="돋움"/>
      <family val="3"/>
      <charset val="129"/>
    </font>
    <font>
      <sz val="11"/>
      <color indexed="10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sz val="11"/>
      <color theme="0" tint="-0.34998626667073579"/>
      <name val="돋움"/>
      <family val="3"/>
      <charset val="129"/>
    </font>
    <font>
      <sz val="11"/>
      <color theme="1"/>
      <name val="돋움"/>
      <family val="3"/>
      <charset val="129"/>
    </font>
    <font>
      <sz val="11"/>
      <color theme="1" tint="4.9989318521683403E-2"/>
      <name val="돋움"/>
      <family val="3"/>
      <charset val="129"/>
    </font>
    <font>
      <b/>
      <sz val="11"/>
      <color rgb="FFC00000"/>
      <name val="새굴림"/>
      <family val="1"/>
      <charset val="129"/>
    </font>
    <font>
      <sz val="11"/>
      <color rgb="FFFF0000"/>
      <name val="돋움"/>
      <family val="3"/>
      <charset val="129"/>
    </font>
    <font>
      <sz val="11"/>
      <color rgb="FF000000"/>
      <name val="맑은 고딕"/>
      <family val="3"/>
      <charset val="129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3" tint="0.599963377788628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7EEB7"/>
        <bgColor indexed="64"/>
      </patternFill>
    </fill>
    <fill>
      <patternFill patternType="solid">
        <fgColor rgb="FFC7FCBA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</fills>
  <borders count="53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theme="4" tint="0.59996337778862885"/>
      </left>
      <right style="thin">
        <color theme="4" tint="0.59996337778862885"/>
      </right>
      <top style="thin">
        <color theme="4" tint="0.59996337778862885"/>
      </top>
      <bottom style="thin">
        <color theme="4" tint="0.59996337778862885"/>
      </bottom>
      <diagonal/>
    </border>
    <border>
      <left style="thin">
        <color theme="4" tint="0.59996337778862885"/>
      </left>
      <right style="thin">
        <color theme="4" tint="0.59996337778862885"/>
      </right>
      <top style="thin">
        <color theme="4" tint="0.59996337778862885"/>
      </top>
      <bottom/>
      <diagonal/>
    </border>
    <border>
      <left style="thin">
        <color theme="4" tint="0.59996337778862885"/>
      </left>
      <right style="thin">
        <color theme="4" tint="0.59996337778862885"/>
      </right>
      <top/>
      <bottom style="thin">
        <color theme="4" tint="0.59996337778862885"/>
      </bottom>
      <diagonal/>
    </border>
    <border>
      <left style="thin">
        <color theme="4" tint="0.59996337778862885"/>
      </left>
      <right style="thin">
        <color theme="4" tint="0.59996337778862885"/>
      </right>
      <top/>
      <bottom/>
      <diagonal/>
    </border>
    <border>
      <left style="thin">
        <color theme="4" tint="0.59996337778862885"/>
      </left>
      <right style="thin">
        <color theme="4" tint="0.59996337778862885"/>
      </right>
      <top style="medium">
        <color indexed="64"/>
      </top>
      <bottom style="medium">
        <color indexed="64"/>
      </bottom>
      <diagonal/>
    </border>
    <border>
      <left/>
      <right style="thin">
        <color theme="4" tint="0.59996337778862885"/>
      </right>
      <top style="medium">
        <color indexed="64"/>
      </top>
      <bottom style="thin">
        <color theme="4" tint="0.59996337778862885"/>
      </bottom>
      <diagonal/>
    </border>
    <border>
      <left style="thin">
        <color theme="4" tint="0.59996337778862885"/>
      </left>
      <right style="thin">
        <color theme="4" tint="0.59996337778862885"/>
      </right>
      <top style="medium">
        <color indexed="64"/>
      </top>
      <bottom style="thin">
        <color theme="4" tint="0.59996337778862885"/>
      </bottom>
      <diagonal/>
    </border>
    <border>
      <left/>
      <right style="thin">
        <color theme="4" tint="0.59996337778862885"/>
      </right>
      <top style="thin">
        <color theme="4" tint="0.59996337778862885"/>
      </top>
      <bottom/>
      <diagonal/>
    </border>
    <border>
      <left/>
      <right style="thin">
        <color theme="4" tint="0.59996337778862885"/>
      </right>
      <top style="thin">
        <color theme="4" tint="0.59996337778862885"/>
      </top>
      <bottom style="thin">
        <color theme="4" tint="0.59996337778862885"/>
      </bottom>
      <diagonal/>
    </border>
    <border>
      <left style="thin">
        <color theme="4" tint="0.59996337778862885"/>
      </left>
      <right/>
      <top style="thin">
        <color theme="4" tint="0.59996337778862885"/>
      </top>
      <bottom style="thin">
        <color theme="4" tint="0.59996337778862885"/>
      </bottom>
      <diagonal/>
    </border>
    <border>
      <left style="thin">
        <color theme="4" tint="0.59996337778862885"/>
      </left>
      <right/>
      <top style="thin">
        <color theme="4" tint="0.59996337778862885"/>
      </top>
      <bottom/>
      <diagonal/>
    </border>
    <border>
      <left style="thin">
        <color theme="4" tint="0.59996337778862885"/>
      </left>
      <right style="thin">
        <color theme="4" tint="0.59996337778862885"/>
      </right>
      <top style="medium">
        <color theme="1"/>
      </top>
      <bottom style="medium">
        <color theme="1"/>
      </bottom>
      <diagonal/>
    </border>
    <border>
      <left style="thin">
        <color theme="4" tint="0.59996337778862885"/>
      </left>
      <right style="thin">
        <color theme="4" tint="0.59996337778862885"/>
      </right>
      <top style="thin">
        <color theme="4" tint="0.59996337778862885"/>
      </top>
      <bottom style="medium">
        <color indexed="64"/>
      </bottom>
      <diagonal/>
    </border>
    <border>
      <left style="thin">
        <color theme="4" tint="0.59996337778862885"/>
      </left>
      <right style="thin">
        <color theme="4" tint="0.59996337778862885"/>
      </right>
      <top style="medium">
        <color theme="1"/>
      </top>
      <bottom style="thin">
        <color theme="4" tint="0.59996337778862885"/>
      </bottom>
      <diagonal/>
    </border>
    <border>
      <left style="thin">
        <color theme="4" tint="0.59996337778862885"/>
      </left>
      <right style="thin">
        <color theme="4" tint="0.59996337778862885"/>
      </right>
      <top style="thin">
        <color theme="4" tint="0.59996337778862885"/>
      </top>
      <bottom style="medium">
        <color theme="1"/>
      </bottom>
      <diagonal/>
    </border>
    <border>
      <left style="thin">
        <color theme="4" tint="0.59996337778862885"/>
      </left>
      <right/>
      <top style="medium">
        <color indexed="64"/>
      </top>
      <bottom style="thin">
        <color theme="4" tint="0.59996337778862885"/>
      </bottom>
      <diagonal/>
    </border>
    <border>
      <left/>
      <right style="thin">
        <color theme="4" tint="0.59996337778862885"/>
      </right>
      <top style="thin">
        <color theme="4" tint="0.59996337778862885"/>
      </top>
      <bottom style="medium">
        <color indexed="64"/>
      </bottom>
      <diagonal/>
    </border>
    <border>
      <left style="thin">
        <color theme="4" tint="0.59996337778862885"/>
      </left>
      <right/>
      <top style="thin">
        <color theme="4" tint="0.59996337778862885"/>
      </top>
      <bottom style="medium">
        <color indexed="64"/>
      </bottom>
      <diagonal/>
    </border>
    <border>
      <left/>
      <right style="thin">
        <color theme="4" tint="0.59996337778862885"/>
      </right>
      <top style="medium">
        <color indexed="64"/>
      </top>
      <bottom style="medium">
        <color indexed="64"/>
      </bottom>
      <diagonal/>
    </border>
    <border>
      <left/>
      <right style="thin">
        <color theme="4" tint="0.59996337778862885"/>
      </right>
      <top/>
      <bottom style="thin">
        <color theme="4" tint="0.59996337778862885"/>
      </bottom>
      <diagonal/>
    </border>
    <border>
      <left/>
      <right style="thin">
        <color theme="4" tint="0.79998168889431442"/>
      </right>
      <top style="medium">
        <color indexed="64"/>
      </top>
      <bottom style="medium">
        <color indexed="64"/>
      </bottom>
      <diagonal/>
    </border>
    <border>
      <left style="thin">
        <color theme="4" tint="0.79998168889431442"/>
      </left>
      <right style="thin">
        <color theme="4" tint="0.79998168889431442"/>
      </right>
      <top style="medium">
        <color indexed="64"/>
      </top>
      <bottom style="medium">
        <color indexed="64"/>
      </bottom>
      <diagonal/>
    </border>
    <border>
      <left style="thin">
        <color theme="4" tint="0.79998168889431442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theme="4" tint="0.79998168889431442"/>
      </right>
      <top style="medium">
        <color indexed="64"/>
      </top>
      <bottom style="thin">
        <color theme="4" tint="0.79998168889431442"/>
      </bottom>
      <diagonal/>
    </border>
    <border>
      <left style="thin">
        <color theme="4" tint="0.79998168889431442"/>
      </left>
      <right style="thin">
        <color theme="4" tint="0.79998168889431442"/>
      </right>
      <top style="medium">
        <color indexed="64"/>
      </top>
      <bottom style="thin">
        <color theme="4" tint="0.79998168889431442"/>
      </bottom>
      <diagonal/>
    </border>
    <border>
      <left style="thin">
        <color theme="4" tint="0.79998168889431442"/>
      </left>
      <right/>
      <top style="medium">
        <color indexed="64"/>
      </top>
      <bottom style="thin">
        <color theme="4" tint="0.79998168889431442"/>
      </bottom>
      <diagonal/>
    </border>
    <border>
      <left/>
      <right style="thin">
        <color theme="4" tint="0.79998168889431442"/>
      </right>
      <top style="thin">
        <color theme="4" tint="0.79998168889431442"/>
      </top>
      <bottom style="thin">
        <color theme="4" tint="0.79998168889431442"/>
      </bottom>
      <diagonal/>
    </border>
    <border>
      <left style="thin">
        <color theme="4" tint="0.79998168889431442"/>
      </left>
      <right style="thin">
        <color theme="4" tint="0.79998168889431442"/>
      </right>
      <top style="thin">
        <color theme="4" tint="0.79998168889431442"/>
      </top>
      <bottom style="thin">
        <color theme="4" tint="0.79998168889431442"/>
      </bottom>
      <diagonal/>
    </border>
    <border>
      <left style="thin">
        <color theme="4" tint="0.79998168889431442"/>
      </left>
      <right/>
      <top style="thin">
        <color theme="4" tint="0.79998168889431442"/>
      </top>
      <bottom style="thin">
        <color theme="4" tint="0.79998168889431442"/>
      </bottom>
      <diagonal/>
    </border>
    <border>
      <left/>
      <right style="thin">
        <color theme="4" tint="0.79998168889431442"/>
      </right>
      <top style="thin">
        <color theme="4" tint="0.79998168889431442"/>
      </top>
      <bottom/>
      <diagonal/>
    </border>
    <border>
      <left style="thin">
        <color theme="4" tint="0.79998168889431442"/>
      </left>
      <right style="thin">
        <color theme="4" tint="0.79998168889431442"/>
      </right>
      <top style="thin">
        <color theme="4" tint="0.79998168889431442"/>
      </top>
      <bottom/>
      <diagonal/>
    </border>
    <border>
      <left style="thin">
        <color theme="4" tint="0.79998168889431442"/>
      </left>
      <right/>
      <top style="thin">
        <color theme="4" tint="0.79998168889431442"/>
      </top>
      <bottom/>
      <diagonal/>
    </border>
    <border>
      <left style="thin">
        <color theme="4" tint="0.79998168889431442"/>
      </left>
      <right style="thin">
        <color theme="4" tint="0.79998168889431442"/>
      </right>
      <top/>
      <bottom/>
      <diagonal/>
    </border>
    <border>
      <left/>
      <right style="thin">
        <color theme="4" tint="0.79998168889431442"/>
      </right>
      <top style="medium">
        <color indexed="64"/>
      </top>
      <bottom/>
      <diagonal/>
    </border>
    <border>
      <left style="thin">
        <color theme="4" tint="0.79998168889431442"/>
      </left>
      <right style="thin">
        <color theme="4" tint="0.79998168889431442"/>
      </right>
      <top style="medium">
        <color indexed="64"/>
      </top>
      <bottom/>
      <diagonal/>
    </border>
    <border>
      <left style="thin">
        <color theme="4" tint="0.79998168889431442"/>
      </left>
      <right/>
      <top style="medium">
        <color indexed="64"/>
      </top>
      <bottom/>
      <diagonal/>
    </border>
    <border>
      <left style="thin">
        <color theme="4" tint="0.79998168889431442"/>
      </left>
      <right/>
      <top/>
      <bottom/>
      <diagonal/>
    </border>
    <border>
      <left style="thin">
        <color theme="4" tint="0.59996337778862885"/>
      </left>
      <right/>
      <top style="medium">
        <color indexed="64"/>
      </top>
      <bottom style="medium">
        <color indexed="64"/>
      </bottom>
      <diagonal/>
    </border>
    <border>
      <left style="thin">
        <color theme="4" tint="0.59996337778862885"/>
      </left>
      <right/>
      <top/>
      <bottom style="thin">
        <color theme="4" tint="0.59996337778862885"/>
      </bottom>
      <diagonal/>
    </border>
    <border>
      <left/>
      <right/>
      <top/>
      <bottom style="thin">
        <color theme="4" tint="0.59996337778862885"/>
      </bottom>
      <diagonal/>
    </border>
    <border>
      <left/>
      <right/>
      <top style="thin">
        <color theme="4" tint="0.59996337778862885"/>
      </top>
      <bottom style="thin">
        <color theme="4" tint="0.59996337778862885"/>
      </bottom>
      <diagonal/>
    </border>
    <border>
      <left/>
      <right/>
      <top style="thin">
        <color theme="4" tint="0.59996337778862885"/>
      </top>
      <bottom/>
      <diagonal/>
    </border>
    <border>
      <left/>
      <right/>
      <top style="medium">
        <color indexed="64"/>
      </top>
      <bottom style="thin">
        <color theme="4" tint="0.59996337778862885"/>
      </bottom>
      <diagonal/>
    </border>
  </borders>
  <cellStyleXfs count="4">
    <xf numFmtId="0" fontId="0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</cellStyleXfs>
  <cellXfs count="580">
    <xf numFmtId="0" fontId="0" fillId="0" borderId="0" xfId="0">
      <alignment vertical="center"/>
    </xf>
    <xf numFmtId="176" fontId="2" fillId="0" borderId="0" xfId="0" applyNumberFormat="1" applyFont="1" applyAlignment="1" applyProtection="1">
      <alignment horizontal="center" vertical="center"/>
      <protection locked="0"/>
    </xf>
    <xf numFmtId="177" fontId="3" fillId="2" borderId="0" xfId="0" applyNumberFormat="1" applyFont="1" applyFill="1" applyAlignment="1" applyProtection="1">
      <alignment horizontal="center" vertical="center"/>
      <protection locked="0"/>
    </xf>
    <xf numFmtId="177" fontId="2" fillId="3" borderId="0" xfId="0" applyNumberFormat="1" applyFont="1" applyFill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177" fontId="2" fillId="4" borderId="0" xfId="0" applyNumberFormat="1" applyFont="1" applyFill="1" applyAlignment="1" applyProtection="1">
      <alignment horizontal="center" vertical="center"/>
      <protection locked="0"/>
    </xf>
    <xf numFmtId="177" fontId="2" fillId="2" borderId="0" xfId="0" applyNumberFormat="1" applyFont="1" applyFill="1" applyAlignment="1" applyProtection="1">
      <alignment horizontal="center" vertical="center"/>
      <protection locked="0"/>
    </xf>
    <xf numFmtId="177" fontId="2" fillId="5" borderId="0" xfId="0" applyNumberFormat="1" applyFont="1" applyFill="1" applyAlignment="1" applyProtection="1">
      <alignment horizontal="center" vertical="center"/>
      <protection locked="0"/>
    </xf>
    <xf numFmtId="177" fontId="2" fillId="6" borderId="0" xfId="0" applyNumberFormat="1" applyFont="1" applyFill="1" applyAlignment="1" applyProtection="1">
      <alignment horizontal="center" vertical="center"/>
      <protection locked="0"/>
    </xf>
    <xf numFmtId="177" fontId="0" fillId="4" borderId="0" xfId="0" applyNumberFormat="1" applyFont="1" applyFill="1" applyAlignment="1" applyProtection="1">
      <alignment horizontal="center" vertical="center"/>
      <protection locked="0"/>
    </xf>
    <xf numFmtId="177" fontId="0" fillId="2" borderId="0" xfId="0" applyNumberFormat="1" applyFill="1" applyAlignment="1" applyProtection="1">
      <alignment horizontal="center" vertical="center"/>
      <protection locked="0"/>
    </xf>
    <xf numFmtId="177" fontId="0" fillId="5" borderId="0" xfId="0" applyNumberFormat="1" applyFill="1" applyAlignment="1" applyProtection="1">
      <alignment horizontal="center" vertical="center"/>
      <protection locked="0"/>
    </xf>
    <xf numFmtId="176" fontId="0" fillId="0" borderId="0" xfId="0" applyNumberFormat="1" applyAlignment="1" applyProtection="1">
      <alignment horizontal="center" vertical="center"/>
      <protection locked="0"/>
    </xf>
    <xf numFmtId="177" fontId="0" fillId="0" borderId="0" xfId="0" applyNumberFormat="1" applyAlignment="1" applyProtection="1">
      <alignment horizontal="center" vertical="center"/>
      <protection locked="0"/>
    </xf>
    <xf numFmtId="177" fontId="0" fillId="3" borderId="0" xfId="0" applyNumberFormat="1" applyFill="1" applyAlignment="1" applyProtection="1">
      <alignment horizontal="center" vertical="center"/>
      <protection locked="0"/>
    </xf>
    <xf numFmtId="0" fontId="0" fillId="0" borderId="0" xfId="0" applyFill="1" applyProtection="1">
      <alignment vertical="center"/>
      <protection locked="0"/>
    </xf>
    <xf numFmtId="178" fontId="0" fillId="0" borderId="0" xfId="0" applyNumberFormat="1" applyFont="1" applyFill="1" applyAlignment="1" applyProtection="1">
      <alignment horizontal="center" vertical="center"/>
      <protection locked="0"/>
    </xf>
    <xf numFmtId="178" fontId="0" fillId="0" borderId="0" xfId="0" applyNumberFormat="1" applyAlignment="1" applyProtection="1">
      <alignment horizontal="center" vertical="center"/>
      <protection locked="0"/>
    </xf>
    <xf numFmtId="177" fontId="0" fillId="4" borderId="0" xfId="0" applyNumberFormat="1" applyFill="1" applyAlignment="1" applyProtection="1">
      <alignment horizontal="center" vertical="center"/>
      <protection locked="0"/>
    </xf>
    <xf numFmtId="177" fontId="0" fillId="3" borderId="0" xfId="0" applyNumberFormat="1" applyFill="1" applyBorder="1" applyAlignment="1" applyProtection="1">
      <alignment horizontal="center" vertical="center"/>
      <protection locked="0"/>
    </xf>
    <xf numFmtId="180" fontId="0" fillId="0" borderId="0" xfId="0" applyNumberFormat="1" applyProtection="1">
      <alignment vertical="center"/>
      <protection locked="0"/>
    </xf>
    <xf numFmtId="177" fontId="0" fillId="0" borderId="0" xfId="0" applyNumberFormat="1" applyProtection="1">
      <alignment vertical="center"/>
      <protection locked="0"/>
    </xf>
    <xf numFmtId="0" fontId="0" fillId="0" borderId="0" xfId="0" applyFont="1" applyProtection="1">
      <alignment vertical="center"/>
      <protection locked="0"/>
    </xf>
    <xf numFmtId="177" fontId="10" fillId="0" borderId="0" xfId="0" applyNumberFormat="1" applyFont="1" applyFill="1" applyAlignment="1" applyProtection="1">
      <alignment horizontal="center" vertical="center"/>
      <protection locked="0"/>
    </xf>
    <xf numFmtId="177" fontId="0" fillId="0" borderId="0" xfId="0" applyNumberFormat="1" applyBorder="1" applyAlignment="1" applyProtection="1">
      <alignment horizontal="center" vertical="center"/>
      <protection locked="0"/>
    </xf>
    <xf numFmtId="176" fontId="0" fillId="0" borderId="10" xfId="0" applyNumberFormat="1" applyBorder="1" applyAlignment="1" applyProtection="1">
      <alignment horizontal="center" vertical="center"/>
      <protection locked="0"/>
    </xf>
    <xf numFmtId="177" fontId="0" fillId="0" borderId="10" xfId="0" applyNumberFormat="1" applyBorder="1" applyAlignment="1" applyProtection="1">
      <alignment horizontal="center" vertical="center"/>
      <protection locked="0"/>
    </xf>
    <xf numFmtId="177" fontId="0" fillId="0" borderId="10" xfId="0" applyNumberFormat="1" applyFill="1" applyBorder="1" applyAlignment="1" applyProtection="1">
      <alignment horizontal="center" vertical="center"/>
      <protection locked="0"/>
    </xf>
    <xf numFmtId="177" fontId="0" fillId="0" borderId="10" xfId="0" applyNumberFormat="1" applyFont="1" applyFill="1" applyBorder="1" applyAlignment="1" applyProtection="1">
      <alignment horizontal="center" vertical="center"/>
      <protection locked="0"/>
    </xf>
    <xf numFmtId="177" fontId="0" fillId="3" borderId="10" xfId="0" applyNumberFormat="1" applyFill="1" applyBorder="1" applyAlignment="1" applyProtection="1">
      <alignment horizontal="center" vertical="center"/>
      <protection locked="0"/>
    </xf>
    <xf numFmtId="177" fontId="0" fillId="0" borderId="10" xfId="0" applyNumberFormat="1" applyFill="1" applyBorder="1" applyAlignment="1" applyProtection="1">
      <alignment horizontal="center" vertical="center"/>
    </xf>
    <xf numFmtId="178" fontId="0" fillId="0" borderId="10" xfId="0" applyNumberFormat="1" applyFont="1" applyFill="1" applyBorder="1" applyAlignment="1" applyProtection="1">
      <alignment horizontal="center" vertical="center"/>
    </xf>
    <xf numFmtId="177" fontId="11" fillId="0" borderId="10" xfId="0" applyNumberFormat="1" applyFont="1" applyFill="1" applyBorder="1" applyAlignment="1" applyProtection="1">
      <alignment horizontal="center" vertical="center"/>
      <protection locked="0"/>
    </xf>
    <xf numFmtId="177" fontId="0" fillId="0" borderId="10" xfId="0" applyNumberFormat="1" applyFont="1" applyBorder="1" applyAlignment="1" applyProtection="1">
      <alignment horizontal="center" vertical="center"/>
      <protection locked="0"/>
    </xf>
    <xf numFmtId="177" fontId="0" fillId="3" borderId="10" xfId="0" applyNumberFormat="1" applyFont="1" applyFill="1" applyBorder="1" applyAlignment="1" applyProtection="1">
      <alignment horizontal="center" vertical="center"/>
      <protection locked="0"/>
    </xf>
    <xf numFmtId="178" fontId="0" fillId="0" borderId="10" xfId="0" applyNumberFormat="1" applyFont="1" applyFill="1" applyBorder="1" applyAlignment="1" applyProtection="1">
      <alignment horizontal="center" vertical="center"/>
      <protection locked="0"/>
    </xf>
    <xf numFmtId="176" fontId="0" fillId="0" borderId="11" xfId="0" applyNumberFormat="1" applyBorder="1" applyAlignment="1" applyProtection="1">
      <alignment horizontal="center" vertical="center"/>
      <protection locked="0"/>
    </xf>
    <xf numFmtId="177" fontId="0" fillId="0" borderId="11" xfId="0" applyNumberFormat="1" applyBorder="1" applyAlignment="1" applyProtection="1">
      <alignment horizontal="center" vertical="center"/>
      <protection locked="0"/>
    </xf>
    <xf numFmtId="177" fontId="0" fillId="3" borderId="11" xfId="0" applyNumberFormat="1" applyFill="1" applyBorder="1" applyAlignment="1" applyProtection="1">
      <alignment horizontal="center" vertical="center"/>
      <protection locked="0"/>
    </xf>
    <xf numFmtId="177" fontId="0" fillId="0" borderId="11" xfId="0" applyNumberFormat="1" applyFill="1" applyBorder="1" applyAlignment="1" applyProtection="1">
      <alignment horizontal="center" vertical="center"/>
      <protection locked="0"/>
    </xf>
    <xf numFmtId="178" fontId="0" fillId="0" borderId="11" xfId="0" applyNumberFormat="1" applyFont="1" applyFill="1" applyBorder="1" applyAlignment="1" applyProtection="1">
      <alignment horizontal="center" vertical="center"/>
      <protection locked="0"/>
    </xf>
    <xf numFmtId="177" fontId="0" fillId="0" borderId="11" xfId="0" applyNumberFormat="1" applyFill="1" applyBorder="1" applyAlignment="1" applyProtection="1">
      <alignment horizontal="center" vertical="center"/>
    </xf>
    <xf numFmtId="178" fontId="0" fillId="0" borderId="11" xfId="0" applyNumberFormat="1" applyFont="1" applyFill="1" applyBorder="1" applyAlignment="1" applyProtection="1">
      <alignment horizontal="center" vertical="center"/>
    </xf>
    <xf numFmtId="176" fontId="0" fillId="0" borderId="12" xfId="0" applyNumberFormat="1" applyBorder="1" applyAlignment="1" applyProtection="1">
      <alignment horizontal="center" vertical="center"/>
      <protection locked="0"/>
    </xf>
    <xf numFmtId="177" fontId="0" fillId="0" borderId="12" xfId="0" applyNumberFormat="1" applyBorder="1" applyAlignment="1" applyProtection="1">
      <alignment horizontal="center" vertical="center"/>
      <protection locked="0"/>
    </xf>
    <xf numFmtId="177" fontId="0" fillId="0" borderId="12" xfId="0" applyNumberFormat="1" applyFill="1" applyBorder="1" applyAlignment="1" applyProtection="1">
      <alignment horizontal="center" vertical="center"/>
      <protection locked="0"/>
    </xf>
    <xf numFmtId="177" fontId="0" fillId="3" borderId="12" xfId="0" applyNumberFormat="1" applyFill="1" applyBorder="1" applyAlignment="1" applyProtection="1">
      <alignment horizontal="center" vertical="center"/>
      <protection locked="0"/>
    </xf>
    <xf numFmtId="178" fontId="0" fillId="0" borderId="12" xfId="0" applyNumberFormat="1" applyFont="1" applyFill="1" applyBorder="1" applyAlignment="1" applyProtection="1">
      <alignment horizontal="center" vertical="center"/>
    </xf>
    <xf numFmtId="178" fontId="0" fillId="2" borderId="12" xfId="0" applyNumberFormat="1" applyFill="1" applyBorder="1" applyAlignment="1" applyProtection="1">
      <alignment horizontal="center" vertical="center"/>
    </xf>
    <xf numFmtId="178" fontId="0" fillId="2" borderId="10" xfId="0" applyNumberFormat="1" applyFill="1" applyBorder="1" applyAlignment="1" applyProtection="1">
      <alignment horizontal="center" vertical="center"/>
    </xf>
    <xf numFmtId="178" fontId="0" fillId="2" borderId="11" xfId="0" applyNumberFormat="1" applyFill="1" applyBorder="1" applyAlignment="1" applyProtection="1">
      <alignment horizontal="center" vertical="center"/>
    </xf>
    <xf numFmtId="178" fontId="0" fillId="2" borderId="10" xfId="0" applyNumberFormat="1" applyFont="1" applyFill="1" applyBorder="1" applyAlignment="1" applyProtection="1">
      <alignment horizontal="center" vertical="center"/>
    </xf>
    <xf numFmtId="178" fontId="0" fillId="2" borderId="10" xfId="0" applyNumberFormat="1" applyFill="1" applyBorder="1" applyAlignment="1" applyProtection="1">
      <alignment horizontal="center" vertical="center"/>
      <protection locked="0"/>
    </xf>
    <xf numFmtId="178" fontId="0" fillId="2" borderId="10" xfId="0" applyNumberFormat="1" applyFont="1" applyFill="1" applyBorder="1" applyAlignment="1" applyProtection="1">
      <alignment horizontal="center" vertical="center"/>
      <protection locked="0"/>
    </xf>
    <xf numFmtId="178" fontId="0" fillId="2" borderId="11" xfId="0" applyNumberFormat="1" applyFill="1" applyBorder="1" applyAlignment="1" applyProtection="1">
      <alignment horizontal="center" vertical="center"/>
      <protection locked="0"/>
    </xf>
    <xf numFmtId="178" fontId="0" fillId="7" borderId="12" xfId="0" applyNumberFormat="1" applyFill="1" applyBorder="1" applyAlignment="1" applyProtection="1">
      <alignment horizontal="center" vertical="center"/>
    </xf>
    <xf numFmtId="178" fontId="0" fillId="7" borderId="10" xfId="0" applyNumberFormat="1" applyFill="1" applyBorder="1" applyAlignment="1" applyProtection="1">
      <alignment horizontal="center" vertical="center"/>
    </xf>
    <xf numFmtId="178" fontId="0" fillId="7" borderId="11" xfId="0" applyNumberFormat="1" applyFill="1" applyBorder="1" applyAlignment="1" applyProtection="1">
      <alignment horizontal="center" vertical="center"/>
    </xf>
    <xf numFmtId="178" fontId="0" fillId="7" borderId="10" xfId="0" applyNumberFormat="1" applyFont="1" applyFill="1" applyBorder="1" applyAlignment="1" applyProtection="1">
      <alignment horizontal="center" vertical="center"/>
    </xf>
    <xf numFmtId="178" fontId="0" fillId="7" borderId="10" xfId="0" applyNumberFormat="1" applyFill="1" applyBorder="1" applyAlignment="1" applyProtection="1">
      <alignment horizontal="center" vertical="center"/>
      <protection locked="0"/>
    </xf>
    <xf numFmtId="178" fontId="0" fillId="7" borderId="10" xfId="0" applyNumberFormat="1" applyFont="1" applyFill="1" applyBorder="1" applyAlignment="1" applyProtection="1">
      <alignment horizontal="center" vertical="center"/>
      <protection locked="0"/>
    </xf>
    <xf numFmtId="178" fontId="0" fillId="7" borderId="11" xfId="0" applyNumberFormat="1" applyFill="1" applyBorder="1" applyAlignment="1" applyProtection="1">
      <alignment horizontal="center" vertical="center"/>
      <protection locked="0"/>
    </xf>
    <xf numFmtId="177" fontId="0" fillId="3" borderId="13" xfId="0" applyNumberFormat="1" applyFill="1" applyBorder="1" applyAlignment="1" applyProtection="1">
      <alignment horizontal="center" vertical="center"/>
      <protection locked="0"/>
    </xf>
    <xf numFmtId="177" fontId="0" fillId="0" borderId="14" xfId="0" applyNumberFormat="1" applyFill="1" applyBorder="1" applyAlignment="1" applyProtection="1">
      <alignment horizontal="center" vertical="center"/>
      <protection locked="0"/>
    </xf>
    <xf numFmtId="177" fontId="0" fillId="0" borderId="14" xfId="0" applyNumberFormat="1" applyBorder="1" applyAlignment="1" applyProtection="1">
      <alignment horizontal="center" vertical="center"/>
      <protection locked="0"/>
    </xf>
    <xf numFmtId="177" fontId="0" fillId="3" borderId="14" xfId="0" applyNumberFormat="1" applyFill="1" applyBorder="1" applyAlignment="1" applyProtection="1">
      <alignment horizontal="center" vertical="center"/>
      <protection locked="0"/>
    </xf>
    <xf numFmtId="178" fontId="0" fillId="2" borderId="14" xfId="0" applyNumberFormat="1" applyFill="1" applyBorder="1" applyAlignment="1" applyProtection="1">
      <alignment horizontal="center" vertical="center"/>
    </xf>
    <xf numFmtId="178" fontId="0" fillId="7" borderId="14" xfId="0" applyNumberFormat="1" applyFill="1" applyBorder="1" applyAlignment="1" applyProtection="1">
      <alignment horizontal="center" vertical="center"/>
    </xf>
    <xf numFmtId="178" fontId="0" fillId="0" borderId="14" xfId="0" applyNumberFormat="1" applyBorder="1" applyAlignment="1" applyProtection="1">
      <alignment horizontal="center" vertical="center"/>
    </xf>
    <xf numFmtId="177" fontId="0" fillId="0" borderId="1" xfId="0" applyNumberFormat="1" applyBorder="1" applyAlignment="1" applyProtection="1">
      <alignment horizontal="center" vertical="center"/>
      <protection locked="0"/>
    </xf>
    <xf numFmtId="177" fontId="0" fillId="3" borderId="1" xfId="0" applyNumberFormat="1" applyFill="1" applyBorder="1" applyAlignment="1" applyProtection="1">
      <alignment horizontal="center" vertical="center"/>
      <protection locked="0"/>
    </xf>
    <xf numFmtId="178" fontId="0" fillId="0" borderId="1" xfId="0" applyNumberFormat="1" applyBorder="1" applyAlignment="1" applyProtection="1">
      <alignment horizontal="center" vertical="center"/>
    </xf>
    <xf numFmtId="178" fontId="0" fillId="0" borderId="1" xfId="0" applyNumberFormat="1" applyFill="1" applyBorder="1" applyAlignment="1" applyProtection="1">
      <alignment horizontal="center" vertical="center"/>
    </xf>
    <xf numFmtId="178" fontId="0" fillId="8" borderId="12" xfId="0" applyNumberFormat="1" applyFill="1" applyBorder="1" applyAlignment="1" applyProtection="1">
      <alignment horizontal="center" vertical="center"/>
    </xf>
    <xf numFmtId="178" fontId="0" fillId="8" borderId="10" xfId="0" applyNumberFormat="1" applyFill="1" applyBorder="1" applyAlignment="1" applyProtection="1">
      <alignment horizontal="center" vertical="center"/>
    </xf>
    <xf numFmtId="178" fontId="0" fillId="8" borderId="11" xfId="0" applyNumberFormat="1" applyFill="1" applyBorder="1" applyAlignment="1" applyProtection="1">
      <alignment horizontal="center" vertical="center"/>
    </xf>
    <xf numFmtId="178" fontId="0" fillId="8" borderId="14" xfId="0" applyNumberFormat="1" applyFill="1" applyBorder="1" applyAlignment="1" applyProtection="1">
      <alignment horizontal="center" vertical="center"/>
    </xf>
    <xf numFmtId="178" fontId="0" fillId="8" borderId="10" xfId="0" applyNumberFormat="1" applyFont="1" applyFill="1" applyBorder="1" applyAlignment="1" applyProtection="1">
      <alignment horizontal="center" vertical="center"/>
    </xf>
    <xf numFmtId="178" fontId="0" fillId="8" borderId="10" xfId="0" applyNumberFormat="1" applyFill="1" applyBorder="1" applyAlignment="1" applyProtection="1">
      <alignment horizontal="center" vertical="center"/>
      <protection locked="0"/>
    </xf>
    <xf numFmtId="178" fontId="0" fillId="8" borderId="10" xfId="0" applyNumberFormat="1" applyFont="1" applyFill="1" applyBorder="1" applyAlignment="1" applyProtection="1">
      <alignment horizontal="center" vertical="center"/>
      <protection locked="0"/>
    </xf>
    <xf numFmtId="178" fontId="0" fillId="8" borderId="11" xfId="0" applyNumberFormat="1" applyFill="1" applyBorder="1" applyAlignment="1" applyProtection="1">
      <alignment horizontal="center" vertical="center"/>
      <protection locked="0"/>
    </xf>
    <xf numFmtId="176" fontId="0" fillId="0" borderId="15" xfId="0" quotePrefix="1" applyNumberFormat="1" applyBorder="1" applyAlignment="1" applyProtection="1">
      <alignment horizontal="center" vertical="center"/>
      <protection locked="0"/>
    </xf>
    <xf numFmtId="177" fontId="0" fillId="0" borderId="16" xfId="0" applyNumberFormat="1" applyFill="1" applyBorder="1" applyAlignment="1" applyProtection="1">
      <alignment horizontal="center" vertical="center"/>
      <protection locked="0"/>
    </xf>
    <xf numFmtId="177" fontId="0" fillId="0" borderId="16" xfId="0" applyNumberFormat="1" applyBorder="1" applyAlignment="1" applyProtection="1">
      <alignment horizontal="center" vertical="center"/>
      <protection locked="0"/>
    </xf>
    <xf numFmtId="177" fontId="0" fillId="3" borderId="16" xfId="0" applyNumberFormat="1" applyFill="1" applyBorder="1" applyAlignment="1" applyProtection="1">
      <alignment horizontal="center" vertical="center"/>
      <protection locked="0"/>
    </xf>
    <xf numFmtId="176" fontId="0" fillId="0" borderId="17" xfId="0" quotePrefix="1" applyNumberFormat="1" applyBorder="1" applyAlignment="1" applyProtection="1">
      <alignment horizontal="center" vertical="center"/>
      <protection locked="0"/>
    </xf>
    <xf numFmtId="178" fontId="0" fillId="0" borderId="11" xfId="0" applyNumberFormat="1" applyBorder="1" applyAlignment="1" applyProtection="1">
      <alignment horizontal="center" vertical="center"/>
      <protection locked="0"/>
    </xf>
    <xf numFmtId="178" fontId="0" fillId="2" borderId="14" xfId="0" applyNumberFormat="1" applyFill="1" applyBorder="1" applyAlignment="1" applyProtection="1">
      <alignment horizontal="center" vertical="center"/>
      <protection locked="0"/>
    </xf>
    <xf numFmtId="178" fontId="0" fillId="7" borderId="14" xfId="0" applyNumberFormat="1" applyFill="1" applyBorder="1" applyAlignment="1" applyProtection="1">
      <alignment horizontal="center" vertical="center"/>
      <protection locked="0"/>
    </xf>
    <xf numFmtId="178" fontId="0" fillId="2" borderId="16" xfId="0" applyNumberFormat="1" applyFill="1" applyBorder="1" applyAlignment="1" applyProtection="1">
      <alignment horizontal="center" vertical="center"/>
      <protection locked="0"/>
    </xf>
    <xf numFmtId="178" fontId="0" fillId="7" borderId="16" xfId="0" applyNumberFormat="1" applyFill="1" applyBorder="1" applyAlignment="1" applyProtection="1">
      <alignment horizontal="center" vertical="center"/>
      <protection locked="0"/>
    </xf>
    <xf numFmtId="178" fontId="0" fillId="0" borderId="14" xfId="0" applyNumberFormat="1" applyBorder="1" applyAlignment="1" applyProtection="1">
      <alignment horizontal="center" vertical="center"/>
      <protection locked="0"/>
    </xf>
    <xf numFmtId="178" fontId="0" fillId="8" borderId="14" xfId="0" applyNumberFormat="1" applyFill="1" applyBorder="1" applyAlignment="1" applyProtection="1">
      <alignment horizontal="center" vertical="center"/>
      <protection locked="0"/>
    </xf>
    <xf numFmtId="178" fontId="0" fillId="0" borderId="16" xfId="0" applyNumberFormat="1" applyBorder="1" applyAlignment="1" applyProtection="1">
      <alignment horizontal="center" vertical="center"/>
      <protection locked="0"/>
    </xf>
    <xf numFmtId="178" fontId="0" fillId="8" borderId="16" xfId="0" applyNumberFormat="1" applyFill="1" applyBorder="1" applyAlignment="1" applyProtection="1">
      <alignment horizontal="center" vertical="center"/>
      <protection locked="0"/>
    </xf>
    <xf numFmtId="178" fontId="0" fillId="0" borderId="10" xfId="0" applyNumberFormat="1" applyBorder="1" applyAlignment="1" applyProtection="1">
      <alignment horizontal="center" vertical="center"/>
      <protection locked="0"/>
    </xf>
    <xf numFmtId="178" fontId="0" fillId="2" borderId="18" xfId="0" applyNumberFormat="1" applyFill="1" applyBorder="1" applyAlignment="1" applyProtection="1">
      <alignment horizontal="center" vertical="center"/>
      <protection locked="0"/>
    </xf>
    <xf numFmtId="178" fontId="0" fillId="2" borderId="17" xfId="0" applyNumberFormat="1" applyFill="1" applyBorder="1" applyAlignment="1" applyProtection="1">
      <alignment horizontal="center" vertical="center"/>
      <protection locked="0"/>
    </xf>
    <xf numFmtId="179" fontId="0" fillId="0" borderId="19" xfId="0" applyNumberFormat="1" applyBorder="1" applyAlignment="1" applyProtection="1">
      <alignment horizontal="center" vertical="center"/>
      <protection locked="0"/>
    </xf>
    <xf numFmtId="179" fontId="0" fillId="0" borderId="20" xfId="0" applyNumberFormat="1" applyBorder="1" applyAlignment="1" applyProtection="1">
      <alignment horizontal="center" vertical="center"/>
      <protection locked="0"/>
    </xf>
    <xf numFmtId="176" fontId="0" fillId="0" borderId="0" xfId="0" quotePrefix="1" applyNumberFormat="1" applyBorder="1" applyAlignment="1" applyProtection="1">
      <alignment horizontal="center" vertical="center"/>
      <protection locked="0"/>
    </xf>
    <xf numFmtId="178" fontId="0" fillId="2" borderId="1" xfId="0" applyNumberFormat="1" applyFill="1" applyBorder="1" applyAlignment="1" applyProtection="1">
      <alignment horizontal="center" vertical="center"/>
      <protection locked="0"/>
    </xf>
    <xf numFmtId="178" fontId="0" fillId="7" borderId="1" xfId="0" applyNumberFormat="1" applyFill="1" applyBorder="1" applyAlignment="1" applyProtection="1">
      <alignment horizontal="center" vertical="center"/>
      <protection locked="0"/>
    </xf>
    <xf numFmtId="178" fontId="0" fillId="0" borderId="1" xfId="0" applyNumberFormat="1" applyFill="1" applyBorder="1" applyAlignment="1" applyProtection="1">
      <alignment horizontal="center" vertical="center"/>
      <protection locked="0"/>
    </xf>
    <xf numFmtId="178" fontId="0" fillId="8" borderId="1" xfId="0" applyNumberFormat="1" applyFill="1" applyBorder="1" applyAlignment="1" applyProtection="1">
      <alignment horizontal="center" vertical="center"/>
      <protection locked="0"/>
    </xf>
    <xf numFmtId="179" fontId="0" fillId="0" borderId="1" xfId="0" applyNumberFormat="1" applyFill="1" applyBorder="1" applyAlignment="1" applyProtection="1">
      <alignment horizontal="center" vertical="center"/>
      <protection locked="0"/>
    </xf>
    <xf numFmtId="176" fontId="4" fillId="0" borderId="1" xfId="0" applyNumberFormat="1" applyFont="1" applyBorder="1" applyAlignment="1" applyProtection="1">
      <alignment horizontal="center" vertical="center"/>
      <protection locked="0"/>
    </xf>
    <xf numFmtId="177" fontId="0" fillId="0" borderId="1" xfId="0" applyNumberFormat="1" applyBorder="1" applyAlignment="1" applyProtection="1">
      <alignment horizontal="center" vertical="center"/>
    </xf>
    <xf numFmtId="178" fontId="2" fillId="9" borderId="0" xfId="0" applyNumberFormat="1" applyFont="1" applyFill="1" applyAlignment="1" applyProtection="1">
      <alignment horizontal="center" vertical="center"/>
      <protection locked="0"/>
    </xf>
    <xf numFmtId="178" fontId="0" fillId="0" borderId="12" xfId="0" applyNumberFormat="1" applyBorder="1" applyAlignment="1" applyProtection="1">
      <alignment horizontal="center" vertical="center"/>
    </xf>
    <xf numFmtId="178" fontId="0" fillId="0" borderId="10" xfId="0" applyNumberFormat="1" applyBorder="1" applyAlignment="1" applyProtection="1">
      <alignment horizontal="center" vertical="center"/>
    </xf>
    <xf numFmtId="178" fontId="0" fillId="0" borderId="11" xfId="0" applyNumberFormat="1" applyBorder="1" applyAlignment="1" applyProtection="1">
      <alignment horizontal="center" vertical="center"/>
    </xf>
    <xf numFmtId="178" fontId="0" fillId="0" borderId="10" xfId="0" applyNumberFormat="1" applyFont="1" applyBorder="1" applyAlignment="1" applyProtection="1">
      <alignment horizontal="center" vertical="center"/>
    </xf>
    <xf numFmtId="178" fontId="0" fillId="0" borderId="11" xfId="0" applyNumberFormat="1" applyFont="1" applyBorder="1" applyAlignment="1" applyProtection="1">
      <alignment horizontal="center" vertical="center"/>
    </xf>
    <xf numFmtId="178" fontId="0" fillId="0" borderId="10" xfId="0" applyNumberFormat="1" applyFont="1" applyBorder="1" applyAlignment="1" applyProtection="1">
      <alignment horizontal="center" vertical="center"/>
      <protection locked="0"/>
    </xf>
    <xf numFmtId="179" fontId="2" fillId="9" borderId="0" xfId="0" applyNumberFormat="1" applyFont="1" applyFill="1" applyAlignment="1" applyProtection="1">
      <alignment horizontal="center" vertical="center"/>
      <protection locked="0"/>
    </xf>
    <xf numFmtId="179" fontId="0" fillId="0" borderId="10" xfId="0" applyNumberFormat="1" applyBorder="1" applyAlignment="1" applyProtection="1">
      <alignment horizontal="center" vertical="center"/>
    </xf>
    <xf numFmtId="179" fontId="0" fillId="0" borderId="11" xfId="0" applyNumberFormat="1" applyBorder="1" applyAlignment="1" applyProtection="1">
      <alignment horizontal="center" vertical="center"/>
    </xf>
    <xf numFmtId="179" fontId="0" fillId="0" borderId="0" xfId="0" applyNumberFormat="1" applyAlignment="1" applyProtection="1">
      <alignment horizontal="center" vertical="center"/>
      <protection locked="0"/>
    </xf>
    <xf numFmtId="177" fontId="0" fillId="3" borderId="0" xfId="0" applyNumberFormat="1" applyFill="1" applyAlignment="1" applyProtection="1">
      <alignment horizontal="center" vertical="center"/>
    </xf>
    <xf numFmtId="176" fontId="4" fillId="0" borderId="1" xfId="0" applyNumberFormat="1" applyFont="1" applyBorder="1" applyAlignment="1" applyProtection="1">
      <alignment horizontal="center" vertical="center"/>
    </xf>
    <xf numFmtId="177" fontId="0" fillId="3" borderId="1" xfId="0" applyNumberFormat="1" applyFill="1" applyBorder="1" applyAlignment="1" applyProtection="1">
      <alignment horizontal="center" vertical="center"/>
    </xf>
    <xf numFmtId="176" fontId="0" fillId="0" borderId="0" xfId="0" applyNumberFormat="1" applyAlignment="1" applyProtection="1">
      <alignment horizontal="center" vertical="center"/>
    </xf>
    <xf numFmtId="178" fontId="0" fillId="7" borderId="21" xfId="0" applyNumberFormat="1" applyFill="1" applyBorder="1" applyAlignment="1" applyProtection="1">
      <alignment horizontal="center" vertical="center"/>
    </xf>
    <xf numFmtId="177" fontId="0" fillId="0" borderId="21" xfId="0" applyNumberFormat="1" applyFill="1" applyBorder="1" applyAlignment="1" applyProtection="1">
      <alignment horizontal="center" vertical="center"/>
    </xf>
    <xf numFmtId="178" fontId="0" fillId="0" borderId="21" xfId="0" applyNumberFormat="1" applyBorder="1" applyAlignment="1" applyProtection="1">
      <alignment horizontal="center" vertical="center"/>
    </xf>
    <xf numFmtId="177" fontId="0" fillId="0" borderId="16" xfId="0" applyNumberFormat="1" applyFont="1" applyFill="1" applyBorder="1" applyAlignment="1" applyProtection="1">
      <alignment horizontal="center" vertical="center"/>
      <protection locked="0"/>
    </xf>
    <xf numFmtId="177" fontId="0" fillId="0" borderId="22" xfId="0" applyNumberFormat="1" applyFill="1" applyBorder="1" applyAlignment="1" applyProtection="1">
      <alignment horizontal="center" vertical="center"/>
      <protection locked="0"/>
    </xf>
    <xf numFmtId="177" fontId="0" fillId="0" borderId="22" xfId="0" applyNumberFormat="1" applyBorder="1" applyAlignment="1" applyProtection="1">
      <alignment horizontal="center" vertical="center"/>
      <protection locked="0"/>
    </xf>
    <xf numFmtId="178" fontId="0" fillId="2" borderId="16" xfId="0" applyNumberFormat="1" applyFill="1" applyBorder="1" applyAlignment="1" applyProtection="1">
      <alignment horizontal="center" vertical="center"/>
    </xf>
    <xf numFmtId="178" fontId="0" fillId="7" borderId="16" xfId="0" applyNumberFormat="1" applyFill="1" applyBorder="1" applyAlignment="1" applyProtection="1">
      <alignment horizontal="center" vertical="center"/>
    </xf>
    <xf numFmtId="177" fontId="0" fillId="0" borderId="16" xfId="0" applyNumberFormat="1" applyFill="1" applyBorder="1" applyAlignment="1" applyProtection="1">
      <alignment horizontal="center" vertical="center"/>
    </xf>
    <xf numFmtId="178" fontId="0" fillId="0" borderId="16" xfId="0" applyNumberFormat="1" applyFont="1" applyFill="1" applyBorder="1" applyAlignment="1" applyProtection="1">
      <alignment horizontal="center" vertical="center"/>
    </xf>
    <xf numFmtId="178" fontId="0" fillId="8" borderId="16" xfId="0" applyNumberFormat="1" applyFill="1" applyBorder="1" applyAlignment="1" applyProtection="1">
      <alignment horizontal="center" vertical="center"/>
    </xf>
    <xf numFmtId="178" fontId="0" fillId="0" borderId="16" xfId="0" applyNumberFormat="1" applyBorder="1" applyAlignment="1" applyProtection="1">
      <alignment horizontal="center" vertical="center"/>
    </xf>
    <xf numFmtId="179" fontId="0" fillId="0" borderId="16" xfId="0" applyNumberFormat="1" applyBorder="1" applyAlignment="1" applyProtection="1">
      <alignment horizontal="center" vertical="center"/>
    </xf>
    <xf numFmtId="177" fontId="0" fillId="0" borderId="23" xfId="0" applyNumberFormat="1" applyFill="1" applyBorder="1" applyAlignment="1" applyProtection="1">
      <alignment horizontal="center" vertical="center"/>
    </xf>
    <xf numFmtId="177" fontId="0" fillId="0" borderId="24" xfId="0" applyNumberFormat="1" applyFill="1" applyBorder="1" applyAlignment="1" applyProtection="1">
      <alignment horizontal="center" vertical="center"/>
    </xf>
    <xf numFmtId="177" fontId="0" fillId="0" borderId="22" xfId="0" applyNumberFormat="1" applyFont="1" applyFill="1" applyBorder="1" applyAlignment="1" applyProtection="1">
      <alignment horizontal="center" vertical="center"/>
      <protection locked="0"/>
    </xf>
    <xf numFmtId="177" fontId="0" fillId="0" borderId="2" xfId="0" applyNumberFormat="1" applyBorder="1" applyAlignment="1" applyProtection="1">
      <alignment horizontal="center" vertical="center"/>
      <protection locked="0"/>
    </xf>
    <xf numFmtId="177" fontId="0" fillId="0" borderId="15" xfId="0" applyNumberFormat="1" applyBorder="1" applyAlignment="1" applyProtection="1">
      <alignment horizontal="center" vertical="center"/>
      <protection locked="0"/>
    </xf>
    <xf numFmtId="177" fontId="11" fillId="0" borderId="16" xfId="0" applyNumberFormat="1" applyFont="1" applyFill="1" applyBorder="1" applyAlignment="1" applyProtection="1">
      <alignment horizontal="center" vertical="center"/>
      <protection locked="0"/>
    </xf>
    <xf numFmtId="177" fontId="0" fillId="0" borderId="25" xfId="0" applyNumberFormat="1" applyBorder="1" applyAlignment="1" applyProtection="1">
      <alignment horizontal="center" vertical="center"/>
      <protection locked="0"/>
    </xf>
    <xf numFmtId="177" fontId="0" fillId="0" borderId="18" xfId="0" applyNumberFormat="1" applyBorder="1" applyAlignment="1" applyProtection="1">
      <alignment horizontal="center" vertical="center"/>
      <protection locked="0"/>
    </xf>
    <xf numFmtId="177" fontId="0" fillId="0" borderId="19" xfId="0" applyNumberFormat="1" applyBorder="1" applyAlignment="1" applyProtection="1">
      <alignment horizontal="center" vertical="center"/>
      <protection locked="0"/>
    </xf>
    <xf numFmtId="177" fontId="0" fillId="0" borderId="18" xfId="0" applyNumberFormat="1" applyBorder="1" applyAlignment="1" applyProtection="1">
      <alignment horizontal="center" vertical="center"/>
    </xf>
    <xf numFmtId="177" fontId="0" fillId="0" borderId="10" xfId="0" applyNumberFormat="1" applyBorder="1" applyAlignment="1" applyProtection="1">
      <alignment horizontal="center" vertical="center"/>
    </xf>
    <xf numFmtId="177" fontId="0" fillId="0" borderId="10" xfId="0" applyNumberFormat="1" applyFont="1" applyFill="1" applyBorder="1" applyAlignment="1" applyProtection="1">
      <alignment horizontal="center" vertical="center"/>
    </xf>
    <xf numFmtId="177" fontId="0" fillId="0" borderId="19" xfId="0" applyNumberFormat="1" applyBorder="1" applyAlignment="1" applyProtection="1">
      <alignment horizontal="center" vertical="center"/>
    </xf>
    <xf numFmtId="177" fontId="0" fillId="0" borderId="26" xfId="0" applyNumberFormat="1" applyBorder="1" applyAlignment="1" applyProtection="1">
      <alignment horizontal="center" vertical="center"/>
    </xf>
    <xf numFmtId="177" fontId="0" fillId="0" borderId="22" xfId="0" applyNumberFormat="1" applyBorder="1" applyAlignment="1" applyProtection="1">
      <alignment horizontal="center" vertical="center"/>
    </xf>
    <xf numFmtId="177" fontId="0" fillId="0" borderId="22" xfId="0" applyNumberFormat="1" applyFont="1" applyFill="1" applyBorder="1" applyAlignment="1" applyProtection="1">
      <alignment horizontal="center" vertical="center"/>
    </xf>
    <xf numFmtId="177" fontId="0" fillId="0" borderId="27" xfId="0" applyNumberFormat="1" applyBorder="1" applyAlignment="1" applyProtection="1">
      <alignment horizontal="center" vertical="center"/>
    </xf>
    <xf numFmtId="179" fontId="0" fillId="0" borderId="19" xfId="0" applyNumberFormat="1" applyBorder="1" applyAlignment="1" applyProtection="1">
      <alignment horizontal="center" vertical="center"/>
    </xf>
    <xf numFmtId="178" fontId="0" fillId="0" borderId="0" xfId="0" applyNumberFormat="1" applyBorder="1" applyAlignment="1" applyProtection="1">
      <alignment horizontal="center" vertical="center"/>
    </xf>
    <xf numFmtId="177" fontId="0" fillId="0" borderId="28" xfId="0" applyNumberFormat="1" applyFill="1" applyBorder="1" applyAlignment="1" applyProtection="1">
      <alignment horizontal="center" vertical="center"/>
      <protection locked="0"/>
    </xf>
    <xf numFmtId="177" fontId="0" fillId="0" borderId="15" xfId="0" applyNumberFormat="1" applyFill="1" applyBorder="1" applyAlignment="1" applyProtection="1">
      <alignment horizontal="center" vertical="center"/>
      <protection locked="0"/>
    </xf>
    <xf numFmtId="177" fontId="0" fillId="0" borderId="17" xfId="0" applyNumberFormat="1" applyBorder="1" applyAlignment="1" applyProtection="1">
      <alignment horizontal="center" vertical="center"/>
      <protection locked="0"/>
    </xf>
    <xf numFmtId="178" fontId="0" fillId="2" borderId="29" xfId="0" applyNumberFormat="1" applyFill="1" applyBorder="1" applyAlignment="1" applyProtection="1">
      <alignment horizontal="center" vertical="center"/>
      <protection locked="0"/>
    </xf>
    <xf numFmtId="178" fontId="0" fillId="2" borderId="26" xfId="0" applyNumberFormat="1" applyFill="1" applyBorder="1" applyAlignment="1" applyProtection="1">
      <alignment horizontal="center" vertical="center"/>
      <protection locked="0"/>
    </xf>
    <xf numFmtId="178" fontId="0" fillId="2" borderId="22" xfId="0" applyNumberFormat="1" applyFill="1" applyBorder="1" applyAlignment="1" applyProtection="1">
      <alignment horizontal="center" vertical="center"/>
    </xf>
    <xf numFmtId="178" fontId="0" fillId="7" borderId="22" xfId="0" applyNumberFormat="1" applyFill="1" applyBorder="1" applyAlignment="1" applyProtection="1">
      <alignment horizontal="center" vertical="center"/>
    </xf>
    <xf numFmtId="177" fontId="0" fillId="0" borderId="22" xfId="0" applyNumberFormat="1" applyFill="1" applyBorder="1" applyAlignment="1" applyProtection="1">
      <alignment horizontal="center" vertical="center"/>
    </xf>
    <xf numFmtId="178" fontId="0" fillId="0" borderId="22" xfId="0" applyNumberFormat="1" applyFont="1" applyFill="1" applyBorder="1" applyAlignment="1" applyProtection="1">
      <alignment horizontal="center" vertical="center"/>
    </xf>
    <xf numFmtId="178" fontId="0" fillId="8" borderId="22" xfId="0" applyNumberFormat="1" applyFill="1" applyBorder="1" applyAlignment="1" applyProtection="1">
      <alignment horizontal="center" vertical="center"/>
    </xf>
    <xf numFmtId="178" fontId="0" fillId="0" borderId="22" xfId="0" applyNumberFormat="1" applyBorder="1" applyAlignment="1" applyProtection="1">
      <alignment horizontal="center" vertical="center"/>
    </xf>
    <xf numFmtId="179" fontId="0" fillId="0" borderId="27" xfId="0" applyNumberFormat="1" applyBorder="1" applyAlignment="1" applyProtection="1">
      <alignment horizontal="center" vertical="center"/>
    </xf>
    <xf numFmtId="177" fontId="0" fillId="0" borderId="30" xfId="0" applyNumberFormat="1" applyBorder="1" applyAlignment="1" applyProtection="1">
      <alignment horizontal="center" vertical="center"/>
    </xf>
    <xf numFmtId="177" fontId="0" fillId="0" borderId="31" xfId="0" applyNumberFormat="1" applyBorder="1" applyAlignment="1" applyProtection="1">
      <alignment horizontal="center" vertical="center"/>
    </xf>
    <xf numFmtId="177" fontId="0" fillId="0" borderId="32" xfId="0" applyNumberFormat="1" applyBorder="1" applyAlignment="1" applyProtection="1">
      <alignment horizontal="center" vertical="center"/>
    </xf>
    <xf numFmtId="177" fontId="0" fillId="0" borderId="33" xfId="0" applyNumberFormat="1" applyBorder="1" applyAlignment="1" applyProtection="1">
      <alignment horizontal="center" vertical="center"/>
      <protection locked="0"/>
    </xf>
    <xf numFmtId="177" fontId="0" fillId="0" borderId="34" xfId="0" applyNumberFormat="1" applyBorder="1" applyAlignment="1" applyProtection="1">
      <alignment horizontal="center" vertical="center"/>
      <protection locked="0"/>
    </xf>
    <xf numFmtId="177" fontId="11" fillId="0" borderId="34" xfId="0" applyNumberFormat="1" applyFont="1" applyFill="1" applyBorder="1" applyAlignment="1" applyProtection="1">
      <alignment horizontal="center" vertical="center"/>
      <protection locked="0"/>
    </xf>
    <xf numFmtId="177" fontId="0" fillId="0" borderId="35" xfId="0" applyNumberFormat="1" applyBorder="1" applyAlignment="1" applyProtection="1">
      <alignment horizontal="center" vertical="center"/>
      <protection locked="0"/>
    </xf>
    <xf numFmtId="178" fontId="0" fillId="2" borderId="30" xfId="0" applyNumberFormat="1" applyFill="1" applyBorder="1" applyAlignment="1" applyProtection="1">
      <alignment horizontal="center" vertical="center"/>
    </xf>
    <xf numFmtId="178" fontId="0" fillId="2" borderId="31" xfId="0" applyNumberFormat="1" applyFill="1" applyBorder="1" applyAlignment="1" applyProtection="1">
      <alignment horizontal="center" vertical="center"/>
    </xf>
    <xf numFmtId="178" fontId="0" fillId="7" borderId="31" xfId="0" applyNumberFormat="1" applyFill="1" applyBorder="1" applyAlignment="1" applyProtection="1">
      <alignment horizontal="center" vertical="center"/>
    </xf>
    <xf numFmtId="177" fontId="0" fillId="0" borderId="31" xfId="0" applyNumberFormat="1" applyFill="1" applyBorder="1" applyAlignment="1" applyProtection="1">
      <alignment horizontal="center" vertical="center"/>
    </xf>
    <xf numFmtId="178" fontId="0" fillId="0" borderId="31" xfId="0" applyNumberFormat="1" applyFill="1" applyBorder="1" applyAlignment="1" applyProtection="1">
      <alignment horizontal="center" vertical="center"/>
    </xf>
    <xf numFmtId="178" fontId="0" fillId="8" borderId="31" xfId="0" applyNumberFormat="1" applyFill="1" applyBorder="1" applyAlignment="1" applyProtection="1">
      <alignment horizontal="center" vertical="center"/>
    </xf>
    <xf numFmtId="179" fontId="0" fillId="0" borderId="32" xfId="0" applyNumberFormat="1" applyFill="1" applyBorder="1" applyAlignment="1" applyProtection="1">
      <alignment horizontal="center" vertical="center"/>
    </xf>
    <xf numFmtId="178" fontId="0" fillId="2" borderId="33" xfId="0" applyNumberFormat="1" applyFill="1" applyBorder="1" applyAlignment="1" applyProtection="1">
      <alignment horizontal="center" vertical="center"/>
      <protection locked="0"/>
    </xf>
    <xf numFmtId="178" fontId="0" fillId="2" borderId="34" xfId="0" applyNumberFormat="1" applyFill="1" applyBorder="1" applyAlignment="1" applyProtection="1">
      <alignment horizontal="center" vertical="center"/>
      <protection locked="0"/>
    </xf>
    <xf numFmtId="178" fontId="0" fillId="7" borderId="34" xfId="0" applyNumberFormat="1" applyFill="1" applyBorder="1" applyAlignment="1" applyProtection="1">
      <alignment horizontal="center" vertical="center"/>
      <protection locked="0"/>
    </xf>
    <xf numFmtId="177" fontId="0" fillId="0" borderId="34" xfId="0" applyNumberFormat="1" applyFill="1" applyBorder="1" applyAlignment="1" applyProtection="1">
      <alignment horizontal="center" vertical="center"/>
    </xf>
    <xf numFmtId="178" fontId="0" fillId="0" borderId="34" xfId="0" applyNumberFormat="1" applyFont="1" applyFill="1" applyBorder="1" applyAlignment="1" applyProtection="1">
      <alignment horizontal="center" vertical="center"/>
      <protection locked="0"/>
    </xf>
    <xf numFmtId="178" fontId="0" fillId="8" borderId="34" xfId="0" applyNumberFormat="1" applyFont="1" applyFill="1" applyBorder="1" applyAlignment="1" applyProtection="1">
      <alignment horizontal="center" vertical="center"/>
      <protection locked="0"/>
    </xf>
    <xf numFmtId="178" fontId="0" fillId="0" borderId="34" xfId="0" applyNumberFormat="1" applyBorder="1" applyAlignment="1" applyProtection="1">
      <alignment horizontal="center" vertical="center"/>
      <protection locked="0"/>
    </xf>
    <xf numFmtId="179" fontId="0" fillId="0" borderId="35" xfId="0" applyNumberFormat="1" applyBorder="1" applyAlignment="1" applyProtection="1">
      <alignment horizontal="center" vertical="center"/>
      <protection locked="0"/>
    </xf>
    <xf numFmtId="178" fontId="0" fillId="2" borderId="36" xfId="0" applyNumberFormat="1" applyFill="1" applyBorder="1" applyAlignment="1" applyProtection="1">
      <alignment horizontal="center" vertical="center"/>
      <protection locked="0"/>
    </xf>
    <xf numFmtId="178" fontId="0" fillId="2" borderId="37" xfId="0" applyNumberFormat="1" applyFill="1" applyBorder="1" applyAlignment="1" applyProtection="1">
      <alignment horizontal="center" vertical="center"/>
      <protection locked="0"/>
    </xf>
    <xf numFmtId="178" fontId="0" fillId="7" borderId="37" xfId="0" applyNumberFormat="1" applyFill="1" applyBorder="1" applyAlignment="1" applyProtection="1">
      <alignment horizontal="center" vertical="center"/>
      <protection locked="0"/>
    </xf>
    <xf numFmtId="177" fontId="0" fillId="0" borderId="37" xfId="0" applyNumberFormat="1" applyBorder="1" applyAlignment="1" applyProtection="1">
      <alignment horizontal="center" vertical="center"/>
      <protection locked="0"/>
    </xf>
    <xf numFmtId="178" fontId="0" fillId="0" borderId="37" xfId="0" applyNumberFormat="1" applyFont="1" applyFill="1" applyBorder="1" applyAlignment="1" applyProtection="1">
      <alignment horizontal="center" vertical="center"/>
      <protection locked="0"/>
    </xf>
    <xf numFmtId="178" fontId="0" fillId="8" borderId="37" xfId="0" applyNumberFormat="1" applyFill="1" applyBorder="1" applyAlignment="1" applyProtection="1">
      <alignment horizontal="center" vertical="center"/>
      <protection locked="0"/>
    </xf>
    <xf numFmtId="178" fontId="0" fillId="0" borderId="37" xfId="0" applyNumberFormat="1" applyBorder="1" applyAlignment="1" applyProtection="1">
      <alignment horizontal="center" vertical="center"/>
      <protection locked="0"/>
    </xf>
    <xf numFmtId="179" fontId="0" fillId="0" borderId="38" xfId="0" applyNumberFormat="1" applyBorder="1" applyAlignment="1" applyProtection="1">
      <alignment horizontal="center" vertical="center"/>
      <protection locked="0"/>
    </xf>
    <xf numFmtId="177" fontId="0" fillId="0" borderId="36" xfId="0" applyNumberFormat="1" applyBorder="1" applyAlignment="1" applyProtection="1">
      <alignment horizontal="center" vertical="center"/>
      <protection locked="0"/>
    </xf>
    <xf numFmtId="177" fontId="0" fillId="0" borderId="37" xfId="0" applyNumberFormat="1" applyFont="1" applyFill="1" applyBorder="1" applyAlignment="1" applyProtection="1">
      <alignment horizontal="center" vertical="center"/>
      <protection locked="0"/>
    </xf>
    <xf numFmtId="177" fontId="0" fillId="0" borderId="38" xfId="0" applyNumberFormat="1" applyBorder="1" applyAlignment="1" applyProtection="1">
      <alignment horizontal="center" vertical="center"/>
      <protection locked="0"/>
    </xf>
    <xf numFmtId="178" fontId="2" fillId="6" borderId="0" xfId="0" applyNumberFormat="1" applyFont="1" applyFill="1" applyAlignment="1" applyProtection="1">
      <alignment horizontal="center" vertical="center"/>
      <protection locked="0"/>
    </xf>
    <xf numFmtId="178" fontId="3" fillId="6" borderId="0" xfId="0" applyNumberFormat="1" applyFont="1" applyFill="1" applyAlignment="1" applyProtection="1">
      <alignment horizontal="center" vertical="center"/>
      <protection locked="0"/>
    </xf>
    <xf numFmtId="178" fontId="3" fillId="10" borderId="0" xfId="0" applyNumberFormat="1" applyFont="1" applyFill="1" applyAlignment="1" applyProtection="1">
      <alignment horizontal="center" vertical="center"/>
      <protection locked="0"/>
    </xf>
    <xf numFmtId="178" fontId="2" fillId="10" borderId="0" xfId="0" applyNumberFormat="1" applyFont="1" applyFill="1" applyAlignment="1" applyProtection="1">
      <alignment horizontal="center" vertical="center"/>
      <protection locked="0"/>
    </xf>
    <xf numFmtId="177" fontId="0" fillId="0" borderId="39" xfId="0" applyNumberFormat="1" applyBorder="1" applyAlignment="1" applyProtection="1">
      <alignment horizontal="center" vertical="center"/>
      <protection locked="0"/>
    </xf>
    <xf numFmtId="177" fontId="0" fillId="0" borderId="40" xfId="0" applyNumberFormat="1" applyBorder="1" applyAlignment="1" applyProtection="1">
      <alignment horizontal="center" vertical="center"/>
      <protection locked="0"/>
    </xf>
    <xf numFmtId="177" fontId="0" fillId="0" borderId="40" xfId="0" applyNumberFormat="1" applyFont="1" applyFill="1" applyBorder="1" applyAlignment="1" applyProtection="1">
      <alignment horizontal="center" vertical="center"/>
      <protection locked="0"/>
    </xf>
    <xf numFmtId="177" fontId="0" fillId="0" borderId="41" xfId="0" applyNumberFormat="1" applyBorder="1" applyAlignment="1" applyProtection="1">
      <alignment horizontal="center" vertical="center"/>
      <protection locked="0"/>
    </xf>
    <xf numFmtId="178" fontId="0" fillId="2" borderId="39" xfId="0" applyNumberFormat="1" applyFill="1" applyBorder="1" applyAlignment="1" applyProtection="1">
      <alignment horizontal="center" vertical="center"/>
      <protection locked="0"/>
    </xf>
    <xf numFmtId="178" fontId="0" fillId="2" borderId="40" xfId="0" applyNumberFormat="1" applyFill="1" applyBorder="1" applyAlignment="1" applyProtection="1">
      <alignment horizontal="center" vertical="center"/>
      <protection locked="0"/>
    </xf>
    <xf numFmtId="178" fontId="0" fillId="7" borderId="40" xfId="0" applyNumberFormat="1" applyFill="1" applyBorder="1" applyAlignment="1" applyProtection="1">
      <alignment horizontal="center" vertical="center"/>
      <protection locked="0"/>
    </xf>
    <xf numFmtId="178" fontId="0" fillId="0" borderId="40" xfId="0" applyNumberFormat="1" applyFont="1" applyFill="1" applyBorder="1" applyAlignment="1" applyProtection="1">
      <alignment horizontal="center" vertical="center"/>
      <protection locked="0"/>
    </xf>
    <xf numFmtId="178" fontId="0" fillId="8" borderId="40" xfId="0" applyNumberFormat="1" applyFill="1" applyBorder="1" applyAlignment="1" applyProtection="1">
      <alignment horizontal="center" vertical="center"/>
      <protection locked="0"/>
    </xf>
    <xf numFmtId="178" fontId="0" fillId="0" borderId="40" xfId="0" applyNumberFormat="1" applyBorder="1" applyAlignment="1" applyProtection="1">
      <alignment horizontal="center" vertical="center"/>
      <protection locked="0"/>
    </xf>
    <xf numFmtId="179" fontId="0" fillId="0" borderId="41" xfId="0" applyNumberFormat="1" applyBorder="1" applyAlignment="1" applyProtection="1">
      <alignment horizontal="center" vertical="center"/>
      <protection locked="0"/>
    </xf>
    <xf numFmtId="177" fontId="0" fillId="0" borderId="2" xfId="0" applyNumberFormat="1" applyBorder="1" applyAlignment="1" applyProtection="1">
      <alignment horizontal="center" vertical="center"/>
    </xf>
    <xf numFmtId="177" fontId="0" fillId="0" borderId="2" xfId="0" applyNumberFormat="1" applyFont="1" applyFill="1" applyBorder="1" applyAlignment="1" applyProtection="1">
      <alignment horizontal="center" vertical="center"/>
    </xf>
    <xf numFmtId="177" fontId="0" fillId="3" borderId="0" xfId="0" applyNumberFormat="1" applyFill="1" applyBorder="1" applyAlignment="1" applyProtection="1">
      <alignment horizontal="center" vertical="center"/>
    </xf>
    <xf numFmtId="178" fontId="0" fillId="2" borderId="2" xfId="0" applyNumberFormat="1" applyFill="1" applyBorder="1" applyAlignment="1" applyProtection="1">
      <alignment horizontal="center" vertical="center"/>
    </xf>
    <xf numFmtId="178" fontId="0" fillId="7" borderId="2" xfId="0" applyNumberFormat="1" applyFill="1" applyBorder="1" applyAlignment="1" applyProtection="1">
      <alignment horizontal="center" vertical="center"/>
    </xf>
    <xf numFmtId="178" fontId="0" fillId="8" borderId="2" xfId="0" applyNumberFormat="1" applyFill="1" applyBorder="1" applyAlignment="1" applyProtection="1">
      <alignment horizontal="center" vertical="center"/>
    </xf>
    <xf numFmtId="178" fontId="0" fillId="0" borderId="2" xfId="0" applyNumberFormat="1" applyBorder="1" applyAlignment="1" applyProtection="1">
      <alignment horizontal="center" vertical="center"/>
    </xf>
    <xf numFmtId="179" fontId="0" fillId="0" borderId="2" xfId="0" applyNumberFormat="1" applyBorder="1" applyAlignment="1" applyProtection="1">
      <alignment horizontal="center" vertical="center"/>
    </xf>
    <xf numFmtId="178" fontId="0" fillId="2" borderId="1" xfId="0" applyNumberFormat="1" applyFill="1" applyBorder="1" applyAlignment="1" applyProtection="1">
      <alignment horizontal="center" vertical="center"/>
    </xf>
    <xf numFmtId="178" fontId="0" fillId="7" borderId="1" xfId="0" applyNumberFormat="1" applyFill="1" applyBorder="1" applyAlignment="1" applyProtection="1">
      <alignment horizontal="center" vertical="center"/>
    </xf>
    <xf numFmtId="178" fontId="0" fillId="8" borderId="1" xfId="0" applyNumberFormat="1" applyFill="1" applyBorder="1" applyAlignment="1" applyProtection="1">
      <alignment horizontal="center" vertical="center"/>
    </xf>
    <xf numFmtId="177" fontId="0" fillId="0" borderId="0" xfId="0" applyNumberFormat="1" applyBorder="1" applyAlignment="1" applyProtection="1">
      <alignment horizontal="center" vertical="center"/>
    </xf>
    <xf numFmtId="177" fontId="0" fillId="0" borderId="0" xfId="0" applyNumberFormat="1" applyFont="1" applyFill="1" applyBorder="1" applyAlignment="1" applyProtection="1">
      <alignment horizontal="center" vertical="center"/>
    </xf>
    <xf numFmtId="178" fontId="0" fillId="2" borderId="0" xfId="0" applyNumberFormat="1" applyFill="1" applyBorder="1" applyAlignment="1" applyProtection="1">
      <alignment horizontal="center" vertical="center"/>
    </xf>
    <xf numFmtId="178" fontId="0" fillId="7" borderId="0" xfId="0" applyNumberFormat="1" applyFill="1" applyBorder="1" applyAlignment="1" applyProtection="1">
      <alignment horizontal="center" vertical="center"/>
    </xf>
    <xf numFmtId="178" fontId="0" fillId="0" borderId="42" xfId="0" applyNumberFormat="1" applyFont="1" applyFill="1" applyBorder="1" applyAlignment="1" applyProtection="1">
      <alignment horizontal="center" vertical="center"/>
    </xf>
    <xf numFmtId="178" fontId="0" fillId="8" borderId="0" xfId="0" applyNumberFormat="1" applyFill="1" applyBorder="1" applyAlignment="1" applyProtection="1">
      <alignment horizontal="center" vertical="center"/>
    </xf>
    <xf numFmtId="179" fontId="0" fillId="0" borderId="0" xfId="0" applyNumberFormat="1" applyBorder="1" applyAlignment="1" applyProtection="1">
      <alignment horizontal="center" vertical="center"/>
    </xf>
    <xf numFmtId="176" fontId="0" fillId="0" borderId="0" xfId="0" applyNumberFormat="1" applyBorder="1" applyAlignment="1" applyProtection="1">
      <alignment horizontal="center" vertical="center"/>
    </xf>
    <xf numFmtId="0" fontId="0" fillId="0" borderId="0" xfId="0" applyBorder="1" applyProtection="1">
      <alignment vertical="center"/>
      <protection locked="0"/>
    </xf>
    <xf numFmtId="178" fontId="0" fillId="0" borderId="0" xfId="0" applyNumberFormat="1" applyFont="1" applyFill="1" applyBorder="1" applyAlignment="1" applyProtection="1">
      <alignment horizontal="center" vertical="center"/>
    </xf>
    <xf numFmtId="177" fontId="0" fillId="0" borderId="43" xfId="0" applyNumberFormat="1" applyBorder="1" applyAlignment="1" applyProtection="1">
      <alignment horizontal="center" vertical="center"/>
      <protection locked="0"/>
    </xf>
    <xf numFmtId="177" fontId="0" fillId="0" borderId="44" xfId="0" applyNumberFormat="1" applyBorder="1" applyAlignment="1" applyProtection="1">
      <alignment horizontal="center" vertical="center"/>
      <protection locked="0"/>
    </xf>
    <xf numFmtId="177" fontId="11" fillId="0" borderId="44" xfId="0" applyNumberFormat="1" applyFont="1" applyFill="1" applyBorder="1" applyAlignment="1" applyProtection="1">
      <alignment horizontal="center" vertical="center"/>
      <protection locked="0"/>
    </xf>
    <xf numFmtId="177" fontId="0" fillId="0" borderId="45" xfId="0" applyNumberFormat="1" applyBorder="1" applyAlignment="1" applyProtection="1">
      <alignment horizontal="center" vertical="center"/>
      <protection locked="0"/>
    </xf>
    <xf numFmtId="178" fontId="0" fillId="2" borderId="43" xfId="0" applyNumberFormat="1" applyFill="1" applyBorder="1" applyAlignment="1" applyProtection="1">
      <alignment horizontal="center" vertical="center"/>
      <protection locked="0"/>
    </xf>
    <xf numFmtId="178" fontId="0" fillId="2" borderId="44" xfId="0" applyNumberFormat="1" applyFill="1" applyBorder="1" applyAlignment="1" applyProtection="1">
      <alignment horizontal="center" vertical="center"/>
      <protection locked="0"/>
    </xf>
    <xf numFmtId="178" fontId="0" fillId="7" borderId="44" xfId="0" applyNumberFormat="1" applyFill="1" applyBorder="1" applyAlignment="1" applyProtection="1">
      <alignment horizontal="center" vertical="center"/>
      <protection locked="0"/>
    </xf>
    <xf numFmtId="177" fontId="0" fillId="0" borderId="44" xfId="0" applyNumberFormat="1" applyFill="1" applyBorder="1" applyAlignment="1" applyProtection="1">
      <alignment horizontal="center" vertical="center"/>
    </xf>
    <xf numFmtId="178" fontId="0" fillId="0" borderId="44" xfId="0" applyNumberFormat="1" applyFont="1" applyFill="1" applyBorder="1" applyAlignment="1" applyProtection="1">
      <alignment horizontal="center" vertical="center"/>
      <protection locked="0"/>
    </xf>
    <xf numFmtId="178" fontId="0" fillId="8" borderId="44" xfId="0" applyNumberFormat="1" applyFont="1" applyFill="1" applyBorder="1" applyAlignment="1" applyProtection="1">
      <alignment horizontal="center" vertical="center"/>
      <protection locked="0"/>
    </xf>
    <xf numFmtId="178" fontId="0" fillId="0" borderId="44" xfId="0" applyNumberFormat="1" applyBorder="1" applyAlignment="1" applyProtection="1">
      <alignment horizontal="center" vertical="center"/>
      <protection locked="0"/>
    </xf>
    <xf numFmtId="179" fontId="0" fillId="0" borderId="45" xfId="0" applyNumberFormat="1" applyBorder="1" applyAlignment="1" applyProtection="1">
      <alignment horizontal="center" vertical="center"/>
      <protection locked="0"/>
    </xf>
    <xf numFmtId="176" fontId="0" fillId="0" borderId="0" xfId="0" applyNumberFormat="1" applyBorder="1" applyAlignment="1" applyProtection="1">
      <alignment horizontal="center" vertical="center"/>
      <protection locked="0"/>
    </xf>
    <xf numFmtId="177" fontId="11" fillId="0" borderId="0" xfId="0" applyNumberFormat="1" applyFont="1" applyFill="1" applyBorder="1" applyAlignment="1" applyProtection="1">
      <alignment horizontal="center" vertical="center"/>
      <protection locked="0"/>
    </xf>
    <xf numFmtId="178" fontId="0" fillId="2" borderId="0" xfId="0" applyNumberFormat="1" applyFill="1" applyBorder="1" applyAlignment="1" applyProtection="1">
      <alignment horizontal="center" vertical="center"/>
      <protection locked="0"/>
    </xf>
    <xf numFmtId="178" fontId="0" fillId="7" borderId="0" xfId="0" applyNumberFormat="1" applyFill="1" applyBorder="1" applyAlignment="1" applyProtection="1">
      <alignment horizontal="center" vertical="center"/>
      <protection locked="0"/>
    </xf>
    <xf numFmtId="177" fontId="0" fillId="0" borderId="0" xfId="0" applyNumberFormat="1" applyFill="1" applyBorder="1" applyAlignment="1" applyProtection="1">
      <alignment horizontal="center" vertical="center"/>
    </xf>
    <xf numFmtId="178" fontId="0" fillId="0" borderId="0" xfId="0" applyNumberFormat="1" applyFont="1" applyFill="1" applyBorder="1" applyAlignment="1" applyProtection="1">
      <alignment horizontal="center" vertical="center"/>
      <protection locked="0"/>
    </xf>
    <xf numFmtId="178" fontId="0" fillId="8" borderId="0" xfId="0" applyNumberFormat="1" applyFont="1" applyFill="1" applyBorder="1" applyAlignment="1" applyProtection="1">
      <alignment horizontal="center" vertical="center"/>
      <protection locked="0"/>
    </xf>
    <xf numFmtId="178" fontId="0" fillId="0" borderId="0" xfId="0" applyNumberFormat="1" applyBorder="1" applyAlignment="1" applyProtection="1">
      <alignment horizontal="center" vertical="center"/>
      <protection locked="0"/>
    </xf>
    <xf numFmtId="179" fontId="0" fillId="0" borderId="0" xfId="0" applyNumberFormat="1" applyBorder="1" applyAlignment="1" applyProtection="1">
      <alignment horizontal="center" vertical="center"/>
      <protection locked="0"/>
    </xf>
    <xf numFmtId="179" fontId="0" fillId="0" borderId="2" xfId="0" applyNumberFormat="1" applyBorder="1" applyAlignment="1" applyProtection="1">
      <alignment horizontal="center" vertical="center"/>
      <protection locked="0"/>
    </xf>
    <xf numFmtId="179" fontId="0" fillId="0" borderId="46" xfId="0" applyNumberFormat="1" applyBorder="1" applyAlignment="1" applyProtection="1">
      <alignment horizontal="center" vertical="center"/>
      <protection locked="0"/>
    </xf>
    <xf numFmtId="176" fontId="4" fillId="0" borderId="28" xfId="0" applyNumberFormat="1" applyFont="1" applyBorder="1" applyAlignment="1" applyProtection="1">
      <alignment horizontal="center" vertical="center"/>
      <protection locked="0"/>
    </xf>
    <xf numFmtId="179" fontId="0" fillId="0" borderId="47" xfId="0" applyNumberFormat="1" applyBorder="1" applyAlignment="1" applyProtection="1">
      <alignment horizontal="center" vertical="center"/>
    </xf>
    <xf numFmtId="176" fontId="0" fillId="0" borderId="29" xfId="0" applyNumberFormat="1" applyBorder="1" applyAlignment="1" applyProtection="1">
      <alignment horizontal="center" vertical="center"/>
      <protection locked="0"/>
    </xf>
    <xf numFmtId="179" fontId="0" fillId="0" borderId="48" xfId="0" applyNumberFormat="1" applyBorder="1" applyAlignment="1" applyProtection="1">
      <alignment horizontal="center" vertical="center"/>
    </xf>
    <xf numFmtId="176" fontId="0" fillId="0" borderId="18" xfId="0" applyNumberFormat="1" applyBorder="1" applyAlignment="1" applyProtection="1">
      <alignment horizontal="center" vertical="center"/>
      <protection locked="0"/>
    </xf>
    <xf numFmtId="176" fontId="0" fillId="0" borderId="17" xfId="0" applyNumberFormat="1" applyBorder="1" applyAlignment="1" applyProtection="1">
      <alignment horizontal="center" vertical="center"/>
      <protection locked="0"/>
    </xf>
    <xf numFmtId="179" fontId="0" fillId="0" borderId="20" xfId="0" applyNumberFormat="1" applyBorder="1" applyAlignment="1" applyProtection="1">
      <alignment horizontal="center" vertical="center"/>
    </xf>
    <xf numFmtId="176" fontId="0" fillId="0" borderId="18" xfId="0" applyNumberFormat="1" applyFont="1" applyBorder="1" applyAlignment="1" applyProtection="1">
      <alignment horizontal="center" vertical="center"/>
      <protection locked="0"/>
    </xf>
    <xf numFmtId="179" fontId="0" fillId="0" borderId="19" xfId="0" applyNumberFormat="1" applyFont="1" applyBorder="1" applyAlignment="1" applyProtection="1">
      <alignment horizontal="center" vertical="center"/>
    </xf>
    <xf numFmtId="176" fontId="0" fillId="0" borderId="17" xfId="0" applyNumberFormat="1" applyFont="1" applyBorder="1" applyAlignment="1" applyProtection="1">
      <alignment horizontal="center" vertical="center"/>
      <protection locked="0"/>
    </xf>
    <xf numFmtId="179" fontId="0" fillId="0" borderId="20" xfId="0" applyNumberFormat="1" applyFont="1" applyBorder="1" applyAlignment="1" applyProtection="1">
      <alignment horizontal="center" vertical="center"/>
    </xf>
    <xf numFmtId="179" fontId="0" fillId="0" borderId="19" xfId="0" applyNumberFormat="1" applyFont="1" applyBorder="1" applyAlignment="1" applyProtection="1">
      <alignment horizontal="center" vertical="center"/>
      <protection locked="0"/>
    </xf>
    <xf numFmtId="176" fontId="4" fillId="0" borderId="28" xfId="0" quotePrefix="1" applyNumberFormat="1" applyFont="1" applyBorder="1" applyAlignment="1" applyProtection="1">
      <alignment horizontal="center" vertical="center"/>
      <protection locked="0"/>
    </xf>
    <xf numFmtId="179" fontId="0" fillId="0" borderId="47" xfId="0" applyNumberFormat="1" applyBorder="1" applyAlignment="1" applyProtection="1">
      <alignment horizontal="center" vertical="center"/>
      <protection locked="0"/>
    </xf>
    <xf numFmtId="179" fontId="0" fillId="0" borderId="25" xfId="0" applyNumberFormat="1" applyBorder="1" applyAlignment="1" applyProtection="1">
      <alignment horizontal="center" vertical="center"/>
      <protection locked="0"/>
    </xf>
    <xf numFmtId="176" fontId="0" fillId="0" borderId="0" xfId="0" quotePrefix="1" applyNumberFormat="1" applyBorder="1" applyAlignment="1" applyProtection="1">
      <alignment horizontal="center" vertical="center"/>
    </xf>
    <xf numFmtId="176" fontId="4" fillId="0" borderId="1" xfId="0" quotePrefix="1" applyNumberFormat="1" applyFont="1" applyBorder="1" applyAlignment="1" applyProtection="1">
      <alignment horizontal="center" vertical="center"/>
    </xf>
    <xf numFmtId="0" fontId="8" fillId="0" borderId="0" xfId="1">
      <alignment vertical="center"/>
    </xf>
    <xf numFmtId="0" fontId="8" fillId="0" borderId="0" xfId="1" applyFill="1">
      <alignment vertical="center"/>
    </xf>
    <xf numFmtId="178" fontId="0" fillId="11" borderId="0" xfId="0" applyNumberFormat="1" applyFill="1" applyAlignment="1" applyProtection="1">
      <alignment horizontal="center" vertical="center"/>
      <protection locked="0"/>
    </xf>
    <xf numFmtId="177" fontId="3" fillId="4" borderId="0" xfId="0" applyNumberFormat="1" applyFont="1" applyFill="1" applyAlignment="1" applyProtection="1">
      <alignment horizontal="center" vertical="center"/>
      <protection locked="0"/>
    </xf>
    <xf numFmtId="0" fontId="8" fillId="0" borderId="3" xfId="1" applyFont="1" applyFill="1" applyBorder="1">
      <alignment vertical="center"/>
    </xf>
    <xf numFmtId="0" fontId="8" fillId="12" borderId="0" xfId="1" applyFill="1">
      <alignment vertical="center"/>
    </xf>
    <xf numFmtId="179" fontId="0" fillId="0" borderId="1" xfId="0" applyNumberFormat="1" applyBorder="1" applyAlignment="1" applyProtection="1">
      <alignment horizontal="center" vertical="center"/>
    </xf>
    <xf numFmtId="179" fontId="0" fillId="0" borderId="4" xfId="0" applyNumberFormat="1" applyBorder="1" applyAlignment="1" applyProtection="1">
      <alignment horizontal="center" vertical="center"/>
    </xf>
    <xf numFmtId="177" fontId="0" fillId="0" borderId="1" xfId="0" applyNumberFormat="1" applyFill="1" applyBorder="1" applyAlignment="1" applyProtection="1">
      <alignment horizontal="center" vertical="center"/>
      <protection locked="0"/>
    </xf>
    <xf numFmtId="176" fontId="4" fillId="0" borderId="5" xfId="0" applyNumberFormat="1" applyFont="1" applyBorder="1" applyAlignment="1" applyProtection="1">
      <alignment horizontal="center" vertical="center"/>
      <protection locked="0"/>
    </xf>
    <xf numFmtId="179" fontId="0" fillId="0" borderId="0" xfId="0" applyNumberFormat="1" applyAlignment="1" applyProtection="1">
      <alignment horizontal="center" vertical="center"/>
    </xf>
    <xf numFmtId="178" fontId="0" fillId="0" borderId="0" xfId="0" applyNumberFormat="1" applyAlignment="1" applyProtection="1">
      <alignment horizontal="center" vertical="center"/>
    </xf>
    <xf numFmtId="178" fontId="0" fillId="0" borderId="0" xfId="0" applyNumberFormat="1" applyFont="1" applyFill="1" applyAlignment="1" applyProtection="1">
      <alignment horizontal="center" vertical="center"/>
    </xf>
    <xf numFmtId="177" fontId="0" fillId="0" borderId="0" xfId="0" applyNumberFormat="1" applyAlignment="1" applyProtection="1">
      <alignment horizontal="center" vertical="center"/>
    </xf>
    <xf numFmtId="178" fontId="0" fillId="0" borderId="0" xfId="0" applyNumberFormat="1" applyFill="1" applyAlignment="1" applyProtection="1">
      <alignment horizontal="center" vertical="center"/>
    </xf>
    <xf numFmtId="177" fontId="0" fillId="0" borderId="0" xfId="0" applyNumberFormat="1" applyFill="1" applyAlignment="1" applyProtection="1">
      <alignment horizontal="center" vertical="center"/>
      <protection locked="0"/>
    </xf>
    <xf numFmtId="177" fontId="0" fillId="0" borderId="0" xfId="0" applyNumberFormat="1" applyFont="1" applyFill="1" applyAlignment="1" applyProtection="1">
      <alignment horizontal="center" vertical="center"/>
      <protection locked="0"/>
    </xf>
    <xf numFmtId="179" fontId="0" fillId="0" borderId="6" xfId="0" applyNumberFormat="1" applyBorder="1" applyAlignment="1" applyProtection="1">
      <alignment horizontal="center" vertical="center"/>
    </xf>
    <xf numFmtId="178" fontId="0" fillId="0" borderId="6" xfId="0" applyNumberFormat="1" applyBorder="1" applyAlignment="1" applyProtection="1">
      <alignment horizontal="center" vertical="center"/>
    </xf>
    <xf numFmtId="177" fontId="0" fillId="0" borderId="6" xfId="0" applyNumberFormat="1" applyBorder="1" applyAlignment="1" applyProtection="1">
      <alignment horizontal="center" vertical="center"/>
    </xf>
    <xf numFmtId="178" fontId="0" fillId="0" borderId="0" xfId="0" applyNumberFormat="1" applyFill="1" applyBorder="1" applyAlignment="1" applyProtection="1">
      <alignment horizontal="center" vertical="center"/>
    </xf>
    <xf numFmtId="177" fontId="0" fillId="0" borderId="6" xfId="0" applyNumberFormat="1" applyBorder="1" applyAlignment="1" applyProtection="1">
      <alignment horizontal="center" vertical="center"/>
      <protection locked="0"/>
    </xf>
    <xf numFmtId="176" fontId="4" fillId="0" borderId="7" xfId="0" applyNumberFormat="1" applyFont="1" applyBorder="1" applyAlignment="1" applyProtection="1">
      <alignment horizontal="center" vertical="center"/>
      <protection locked="0"/>
    </xf>
    <xf numFmtId="178" fontId="0" fillId="0" borderId="6" xfId="0" applyNumberFormat="1" applyFill="1" applyBorder="1" applyAlignment="1" applyProtection="1">
      <alignment horizontal="center" vertical="center"/>
    </xf>
    <xf numFmtId="177" fontId="0" fillId="0" borderId="6" xfId="0" applyNumberFormat="1" applyFill="1" applyBorder="1" applyAlignment="1" applyProtection="1">
      <alignment horizontal="center" vertical="center"/>
      <protection locked="0"/>
    </xf>
    <xf numFmtId="176" fontId="0" fillId="0" borderId="7" xfId="0" applyNumberFormat="1" applyBorder="1" applyAlignment="1" applyProtection="1">
      <alignment horizontal="center" vertical="center"/>
      <protection locked="0"/>
    </xf>
    <xf numFmtId="177" fontId="12" fillId="0" borderId="0" xfId="0" applyNumberFormat="1" applyFont="1" applyFill="1" applyAlignment="1" applyProtection="1">
      <alignment horizontal="center" vertical="center"/>
      <protection locked="0"/>
    </xf>
    <xf numFmtId="177" fontId="0" fillId="0" borderId="7" xfId="0" applyNumberFormat="1" applyBorder="1" applyAlignment="1" applyProtection="1">
      <alignment horizontal="center" vertical="center"/>
      <protection locked="0"/>
    </xf>
    <xf numFmtId="177" fontId="11" fillId="0" borderId="0" xfId="0" applyNumberFormat="1" applyFont="1" applyFill="1" applyAlignment="1" applyProtection="1">
      <alignment horizontal="center" vertical="center"/>
      <protection locked="0"/>
    </xf>
    <xf numFmtId="177" fontId="0" fillId="3" borderId="6" xfId="0" applyNumberFormat="1" applyFill="1" applyBorder="1" applyAlignment="1" applyProtection="1">
      <alignment horizontal="center" vertical="center"/>
      <protection locked="0"/>
    </xf>
    <xf numFmtId="176" fontId="0" fillId="0" borderId="6" xfId="0" applyNumberFormat="1" applyBorder="1" applyAlignment="1" applyProtection="1">
      <alignment horizontal="center" vertical="center"/>
      <protection locked="0"/>
    </xf>
    <xf numFmtId="178" fontId="0" fillId="0" borderId="6" xfId="0" applyNumberFormat="1" applyFont="1" applyFill="1" applyBorder="1" applyAlignment="1" applyProtection="1">
      <alignment horizontal="center" vertical="center"/>
    </xf>
    <xf numFmtId="177" fontId="0" fillId="0" borderId="6" xfId="0" applyNumberFormat="1" applyFont="1" applyFill="1" applyBorder="1" applyAlignment="1" applyProtection="1">
      <alignment horizontal="center" vertical="center"/>
      <protection locked="0"/>
    </xf>
    <xf numFmtId="178" fontId="0" fillId="13" borderId="0" xfId="0" applyNumberFormat="1" applyFill="1" applyAlignment="1" applyProtection="1">
      <alignment horizontal="center" vertical="center"/>
    </xf>
    <xf numFmtId="178" fontId="0" fillId="14" borderId="0" xfId="0" applyNumberFormat="1" applyFill="1" applyAlignment="1" applyProtection="1">
      <alignment horizontal="center" vertical="center"/>
    </xf>
    <xf numFmtId="178" fontId="0" fillId="13" borderId="6" xfId="0" applyNumberFormat="1" applyFill="1" applyBorder="1" applyAlignment="1" applyProtection="1">
      <alignment horizontal="center" vertical="center"/>
    </xf>
    <xf numFmtId="178" fontId="0" fillId="14" borderId="6" xfId="0" applyNumberFormat="1" applyFill="1" applyBorder="1" applyAlignment="1" applyProtection="1">
      <alignment horizontal="center" vertical="center"/>
    </xf>
    <xf numFmtId="179" fontId="0" fillId="0" borderId="0" xfId="0" applyNumberFormat="1" applyFill="1" applyAlignment="1" applyProtection="1">
      <alignment horizontal="center" vertical="center"/>
    </xf>
    <xf numFmtId="177" fontId="0" fillId="0" borderId="0" xfId="0" applyNumberFormat="1" applyFill="1" applyAlignment="1" applyProtection="1">
      <alignment horizontal="center" vertical="center"/>
    </xf>
    <xf numFmtId="176" fontId="0" fillId="0" borderId="0" xfId="0" applyNumberFormat="1" applyFill="1" applyAlignment="1" applyProtection="1">
      <alignment horizontal="center" vertical="center"/>
      <protection locked="0"/>
    </xf>
    <xf numFmtId="178" fontId="2" fillId="13" borderId="0" xfId="0" applyNumberFormat="1" applyFont="1" applyFill="1" applyAlignment="1" applyProtection="1">
      <alignment horizontal="center" vertical="center"/>
    </xf>
    <xf numFmtId="178" fontId="2" fillId="0" borderId="0" xfId="0" applyNumberFormat="1" applyFont="1" applyFill="1" applyAlignment="1" applyProtection="1">
      <alignment horizontal="center" vertical="center"/>
    </xf>
    <xf numFmtId="177" fontId="2" fillId="0" borderId="0" xfId="0" applyNumberFormat="1" applyFont="1" applyFill="1" applyAlignment="1" applyProtection="1">
      <alignment horizontal="center" vertical="center"/>
    </xf>
    <xf numFmtId="178" fontId="2" fillId="14" borderId="0" xfId="0" applyNumberFormat="1" applyFont="1" applyFill="1" applyAlignment="1" applyProtection="1">
      <alignment horizontal="center" vertical="center"/>
    </xf>
    <xf numFmtId="178" fontId="2" fillId="13" borderId="6" xfId="0" applyNumberFormat="1" applyFont="1" applyFill="1" applyBorder="1" applyAlignment="1" applyProtection="1">
      <alignment horizontal="center" vertical="center"/>
    </xf>
    <xf numFmtId="178" fontId="2" fillId="0" borderId="6" xfId="0" applyNumberFormat="1" applyFont="1" applyFill="1" applyBorder="1" applyAlignment="1" applyProtection="1">
      <alignment horizontal="center" vertical="center"/>
    </xf>
    <xf numFmtId="177" fontId="2" fillId="0" borderId="6" xfId="0" applyNumberFormat="1" applyFont="1" applyFill="1" applyBorder="1" applyAlignment="1" applyProtection="1">
      <alignment horizontal="center" vertical="center"/>
    </xf>
    <xf numFmtId="178" fontId="2" fillId="14" borderId="6" xfId="0" applyNumberFormat="1" applyFont="1" applyFill="1" applyBorder="1" applyAlignment="1" applyProtection="1">
      <alignment horizontal="center" vertical="center"/>
    </xf>
    <xf numFmtId="176" fontId="0" fillId="0" borderId="6" xfId="0" applyNumberFormat="1" applyFill="1" applyBorder="1" applyAlignment="1" applyProtection="1">
      <alignment horizontal="center" vertical="center"/>
      <protection locked="0"/>
    </xf>
    <xf numFmtId="177" fontId="2" fillId="0" borderId="0" xfId="0" applyNumberFormat="1" applyFont="1" applyAlignment="1" applyProtection="1">
      <alignment horizontal="center" vertical="center"/>
    </xf>
    <xf numFmtId="178" fontId="2" fillId="0" borderId="0" xfId="0" applyNumberFormat="1" applyFont="1" applyAlignment="1" applyProtection="1">
      <alignment horizontal="center" vertical="center"/>
    </xf>
    <xf numFmtId="177" fontId="2" fillId="0" borderId="0" xfId="0" applyNumberFormat="1" applyFont="1" applyAlignment="1" applyProtection="1">
      <alignment horizontal="center" vertical="center"/>
      <protection locked="0"/>
    </xf>
    <xf numFmtId="177" fontId="2" fillId="0" borderId="0" xfId="0" applyNumberFormat="1" applyFont="1" applyFill="1" applyAlignment="1" applyProtection="1">
      <alignment horizontal="center" vertical="center"/>
      <protection locked="0"/>
    </xf>
    <xf numFmtId="181" fontId="0" fillId="0" borderId="18" xfId="0" applyNumberFormat="1" applyBorder="1" applyAlignment="1" applyProtection="1">
      <alignment horizontal="center" vertical="center"/>
    </xf>
    <xf numFmtId="181" fontId="0" fillId="0" borderId="10" xfId="0" applyNumberFormat="1" applyBorder="1" applyAlignment="1" applyProtection="1">
      <alignment horizontal="center" vertical="center"/>
    </xf>
    <xf numFmtId="181" fontId="0" fillId="0" borderId="10" xfId="0" applyNumberFormat="1" applyFont="1" applyFill="1" applyBorder="1" applyAlignment="1" applyProtection="1">
      <alignment horizontal="center" vertical="center"/>
    </xf>
    <xf numFmtId="181" fontId="0" fillId="0" borderId="19" xfId="0" applyNumberFormat="1" applyBorder="1" applyAlignment="1" applyProtection="1">
      <alignment horizontal="center" vertical="center"/>
    </xf>
    <xf numFmtId="181" fontId="0" fillId="0" borderId="26" xfId="0" applyNumberFormat="1" applyBorder="1" applyAlignment="1" applyProtection="1">
      <alignment horizontal="center" vertical="center"/>
    </xf>
    <xf numFmtId="181" fontId="0" fillId="0" borderId="22" xfId="0" applyNumberFormat="1" applyBorder="1" applyAlignment="1" applyProtection="1">
      <alignment horizontal="center" vertical="center"/>
    </xf>
    <xf numFmtId="181" fontId="0" fillId="0" borderId="22" xfId="0" applyNumberFormat="1" applyFont="1" applyFill="1" applyBorder="1" applyAlignment="1" applyProtection="1">
      <alignment horizontal="center" vertical="center"/>
    </xf>
    <xf numFmtId="181" fontId="0" fillId="0" borderId="27" xfId="0" applyNumberFormat="1" applyBorder="1" applyAlignment="1" applyProtection="1">
      <alignment horizontal="center" vertical="center"/>
    </xf>
    <xf numFmtId="181" fontId="0" fillId="0" borderId="30" xfId="0" applyNumberFormat="1" applyBorder="1" applyAlignment="1" applyProtection="1">
      <alignment horizontal="center" vertical="center"/>
    </xf>
    <xf numFmtId="181" fontId="0" fillId="0" borderId="31" xfId="0" applyNumberFormat="1" applyBorder="1" applyAlignment="1" applyProtection="1">
      <alignment horizontal="center" vertical="center"/>
    </xf>
    <xf numFmtId="181" fontId="0" fillId="0" borderId="32" xfId="0" applyNumberFormat="1" applyBorder="1" applyAlignment="1" applyProtection="1">
      <alignment horizontal="center" vertical="center"/>
    </xf>
    <xf numFmtId="181" fontId="0" fillId="0" borderId="0" xfId="0" applyNumberFormat="1" applyBorder="1" applyAlignment="1" applyProtection="1">
      <alignment horizontal="center" vertical="center"/>
    </xf>
    <xf numFmtId="181" fontId="0" fillId="0" borderId="0" xfId="0" applyNumberFormat="1" applyFont="1" applyFill="1" applyBorder="1" applyAlignment="1" applyProtection="1">
      <alignment horizontal="center" vertical="center"/>
    </xf>
    <xf numFmtId="181" fontId="0" fillId="0" borderId="2" xfId="0" applyNumberFormat="1" applyBorder="1" applyAlignment="1" applyProtection="1">
      <alignment horizontal="center" vertical="center"/>
    </xf>
    <xf numFmtId="181" fontId="0" fillId="0" borderId="2" xfId="0" applyNumberFormat="1" applyFont="1" applyFill="1" applyBorder="1" applyAlignment="1" applyProtection="1">
      <alignment horizontal="center" vertical="center"/>
    </xf>
    <xf numFmtId="181" fontId="0" fillId="0" borderId="1" xfId="0" applyNumberFormat="1" applyBorder="1" applyAlignment="1" applyProtection="1">
      <alignment horizontal="center" vertical="center"/>
    </xf>
    <xf numFmtId="181" fontId="13" fillId="12" borderId="3" xfId="0" applyNumberFormat="1" applyFont="1" applyFill="1" applyBorder="1" applyAlignment="1" applyProtection="1">
      <alignment horizontal="center" vertical="center"/>
    </xf>
    <xf numFmtId="178" fontId="13" fillId="12" borderId="3" xfId="0" applyNumberFormat="1" applyFont="1" applyFill="1" applyBorder="1" applyAlignment="1" applyProtection="1">
      <alignment horizontal="center" vertical="center"/>
    </xf>
    <xf numFmtId="176" fontId="2" fillId="0" borderId="0" xfId="0" applyNumberFormat="1" applyFont="1" applyAlignment="1" applyProtection="1">
      <alignment horizontal="center" vertical="center"/>
    </xf>
    <xf numFmtId="177" fontId="3" fillId="4" borderId="0" xfId="0" applyNumberFormat="1" applyFont="1" applyFill="1" applyAlignment="1" applyProtection="1">
      <alignment horizontal="center" vertical="center"/>
    </xf>
    <xf numFmtId="177" fontId="3" fillId="2" borderId="0" xfId="0" applyNumberFormat="1" applyFont="1" applyFill="1" applyAlignment="1" applyProtection="1">
      <alignment horizontal="center" vertical="center"/>
    </xf>
    <xf numFmtId="178" fontId="3" fillId="6" borderId="0" xfId="0" applyNumberFormat="1" applyFont="1" applyFill="1" applyAlignment="1" applyProtection="1">
      <alignment horizontal="center" vertical="center"/>
    </xf>
    <xf numFmtId="178" fontId="3" fillId="10" borderId="0" xfId="0" applyNumberFormat="1" applyFont="1" applyFill="1" applyAlignment="1" applyProtection="1">
      <alignment horizontal="center" vertical="center"/>
    </xf>
    <xf numFmtId="0" fontId="0" fillId="0" borderId="0" xfId="0" applyProtection="1">
      <alignment vertical="center"/>
    </xf>
    <xf numFmtId="177" fontId="2" fillId="4" borderId="0" xfId="0" applyNumberFormat="1" applyFont="1" applyFill="1" applyAlignment="1" applyProtection="1">
      <alignment horizontal="center" vertical="center"/>
    </xf>
    <xf numFmtId="177" fontId="2" fillId="2" borderId="0" xfId="0" applyNumberFormat="1" applyFont="1" applyFill="1" applyAlignment="1" applyProtection="1">
      <alignment horizontal="center" vertical="center"/>
    </xf>
    <xf numFmtId="177" fontId="2" fillId="5" borderId="0" xfId="0" applyNumberFormat="1" applyFont="1" applyFill="1" applyAlignment="1" applyProtection="1">
      <alignment horizontal="center" vertical="center"/>
    </xf>
    <xf numFmtId="178" fontId="2" fillId="6" borderId="3" xfId="0" applyNumberFormat="1" applyFont="1" applyFill="1" applyBorder="1" applyAlignment="1" applyProtection="1">
      <alignment horizontal="center" vertical="center"/>
    </xf>
    <xf numFmtId="178" fontId="2" fillId="10" borderId="3" xfId="0" applyNumberFormat="1" applyFont="1" applyFill="1" applyBorder="1" applyAlignment="1" applyProtection="1">
      <alignment horizontal="center" vertical="center"/>
    </xf>
    <xf numFmtId="178" fontId="2" fillId="9" borderId="3" xfId="0" applyNumberFormat="1" applyFont="1" applyFill="1" applyBorder="1" applyAlignment="1" applyProtection="1">
      <alignment horizontal="center" vertical="center"/>
    </xf>
    <xf numFmtId="179" fontId="2" fillId="9" borderId="3" xfId="0" applyNumberFormat="1" applyFont="1" applyFill="1" applyBorder="1" applyAlignment="1" applyProtection="1">
      <alignment horizontal="center" vertical="center"/>
    </xf>
    <xf numFmtId="176" fontId="3" fillId="0" borderId="0" xfId="0" applyNumberFormat="1" applyFont="1" applyAlignment="1" applyProtection="1">
      <alignment horizontal="center" vertical="center"/>
    </xf>
    <xf numFmtId="181" fontId="2" fillId="4" borderId="0" xfId="0" applyNumberFormat="1" applyFont="1" applyFill="1" applyAlignment="1" applyProtection="1">
      <alignment horizontal="center" vertical="center"/>
    </xf>
    <xf numFmtId="181" fontId="0" fillId="4" borderId="0" xfId="0" applyNumberFormat="1" applyFont="1" applyFill="1" applyAlignment="1" applyProtection="1">
      <alignment horizontal="center" vertical="center"/>
    </xf>
    <xf numFmtId="181" fontId="0" fillId="4" borderId="0" xfId="0" applyNumberFormat="1" applyFill="1" applyAlignment="1" applyProtection="1">
      <alignment horizontal="center" vertical="center"/>
    </xf>
    <xf numFmtId="181" fontId="0" fillId="2" borderId="0" xfId="0" applyNumberFormat="1" applyFill="1" applyAlignment="1" applyProtection="1">
      <alignment horizontal="center" vertical="center"/>
    </xf>
    <xf numFmtId="181" fontId="0" fillId="5" borderId="0" xfId="0" applyNumberFormat="1" applyFill="1" applyAlignment="1" applyProtection="1">
      <alignment horizontal="center" vertical="center"/>
    </xf>
    <xf numFmtId="178" fontId="0" fillId="11" borderId="0" xfId="0" applyNumberFormat="1" applyFill="1" applyAlignment="1" applyProtection="1">
      <alignment horizontal="center" vertical="center"/>
    </xf>
    <xf numFmtId="176" fontId="0" fillId="0" borderId="12" xfId="0" applyNumberFormat="1" applyBorder="1" applyAlignment="1" applyProtection="1">
      <alignment horizontal="center" vertical="center"/>
    </xf>
    <xf numFmtId="181" fontId="0" fillId="0" borderId="12" xfId="0" applyNumberFormat="1" applyFill="1" applyBorder="1" applyAlignment="1" applyProtection="1">
      <alignment horizontal="center" vertical="center"/>
    </xf>
    <xf numFmtId="181" fontId="0" fillId="0" borderId="16" xfId="0" applyNumberFormat="1" applyFill="1" applyBorder="1" applyAlignment="1" applyProtection="1">
      <alignment horizontal="center" vertical="center"/>
    </xf>
    <xf numFmtId="181" fontId="0" fillId="0" borderId="16" xfId="0" applyNumberFormat="1" applyFont="1" applyFill="1" applyBorder="1" applyAlignment="1" applyProtection="1">
      <alignment horizontal="center" vertical="center"/>
    </xf>
    <xf numFmtId="181" fontId="0" fillId="0" borderId="16" xfId="0" applyNumberFormat="1" applyBorder="1" applyAlignment="1" applyProtection="1">
      <alignment horizontal="center" vertical="center"/>
    </xf>
    <xf numFmtId="178" fontId="0" fillId="2" borderId="29" xfId="0" applyNumberFormat="1" applyFill="1" applyBorder="1" applyAlignment="1" applyProtection="1">
      <alignment horizontal="center" vertical="center"/>
    </xf>
    <xf numFmtId="176" fontId="0" fillId="0" borderId="10" xfId="0" applyNumberFormat="1" applyBorder="1" applyAlignment="1" applyProtection="1">
      <alignment horizontal="center" vertical="center"/>
    </xf>
    <xf numFmtId="181" fontId="0" fillId="0" borderId="10" xfId="0" applyNumberFormat="1" applyFill="1" applyBorder="1" applyAlignment="1" applyProtection="1">
      <alignment horizontal="center" vertical="center"/>
    </xf>
    <xf numFmtId="176" fontId="0" fillId="0" borderId="11" xfId="0" applyNumberFormat="1" applyBorder="1" applyAlignment="1" applyProtection="1">
      <alignment horizontal="center" vertical="center"/>
    </xf>
    <xf numFmtId="181" fontId="0" fillId="0" borderId="11" xfId="0" applyNumberFormat="1" applyFill="1" applyBorder="1" applyAlignment="1" applyProtection="1">
      <alignment horizontal="center" vertical="center"/>
    </xf>
    <xf numFmtId="181" fontId="0" fillId="0" borderId="22" xfId="0" applyNumberFormat="1" applyFill="1" applyBorder="1" applyAlignment="1" applyProtection="1">
      <alignment horizontal="center" vertical="center"/>
    </xf>
    <xf numFmtId="176" fontId="4" fillId="0" borderId="28" xfId="0" applyNumberFormat="1" applyFont="1" applyBorder="1" applyAlignment="1" applyProtection="1">
      <alignment horizontal="center" vertical="center"/>
    </xf>
    <xf numFmtId="181" fontId="0" fillId="0" borderId="28" xfId="0" applyNumberFormat="1" applyFill="1" applyBorder="1" applyAlignment="1" applyProtection="1">
      <alignment horizontal="center" vertical="center"/>
    </xf>
    <xf numFmtId="181" fontId="0" fillId="0" borderId="14" xfId="0" applyNumberFormat="1" applyFill="1" applyBorder="1" applyAlignment="1" applyProtection="1">
      <alignment horizontal="center" vertical="center"/>
    </xf>
    <xf numFmtId="181" fontId="0" fillId="0" borderId="14" xfId="0" applyNumberFormat="1" applyBorder="1" applyAlignment="1" applyProtection="1">
      <alignment horizontal="center" vertical="center"/>
    </xf>
    <xf numFmtId="176" fontId="0" fillId="0" borderId="29" xfId="0" applyNumberFormat="1" applyBorder="1" applyAlignment="1" applyProtection="1">
      <alignment horizontal="center" vertical="center"/>
    </xf>
    <xf numFmtId="176" fontId="0" fillId="0" borderId="18" xfId="0" applyNumberFormat="1" applyBorder="1" applyAlignment="1" applyProtection="1">
      <alignment horizontal="center" vertical="center"/>
    </xf>
    <xf numFmtId="176" fontId="0" fillId="0" borderId="17" xfId="0" applyNumberFormat="1" applyBorder="1" applyAlignment="1" applyProtection="1">
      <alignment horizontal="center" vertical="center"/>
    </xf>
    <xf numFmtId="181" fontId="0" fillId="0" borderId="12" xfId="0" applyNumberFormat="1" applyBorder="1" applyAlignment="1" applyProtection="1">
      <alignment horizontal="center" vertical="center"/>
    </xf>
    <xf numFmtId="181" fontId="0" fillId="0" borderId="11" xfId="0" applyNumberFormat="1" applyBorder="1" applyAlignment="1" applyProtection="1">
      <alignment horizontal="center" vertical="center"/>
    </xf>
    <xf numFmtId="180" fontId="0" fillId="0" borderId="0" xfId="0" applyNumberFormat="1" applyProtection="1">
      <alignment vertical="center"/>
    </xf>
    <xf numFmtId="177" fontId="0" fillId="0" borderId="0" xfId="0" applyNumberFormat="1" applyProtection="1">
      <alignment vertical="center"/>
    </xf>
    <xf numFmtId="181" fontId="11" fillId="0" borderId="10" xfId="0" applyNumberFormat="1" applyFont="1" applyFill="1" applyBorder="1" applyAlignment="1" applyProtection="1">
      <alignment horizontal="center" vertical="center"/>
    </xf>
    <xf numFmtId="176" fontId="0" fillId="0" borderId="18" xfId="0" applyNumberFormat="1" applyFont="1" applyBorder="1" applyAlignment="1" applyProtection="1">
      <alignment horizontal="center" vertical="center"/>
    </xf>
    <xf numFmtId="181" fontId="0" fillId="0" borderId="10" xfId="0" applyNumberFormat="1" applyFont="1" applyBorder="1" applyAlignment="1" applyProtection="1">
      <alignment horizontal="center" vertical="center"/>
    </xf>
    <xf numFmtId="0" fontId="0" fillId="0" borderId="0" xfId="0" applyFont="1" applyProtection="1">
      <alignment vertical="center"/>
    </xf>
    <xf numFmtId="176" fontId="0" fillId="0" borderId="17" xfId="0" applyNumberFormat="1" applyFont="1" applyBorder="1" applyAlignment="1" applyProtection="1">
      <alignment horizontal="center" vertical="center"/>
    </xf>
    <xf numFmtId="176" fontId="4" fillId="0" borderId="28" xfId="0" quotePrefix="1" applyNumberFormat="1" applyFont="1" applyBorder="1" applyAlignment="1" applyProtection="1">
      <alignment horizontal="center" vertical="center"/>
    </xf>
    <xf numFmtId="176" fontId="0" fillId="0" borderId="15" xfId="0" quotePrefix="1" applyNumberFormat="1" applyBorder="1" applyAlignment="1" applyProtection="1">
      <alignment horizontal="center" vertical="center"/>
    </xf>
    <xf numFmtId="181" fontId="0" fillId="0" borderId="15" xfId="0" applyNumberFormat="1" applyFill="1" applyBorder="1" applyAlignment="1" applyProtection="1">
      <alignment horizontal="center" vertical="center"/>
    </xf>
    <xf numFmtId="179" fontId="0" fillId="0" borderId="25" xfId="0" applyNumberFormat="1" applyBorder="1" applyAlignment="1" applyProtection="1">
      <alignment horizontal="center" vertical="center"/>
    </xf>
    <xf numFmtId="176" fontId="0" fillId="0" borderId="17" xfId="0" quotePrefix="1" applyNumberFormat="1" applyBorder="1" applyAlignment="1" applyProtection="1">
      <alignment horizontal="center" vertical="center"/>
    </xf>
    <xf numFmtId="181" fontId="0" fillId="0" borderId="17" xfId="0" applyNumberFormat="1" applyBorder="1" applyAlignment="1" applyProtection="1">
      <alignment horizontal="center" vertical="center"/>
    </xf>
    <xf numFmtId="178" fontId="0" fillId="2" borderId="18" xfId="0" applyNumberFormat="1" applyFill="1" applyBorder="1" applyAlignment="1" applyProtection="1">
      <alignment horizontal="center" vertical="center"/>
    </xf>
    <xf numFmtId="178" fontId="0" fillId="2" borderId="17" xfId="0" applyNumberFormat="1" applyFill="1" applyBorder="1" applyAlignment="1" applyProtection="1">
      <alignment horizontal="center" vertical="center"/>
    </xf>
    <xf numFmtId="179" fontId="0" fillId="0" borderId="1" xfId="0" applyNumberFormat="1" applyFill="1" applyBorder="1" applyAlignment="1" applyProtection="1">
      <alignment horizontal="center" vertical="center"/>
    </xf>
    <xf numFmtId="181" fontId="0" fillId="0" borderId="15" xfId="0" applyNumberFormat="1" applyBorder="1" applyAlignment="1" applyProtection="1">
      <alignment horizontal="center" vertical="center"/>
    </xf>
    <xf numFmtId="181" fontId="11" fillId="0" borderId="16" xfId="0" applyNumberFormat="1" applyFont="1" applyFill="1" applyBorder="1" applyAlignment="1" applyProtection="1">
      <alignment horizontal="center" vertical="center"/>
    </xf>
    <xf numFmtId="181" fontId="0" fillId="0" borderId="25" xfId="0" applyNumberFormat="1" applyBorder="1" applyAlignment="1" applyProtection="1">
      <alignment horizontal="center" vertical="center"/>
    </xf>
    <xf numFmtId="178" fontId="0" fillId="2" borderId="26" xfId="0" applyNumberFormat="1" applyFill="1" applyBorder="1" applyAlignment="1" applyProtection="1">
      <alignment horizontal="center" vertical="center"/>
    </xf>
    <xf numFmtId="181" fontId="0" fillId="0" borderId="33" xfId="0" applyNumberFormat="1" applyBorder="1" applyAlignment="1" applyProtection="1">
      <alignment horizontal="center" vertical="center"/>
    </xf>
    <xf numFmtId="181" fontId="0" fillId="0" borderId="34" xfId="0" applyNumberFormat="1" applyBorder="1" applyAlignment="1" applyProtection="1">
      <alignment horizontal="center" vertical="center"/>
    </xf>
    <xf numFmtId="181" fontId="11" fillId="0" borderId="34" xfId="0" applyNumberFormat="1" applyFont="1" applyFill="1" applyBorder="1" applyAlignment="1" applyProtection="1">
      <alignment horizontal="center" vertical="center"/>
    </xf>
    <xf numFmtId="181" fontId="0" fillId="0" borderId="35" xfId="0" applyNumberFormat="1" applyBorder="1" applyAlignment="1" applyProtection="1">
      <alignment horizontal="center" vertical="center"/>
    </xf>
    <xf numFmtId="178" fontId="0" fillId="2" borderId="33" xfId="0" applyNumberFormat="1" applyFill="1" applyBorder="1" applyAlignment="1" applyProtection="1">
      <alignment horizontal="center" vertical="center"/>
    </xf>
    <xf numFmtId="178" fontId="0" fillId="2" borderId="34" xfId="0" applyNumberFormat="1" applyFill="1" applyBorder="1" applyAlignment="1" applyProtection="1">
      <alignment horizontal="center" vertical="center"/>
    </xf>
    <xf numFmtId="178" fontId="0" fillId="7" borderId="34" xfId="0" applyNumberFormat="1" applyFill="1" applyBorder="1" applyAlignment="1" applyProtection="1">
      <alignment horizontal="center" vertical="center"/>
    </xf>
    <xf numFmtId="178" fontId="0" fillId="0" borderId="34" xfId="0" applyNumberFormat="1" applyFont="1" applyFill="1" applyBorder="1" applyAlignment="1" applyProtection="1">
      <alignment horizontal="center" vertical="center"/>
    </xf>
    <xf numFmtId="178" fontId="0" fillId="8" borderId="34" xfId="0" applyNumberFormat="1" applyFont="1" applyFill="1" applyBorder="1" applyAlignment="1" applyProtection="1">
      <alignment horizontal="center" vertical="center"/>
    </xf>
    <xf numFmtId="178" fontId="0" fillId="0" borderId="34" xfId="0" applyNumberFormat="1" applyBorder="1" applyAlignment="1" applyProtection="1">
      <alignment horizontal="center" vertical="center"/>
    </xf>
    <xf numFmtId="179" fontId="0" fillId="0" borderId="35" xfId="0" applyNumberFormat="1" applyBorder="1" applyAlignment="1" applyProtection="1">
      <alignment horizontal="center" vertical="center"/>
    </xf>
    <xf numFmtId="181" fontId="0" fillId="0" borderId="36" xfId="0" applyNumberFormat="1" applyBorder="1" applyAlignment="1" applyProtection="1">
      <alignment horizontal="center" vertical="center"/>
    </xf>
    <xf numFmtId="181" fontId="0" fillId="0" borderId="37" xfId="0" applyNumberFormat="1" applyBorder="1" applyAlignment="1" applyProtection="1">
      <alignment horizontal="center" vertical="center"/>
    </xf>
    <xf numFmtId="181" fontId="0" fillId="0" borderId="37" xfId="0" applyNumberFormat="1" applyFont="1" applyFill="1" applyBorder="1" applyAlignment="1" applyProtection="1">
      <alignment horizontal="center" vertical="center"/>
    </xf>
    <xf numFmtId="181" fontId="0" fillId="0" borderId="38" xfId="0" applyNumberFormat="1" applyBorder="1" applyAlignment="1" applyProtection="1">
      <alignment horizontal="center" vertical="center"/>
    </xf>
    <xf numFmtId="178" fontId="0" fillId="2" borderId="36" xfId="0" applyNumberFormat="1" applyFill="1" applyBorder="1" applyAlignment="1" applyProtection="1">
      <alignment horizontal="center" vertical="center"/>
    </xf>
    <xf numFmtId="178" fontId="0" fillId="2" borderId="37" xfId="0" applyNumberFormat="1" applyFill="1" applyBorder="1" applyAlignment="1" applyProtection="1">
      <alignment horizontal="center" vertical="center"/>
    </xf>
    <xf numFmtId="178" fontId="0" fillId="7" borderId="37" xfId="0" applyNumberFormat="1" applyFill="1" applyBorder="1" applyAlignment="1" applyProtection="1">
      <alignment horizontal="center" vertical="center"/>
    </xf>
    <xf numFmtId="178" fontId="0" fillId="0" borderId="37" xfId="0" applyNumberFormat="1" applyFont="1" applyFill="1" applyBorder="1" applyAlignment="1" applyProtection="1">
      <alignment horizontal="center" vertical="center"/>
    </xf>
    <xf numFmtId="178" fontId="0" fillId="8" borderId="37" xfId="0" applyNumberFormat="1" applyFill="1" applyBorder="1" applyAlignment="1" applyProtection="1">
      <alignment horizontal="center" vertical="center"/>
    </xf>
    <xf numFmtId="178" fontId="0" fillId="0" borderId="37" xfId="0" applyNumberFormat="1" applyBorder="1" applyAlignment="1" applyProtection="1">
      <alignment horizontal="center" vertical="center"/>
    </xf>
    <xf numFmtId="179" fontId="0" fillId="0" borderId="38" xfId="0" applyNumberFormat="1" applyBorder="1" applyAlignment="1" applyProtection="1">
      <alignment horizontal="center" vertical="center"/>
    </xf>
    <xf numFmtId="181" fontId="0" fillId="0" borderId="39" xfId="0" applyNumberFormat="1" applyBorder="1" applyAlignment="1" applyProtection="1">
      <alignment horizontal="center" vertical="center"/>
    </xf>
    <xf numFmtId="181" fontId="0" fillId="0" borderId="40" xfId="0" applyNumberFormat="1" applyBorder="1" applyAlignment="1" applyProtection="1">
      <alignment horizontal="center" vertical="center"/>
    </xf>
    <xf numFmtId="181" fontId="0" fillId="0" borderId="40" xfId="0" applyNumberFormat="1" applyFont="1" applyFill="1" applyBorder="1" applyAlignment="1" applyProtection="1">
      <alignment horizontal="center" vertical="center"/>
    </xf>
    <xf numFmtId="181" fontId="0" fillId="0" borderId="41" xfId="0" applyNumberFormat="1" applyBorder="1" applyAlignment="1" applyProtection="1">
      <alignment horizontal="center" vertical="center"/>
    </xf>
    <xf numFmtId="178" fontId="0" fillId="2" borderId="39" xfId="0" applyNumberFormat="1" applyFill="1" applyBorder="1" applyAlignment="1" applyProtection="1">
      <alignment horizontal="center" vertical="center"/>
    </xf>
    <xf numFmtId="178" fontId="0" fillId="2" borderId="40" xfId="0" applyNumberFormat="1" applyFill="1" applyBorder="1" applyAlignment="1" applyProtection="1">
      <alignment horizontal="center" vertical="center"/>
    </xf>
    <xf numFmtId="178" fontId="0" fillId="7" borderId="40" xfId="0" applyNumberFormat="1" applyFill="1" applyBorder="1" applyAlignment="1" applyProtection="1">
      <alignment horizontal="center" vertical="center"/>
    </xf>
    <xf numFmtId="178" fontId="0" fillId="0" borderId="40" xfId="0" applyNumberFormat="1" applyFont="1" applyFill="1" applyBorder="1" applyAlignment="1" applyProtection="1">
      <alignment horizontal="center" vertical="center"/>
    </xf>
    <xf numFmtId="178" fontId="0" fillId="8" borderId="40" xfId="0" applyNumberFormat="1" applyFill="1" applyBorder="1" applyAlignment="1" applyProtection="1">
      <alignment horizontal="center" vertical="center"/>
    </xf>
    <xf numFmtId="178" fontId="0" fillId="0" borderId="40" xfId="0" applyNumberFormat="1" applyBorder="1" applyAlignment="1" applyProtection="1">
      <alignment horizontal="center" vertical="center"/>
    </xf>
    <xf numFmtId="179" fontId="0" fillId="0" borderId="41" xfId="0" applyNumberFormat="1" applyBorder="1" applyAlignment="1" applyProtection="1">
      <alignment horizontal="center" vertical="center"/>
    </xf>
    <xf numFmtId="0" fontId="0" fillId="0" borderId="0" xfId="0" applyBorder="1" applyProtection="1">
      <alignment vertical="center"/>
    </xf>
    <xf numFmtId="181" fontId="0" fillId="0" borderId="43" xfId="0" applyNumberFormat="1" applyBorder="1" applyAlignment="1" applyProtection="1">
      <alignment horizontal="center" vertical="center"/>
    </xf>
    <xf numFmtId="181" fontId="0" fillId="0" borderId="44" xfId="0" applyNumberFormat="1" applyBorder="1" applyAlignment="1" applyProtection="1">
      <alignment horizontal="center" vertical="center"/>
    </xf>
    <xf numFmtId="181" fontId="11" fillId="0" borderId="44" xfId="0" applyNumberFormat="1" applyFont="1" applyFill="1" applyBorder="1" applyAlignment="1" applyProtection="1">
      <alignment horizontal="center" vertical="center"/>
    </xf>
    <xf numFmtId="181" fontId="0" fillId="0" borderId="45" xfId="0" applyNumberFormat="1" applyBorder="1" applyAlignment="1" applyProtection="1">
      <alignment horizontal="center" vertical="center"/>
    </xf>
    <xf numFmtId="178" fontId="0" fillId="2" borderId="43" xfId="0" applyNumberFormat="1" applyFill="1" applyBorder="1" applyAlignment="1" applyProtection="1">
      <alignment horizontal="center" vertical="center"/>
    </xf>
    <xf numFmtId="178" fontId="0" fillId="2" borderId="44" xfId="0" applyNumberFormat="1" applyFill="1" applyBorder="1" applyAlignment="1" applyProtection="1">
      <alignment horizontal="center" vertical="center"/>
    </xf>
    <xf numFmtId="178" fontId="0" fillId="7" borderId="44" xfId="0" applyNumberFormat="1" applyFill="1" applyBorder="1" applyAlignment="1" applyProtection="1">
      <alignment horizontal="center" vertical="center"/>
    </xf>
    <xf numFmtId="178" fontId="0" fillId="0" borderId="44" xfId="0" applyNumberFormat="1" applyFont="1" applyFill="1" applyBorder="1" applyAlignment="1" applyProtection="1">
      <alignment horizontal="center" vertical="center"/>
    </xf>
    <xf numFmtId="178" fontId="0" fillId="8" borderId="44" xfId="0" applyNumberFormat="1" applyFont="1" applyFill="1" applyBorder="1" applyAlignment="1" applyProtection="1">
      <alignment horizontal="center" vertical="center"/>
    </xf>
    <xf numFmtId="178" fontId="0" fillId="0" borderId="44" xfId="0" applyNumberFormat="1" applyBorder="1" applyAlignment="1" applyProtection="1">
      <alignment horizontal="center" vertical="center"/>
    </xf>
    <xf numFmtId="179" fontId="0" fillId="0" borderId="45" xfId="0" applyNumberFormat="1" applyBorder="1" applyAlignment="1" applyProtection="1">
      <alignment horizontal="center" vertical="center"/>
    </xf>
    <xf numFmtId="181" fontId="11" fillId="0" borderId="0" xfId="0" applyNumberFormat="1" applyFont="1" applyFill="1" applyBorder="1" applyAlignment="1" applyProtection="1">
      <alignment horizontal="center" vertical="center"/>
    </xf>
    <xf numFmtId="178" fontId="0" fillId="8" borderId="0" xfId="0" applyNumberFormat="1" applyFont="1" applyFill="1" applyBorder="1" applyAlignment="1" applyProtection="1">
      <alignment horizontal="center" vertical="center"/>
    </xf>
    <xf numFmtId="179" fontId="0" fillId="0" borderId="46" xfId="0" applyNumberFormat="1" applyBorder="1" applyAlignment="1" applyProtection="1">
      <alignment horizontal="center" vertical="center"/>
    </xf>
    <xf numFmtId="181" fontId="0" fillId="0" borderId="0" xfId="0" applyNumberFormat="1" applyAlignment="1" applyProtection="1">
      <alignment horizontal="center" vertical="center"/>
    </xf>
    <xf numFmtId="177" fontId="10" fillId="0" borderId="0" xfId="0" applyNumberFormat="1" applyFont="1" applyFill="1" applyAlignment="1" applyProtection="1">
      <alignment horizontal="center" vertical="center"/>
    </xf>
    <xf numFmtId="0" fontId="8" fillId="0" borderId="0" xfId="1" applyBorder="1">
      <alignment vertical="center"/>
    </xf>
    <xf numFmtId="177" fontId="0" fillId="0" borderId="0" xfId="0" applyNumberFormat="1" applyFont="1" applyFill="1" applyAlignment="1" applyProtection="1">
      <alignment horizontal="center" vertical="center"/>
    </xf>
    <xf numFmtId="0" fontId="8" fillId="0" borderId="3" xfId="1" applyFill="1" applyBorder="1">
      <alignment vertical="center"/>
    </xf>
    <xf numFmtId="179" fontId="8" fillId="0" borderId="0" xfId="1" applyNumberFormat="1">
      <alignment vertical="center"/>
    </xf>
    <xf numFmtId="177" fontId="0" fillId="15" borderId="0" xfId="0" applyNumberFormat="1" applyFill="1" applyBorder="1" applyAlignment="1" applyProtection="1">
      <alignment horizontal="center" vertical="center"/>
    </xf>
    <xf numFmtId="177" fontId="0" fillId="15" borderId="1" xfId="0" applyNumberFormat="1" applyFill="1" applyBorder="1" applyAlignment="1" applyProtection="1">
      <alignment horizontal="center" vertical="center"/>
    </xf>
    <xf numFmtId="179" fontId="2" fillId="6" borderId="3" xfId="0" applyNumberFormat="1" applyFont="1" applyFill="1" applyBorder="1" applyAlignment="1" applyProtection="1">
      <alignment horizontal="center" vertical="center"/>
    </xf>
    <xf numFmtId="179" fontId="13" fillId="12" borderId="3" xfId="0" applyNumberFormat="1" applyFont="1" applyFill="1" applyBorder="1" applyAlignment="1" applyProtection="1">
      <alignment horizontal="center" vertical="center"/>
    </xf>
    <xf numFmtId="179" fontId="0" fillId="0" borderId="16" xfId="0" applyNumberFormat="1" applyFill="1" applyBorder="1" applyAlignment="1" applyProtection="1">
      <alignment horizontal="center" vertical="center"/>
    </xf>
    <xf numFmtId="179" fontId="0" fillId="0" borderId="10" xfId="0" applyNumberFormat="1" applyFill="1" applyBorder="1" applyAlignment="1" applyProtection="1">
      <alignment horizontal="center" vertical="center"/>
    </xf>
    <xf numFmtId="179" fontId="0" fillId="0" borderId="11" xfId="0" applyNumberFormat="1" applyFill="1" applyBorder="1" applyAlignment="1" applyProtection="1">
      <alignment horizontal="center" vertical="center"/>
    </xf>
    <xf numFmtId="179" fontId="0" fillId="0" borderId="21" xfId="0" applyNumberFormat="1" applyFill="1" applyBorder="1" applyAlignment="1" applyProtection="1">
      <alignment horizontal="center" vertical="center"/>
    </xf>
    <xf numFmtId="179" fontId="0" fillId="0" borderId="23" xfId="0" applyNumberFormat="1" applyFill="1" applyBorder="1" applyAlignment="1" applyProtection="1">
      <alignment horizontal="center" vertical="center"/>
    </xf>
    <xf numFmtId="179" fontId="0" fillId="0" borderId="24" xfId="0" applyNumberFormat="1" applyFill="1" applyBorder="1" applyAlignment="1" applyProtection="1">
      <alignment horizontal="center" vertical="center"/>
    </xf>
    <xf numFmtId="179" fontId="0" fillId="0" borderId="22" xfId="0" applyNumberFormat="1" applyFill="1" applyBorder="1" applyAlignment="1" applyProtection="1">
      <alignment horizontal="center" vertical="center"/>
    </xf>
    <xf numFmtId="179" fontId="0" fillId="0" borderId="31" xfId="0" applyNumberFormat="1" applyFill="1" applyBorder="1" applyAlignment="1" applyProtection="1">
      <alignment horizontal="center" vertical="center"/>
    </xf>
    <xf numFmtId="179" fontId="0" fillId="0" borderId="34" xfId="0" applyNumberFormat="1" applyFill="1" applyBorder="1" applyAlignment="1" applyProtection="1">
      <alignment horizontal="center" vertical="center"/>
    </xf>
    <xf numFmtId="179" fontId="0" fillId="0" borderId="37" xfId="0" applyNumberFormat="1" applyBorder="1" applyAlignment="1" applyProtection="1">
      <alignment horizontal="center" vertical="center"/>
    </xf>
    <xf numFmtId="179" fontId="0" fillId="0" borderId="40" xfId="0" applyNumberFormat="1" applyBorder="1" applyAlignment="1" applyProtection="1">
      <alignment horizontal="center" vertical="center"/>
    </xf>
    <xf numFmtId="179" fontId="0" fillId="0" borderId="44" xfId="0" applyNumberFormat="1" applyFill="1" applyBorder="1" applyAlignment="1" applyProtection="1">
      <alignment horizontal="center" vertical="center"/>
    </xf>
    <xf numFmtId="179" fontId="0" fillId="0" borderId="0" xfId="0" applyNumberFormat="1" applyFill="1" applyBorder="1" applyAlignment="1" applyProtection="1">
      <alignment horizontal="center" vertical="center"/>
    </xf>
    <xf numFmtId="181" fontId="13" fillId="12" borderId="7" xfId="0" applyNumberFormat="1" applyFont="1" applyFill="1" applyBorder="1" applyAlignment="1" applyProtection="1">
      <alignment horizontal="center" vertical="center"/>
    </xf>
    <xf numFmtId="181" fontId="0" fillId="0" borderId="47" xfId="0" applyNumberFormat="1" applyBorder="1" applyAlignment="1" applyProtection="1">
      <alignment horizontal="center" vertical="center"/>
    </xf>
    <xf numFmtId="181" fontId="0" fillId="0" borderId="48" xfId="0" applyNumberFormat="1" applyBorder="1" applyAlignment="1" applyProtection="1">
      <alignment horizontal="center" vertical="center"/>
    </xf>
    <xf numFmtId="181" fontId="0" fillId="0" borderId="20" xfId="0" applyNumberFormat="1" applyBorder="1" applyAlignment="1" applyProtection="1">
      <alignment horizontal="center" vertical="center"/>
    </xf>
    <xf numFmtId="181" fontId="0" fillId="0" borderId="19" xfId="0" applyNumberFormat="1" applyFont="1" applyBorder="1" applyAlignment="1" applyProtection="1">
      <alignment horizontal="center" vertical="center"/>
    </xf>
    <xf numFmtId="178" fontId="2" fillId="6" borderId="8" xfId="0" applyNumberFormat="1" applyFont="1" applyFill="1" applyBorder="1" applyAlignment="1" applyProtection="1">
      <alignment horizontal="center" vertical="center"/>
    </xf>
    <xf numFmtId="178" fontId="13" fillId="12" borderId="8" xfId="0" applyNumberFormat="1" applyFont="1" applyFill="1" applyBorder="1" applyAlignment="1" applyProtection="1">
      <alignment horizontal="center" vertical="center"/>
    </xf>
    <xf numFmtId="177" fontId="2" fillId="15" borderId="0" xfId="0" applyNumberFormat="1" applyFont="1" applyFill="1" applyBorder="1" applyAlignment="1" applyProtection="1">
      <alignment horizontal="center" vertical="center"/>
    </xf>
    <xf numFmtId="177" fontId="0" fillId="15" borderId="49" xfId="0" applyNumberFormat="1" applyFill="1" applyBorder="1" applyAlignment="1" applyProtection="1">
      <alignment horizontal="center" vertical="center"/>
    </xf>
    <xf numFmtId="177" fontId="0" fillId="15" borderId="50" xfId="0" applyNumberFormat="1" applyFill="1" applyBorder="1" applyAlignment="1" applyProtection="1">
      <alignment horizontal="center" vertical="center"/>
    </xf>
    <xf numFmtId="177" fontId="0" fillId="15" borderId="51" xfId="0" applyNumberFormat="1" applyFill="1" applyBorder="1" applyAlignment="1" applyProtection="1">
      <alignment horizontal="center" vertical="center"/>
    </xf>
    <xf numFmtId="177" fontId="0" fillId="15" borderId="50" xfId="0" applyNumberFormat="1" applyFont="1" applyFill="1" applyBorder="1" applyAlignment="1" applyProtection="1">
      <alignment horizontal="center" vertical="center"/>
    </xf>
    <xf numFmtId="177" fontId="0" fillId="15" borderId="52" xfId="0" applyNumberFormat="1" applyFill="1" applyBorder="1" applyAlignment="1" applyProtection="1">
      <alignment horizontal="center" vertical="center"/>
    </xf>
    <xf numFmtId="177" fontId="0" fillId="0" borderId="1" xfId="0" applyNumberFormat="1" applyFill="1" applyBorder="1" applyAlignment="1" applyProtection="1">
      <alignment horizontal="center" vertical="center"/>
    </xf>
    <xf numFmtId="178" fontId="0" fillId="0" borderId="1" xfId="0" applyNumberFormat="1" applyFont="1" applyFill="1" applyBorder="1" applyAlignment="1" applyProtection="1">
      <alignment horizontal="center" vertical="center"/>
    </xf>
    <xf numFmtId="178" fontId="0" fillId="8" borderId="1" xfId="0" applyNumberFormat="1" applyFont="1" applyFill="1" applyBorder="1" applyAlignment="1" applyProtection="1">
      <alignment horizontal="center" vertical="center"/>
    </xf>
    <xf numFmtId="0" fontId="14" fillId="0" borderId="0" xfId="0" applyFont="1" applyAlignment="1" applyProtection="1">
      <alignment horizontal="center" vertical="center"/>
    </xf>
    <xf numFmtId="0" fontId="14" fillId="0" borderId="0" xfId="0" applyFont="1" applyAlignment="1" applyProtection="1">
      <alignment horizontal="center" vertical="center"/>
    </xf>
    <xf numFmtId="0" fontId="14" fillId="0" borderId="0" xfId="0" applyFont="1" applyAlignment="1" applyProtection="1">
      <alignment horizontal="center" vertical="center"/>
    </xf>
    <xf numFmtId="0" fontId="14" fillId="0" borderId="0" xfId="0" applyFont="1" applyAlignment="1" applyProtection="1">
      <alignment horizontal="center" vertical="center"/>
    </xf>
    <xf numFmtId="0" fontId="14" fillId="0" borderId="0" xfId="0" applyFont="1" applyAlignment="1" applyProtection="1">
      <alignment horizontal="center" vertical="center"/>
    </xf>
    <xf numFmtId="0" fontId="14" fillId="0" borderId="0" xfId="0" applyFont="1" applyAlignment="1" applyProtection="1">
      <alignment horizontal="center" vertical="center"/>
    </xf>
    <xf numFmtId="0" fontId="14" fillId="0" borderId="0" xfId="0" applyFont="1" applyAlignment="1" applyProtection="1">
      <alignment horizontal="center" vertical="center"/>
    </xf>
    <xf numFmtId="0" fontId="14" fillId="0" borderId="0" xfId="0" applyFont="1" applyAlignment="1" applyProtection="1">
      <alignment horizontal="center" vertical="center"/>
    </xf>
    <xf numFmtId="0" fontId="14" fillId="0" borderId="0" xfId="0" applyFont="1" applyAlignment="1" applyProtection="1">
      <alignment horizontal="center" vertical="center"/>
    </xf>
    <xf numFmtId="0" fontId="14" fillId="0" borderId="0" xfId="0" applyFont="1" applyAlignment="1" applyProtection="1">
      <alignment horizontal="center" vertical="center"/>
    </xf>
    <xf numFmtId="0" fontId="14" fillId="0" borderId="0" xfId="0" applyFont="1" applyAlignment="1" applyProtection="1">
      <alignment horizontal="center" vertical="center"/>
    </xf>
    <xf numFmtId="0" fontId="14" fillId="0" borderId="0" xfId="0" applyFont="1" applyAlignment="1" applyProtection="1">
      <alignment horizontal="center" vertical="center"/>
    </xf>
    <xf numFmtId="0" fontId="14" fillId="0" borderId="0" xfId="0" applyFont="1" applyAlignment="1" applyProtection="1">
      <alignment horizontal="center" vertical="center"/>
    </xf>
    <xf numFmtId="0" fontId="14" fillId="0" borderId="0" xfId="0" applyFont="1" applyAlignment="1" applyProtection="1">
      <alignment horizontal="center" vertical="center"/>
    </xf>
    <xf numFmtId="0" fontId="14" fillId="0" borderId="0" xfId="0" applyFont="1" applyAlignment="1" applyProtection="1">
      <alignment horizontal="center" vertical="center"/>
    </xf>
    <xf numFmtId="0" fontId="14" fillId="0" borderId="0" xfId="0" applyFont="1" applyAlignment="1" applyProtection="1">
      <alignment horizontal="center" vertical="center"/>
    </xf>
    <xf numFmtId="0" fontId="14" fillId="0" borderId="0" xfId="0" applyFont="1" applyAlignment="1" applyProtection="1">
      <alignment horizontal="center" vertical="center"/>
    </xf>
    <xf numFmtId="0" fontId="14" fillId="0" borderId="0" xfId="0" applyFont="1" applyAlignment="1" applyProtection="1">
      <alignment horizontal="center" vertical="center"/>
    </xf>
    <xf numFmtId="0" fontId="14" fillId="0" borderId="0" xfId="0" applyFont="1" applyAlignment="1" applyProtection="1">
      <alignment horizontal="center" vertical="center"/>
    </xf>
    <xf numFmtId="0" fontId="14" fillId="0" borderId="0" xfId="0" applyFont="1" applyAlignment="1" applyProtection="1">
      <alignment horizontal="center" vertical="center"/>
    </xf>
    <xf numFmtId="0" fontId="14" fillId="0" borderId="0" xfId="0" applyFont="1" applyAlignment="1" applyProtection="1">
      <alignment horizontal="center" vertical="center"/>
    </xf>
    <xf numFmtId="0" fontId="14" fillId="0" borderId="0" xfId="0" applyFont="1" applyAlignment="1" applyProtection="1">
      <alignment horizontal="center" vertical="center"/>
    </xf>
    <xf numFmtId="0" fontId="14" fillId="0" borderId="0" xfId="0" applyFont="1" applyAlignment="1" applyProtection="1">
      <alignment horizontal="center" vertical="center"/>
    </xf>
    <xf numFmtId="0" fontId="14" fillId="0" borderId="0" xfId="0" applyFont="1" applyAlignment="1" applyProtection="1">
      <alignment horizontal="center" vertical="center"/>
    </xf>
    <xf numFmtId="0" fontId="14" fillId="0" borderId="0" xfId="0" applyFont="1" applyAlignment="1" applyProtection="1">
      <alignment horizontal="center" vertical="center"/>
    </xf>
    <xf numFmtId="0" fontId="14" fillId="0" borderId="0" xfId="0" applyFont="1" applyAlignment="1" applyProtection="1">
      <alignment horizontal="center" vertical="center"/>
    </xf>
    <xf numFmtId="178" fontId="0" fillId="0" borderId="0" xfId="0" applyNumberFormat="1" applyProtection="1">
      <alignment vertical="center"/>
    </xf>
    <xf numFmtId="0" fontId="14" fillId="0" borderId="0" xfId="0" applyFont="1" applyAlignment="1" applyProtection="1">
      <alignment horizontal="center" vertical="center"/>
    </xf>
    <xf numFmtId="178" fontId="14" fillId="0" borderId="0" xfId="0" applyNumberFormat="1" applyFont="1" applyAlignment="1" applyProtection="1">
      <alignment horizontal="center" vertical="center"/>
    </xf>
    <xf numFmtId="181" fontId="0" fillId="0" borderId="9" xfId="0" applyNumberFormat="1" applyBorder="1" applyAlignment="1" applyProtection="1">
      <alignment horizontal="center" vertical="center"/>
    </xf>
    <xf numFmtId="177" fontId="0" fillId="15" borderId="9" xfId="0" applyNumberFormat="1" applyFill="1" applyBorder="1" applyAlignment="1" applyProtection="1">
      <alignment horizontal="center" vertical="center"/>
    </xf>
    <xf numFmtId="176" fontId="0" fillId="0" borderId="9" xfId="0" applyNumberFormat="1" applyFont="1" applyBorder="1" applyAlignment="1" applyProtection="1">
      <alignment horizontal="center" vertical="center"/>
    </xf>
    <xf numFmtId="176" fontId="0" fillId="0" borderId="0" xfId="0" applyNumberFormat="1" applyFont="1" applyBorder="1" applyAlignment="1" applyProtection="1">
      <alignment horizontal="center" vertical="center"/>
    </xf>
    <xf numFmtId="4" fontId="0" fillId="0" borderId="0" xfId="0" applyNumberFormat="1" applyProtection="1">
      <alignment vertical="center"/>
    </xf>
    <xf numFmtId="181" fontId="0" fillId="0" borderId="0" xfId="0" applyNumberFormat="1" applyProtection="1">
      <alignment vertical="center"/>
    </xf>
    <xf numFmtId="177" fontId="14" fillId="0" borderId="0" xfId="0" applyNumberFormat="1" applyFont="1" applyAlignment="1" applyProtection="1">
      <alignment horizontal="center" vertical="center"/>
    </xf>
    <xf numFmtId="179" fontId="0" fillId="0" borderId="0" xfId="0" applyNumberFormat="1" applyProtection="1">
      <alignment vertical="center"/>
    </xf>
    <xf numFmtId="0" fontId="8" fillId="0" borderId="0" xfId="1" quotePrefix="1" applyNumberFormat="1" applyFont="1" applyFill="1" applyBorder="1">
      <alignment vertical="center"/>
    </xf>
    <xf numFmtId="180" fontId="8" fillId="0" borderId="0" xfId="1" quotePrefix="1" applyNumberFormat="1" applyFont="1" applyFill="1" applyBorder="1">
      <alignment vertical="center"/>
    </xf>
    <xf numFmtId="179" fontId="8" fillId="0" borderId="0" xfId="1" applyNumberFormat="1" applyFont="1" applyFill="1" applyBorder="1">
      <alignment vertical="center"/>
    </xf>
    <xf numFmtId="0" fontId="8" fillId="0" borderId="3" xfId="1" quotePrefix="1" applyNumberFormat="1" applyFont="1" applyFill="1" applyBorder="1" applyAlignment="1">
      <alignment horizontal="right" vertical="center"/>
    </xf>
    <xf numFmtId="0" fontId="8" fillId="0" borderId="3" xfId="1" applyNumberFormat="1" applyFont="1" applyFill="1" applyBorder="1" applyAlignment="1">
      <alignment horizontal="right" vertical="center"/>
    </xf>
    <xf numFmtId="49" fontId="8" fillId="0" borderId="3" xfId="1" quotePrefix="1" applyNumberFormat="1" applyFont="1" applyFill="1" applyBorder="1" applyAlignment="1">
      <alignment horizontal="right" vertical="center"/>
    </xf>
    <xf numFmtId="184" fontId="0" fillId="0" borderId="0" xfId="0" applyNumberFormat="1" applyProtection="1">
      <alignment vertical="center"/>
    </xf>
    <xf numFmtId="178" fontId="8" fillId="0" borderId="3" xfId="1" applyNumberFormat="1" applyFont="1" applyFill="1" applyBorder="1" applyAlignment="1">
      <alignment horizontal="right" vertical="center"/>
    </xf>
    <xf numFmtId="178" fontId="15" fillId="0" borderId="3" xfId="1" applyNumberFormat="1" applyFont="1" applyFill="1" applyBorder="1" applyAlignment="1">
      <alignment horizontal="right" vertical="center" wrapText="1"/>
    </xf>
    <xf numFmtId="178" fontId="15" fillId="12" borderId="3" xfId="1" applyNumberFormat="1" applyFont="1" applyFill="1" applyBorder="1" applyAlignment="1">
      <alignment horizontal="right" vertical="center" wrapText="1"/>
    </xf>
    <xf numFmtId="178" fontId="8" fillId="0" borderId="3" xfId="1" applyNumberFormat="1" applyFont="1" applyBorder="1" applyAlignment="1">
      <alignment horizontal="right" vertical="center"/>
    </xf>
    <xf numFmtId="0" fontId="14" fillId="0" borderId="0" xfId="0" applyFont="1" applyAlignment="1" applyProtection="1">
      <alignment horizontal="left" vertical="center"/>
    </xf>
    <xf numFmtId="0" fontId="0" fillId="0" borderId="0" xfId="0" applyAlignment="1" applyProtection="1">
      <alignment horizontal="left" vertical="center"/>
    </xf>
    <xf numFmtId="0" fontId="0" fillId="0" borderId="0" xfId="0" applyFont="1" applyAlignment="1" applyProtection="1">
      <alignment horizontal="left" vertical="center"/>
    </xf>
    <xf numFmtId="177" fontId="0" fillId="0" borderId="0" xfId="0" applyNumberFormat="1" applyBorder="1" applyAlignment="1" applyProtection="1">
      <alignment horizontal="left" vertical="center"/>
    </xf>
    <xf numFmtId="0" fontId="0" fillId="0" borderId="0" xfId="0" applyFill="1" applyAlignment="1" applyProtection="1">
      <alignment horizontal="left" vertical="center"/>
    </xf>
    <xf numFmtId="0" fontId="0" fillId="0" borderId="0" xfId="0" applyBorder="1" applyAlignment="1" applyProtection="1">
      <alignment horizontal="left" vertical="center"/>
    </xf>
    <xf numFmtId="179" fontId="0" fillId="0" borderId="0" xfId="0" applyNumberFormat="1" applyAlignment="1" applyProtection="1">
      <alignment horizontal="left" vertical="center"/>
    </xf>
    <xf numFmtId="181" fontId="0" fillId="0" borderId="0" xfId="0" applyNumberFormat="1" applyAlignment="1" applyProtection="1">
      <alignment horizontal="left" vertical="center"/>
    </xf>
    <xf numFmtId="183" fontId="0" fillId="0" borderId="0" xfId="0" applyNumberFormat="1" applyAlignment="1" applyProtection="1">
      <alignment horizontal="left" vertical="center"/>
    </xf>
    <xf numFmtId="178" fontId="0" fillId="0" borderId="0" xfId="0" applyNumberFormat="1" applyAlignment="1" applyProtection="1">
      <alignment horizontal="left" vertical="center"/>
    </xf>
    <xf numFmtId="0" fontId="14" fillId="0" borderId="0" xfId="0" applyFont="1" applyFill="1" applyAlignment="1" applyProtection="1">
      <alignment horizontal="left" vertical="center"/>
    </xf>
    <xf numFmtId="178" fontId="0" fillId="12" borderId="1" xfId="0" applyNumberFormat="1" applyFill="1" applyBorder="1" applyAlignment="1" applyProtection="1">
      <alignment horizontal="center" vertical="center"/>
    </xf>
    <xf numFmtId="178" fontId="0" fillId="12" borderId="0" xfId="0" applyNumberFormat="1" applyFill="1" applyBorder="1" applyAlignment="1" applyProtection="1">
      <alignment horizontal="center" vertical="center"/>
    </xf>
    <xf numFmtId="177" fontId="0" fillId="12" borderId="0" xfId="0" applyNumberFormat="1" applyFill="1" applyAlignment="1" applyProtection="1">
      <alignment horizontal="center" vertical="center"/>
      <protection locked="0"/>
    </xf>
    <xf numFmtId="178" fontId="0" fillId="0" borderId="6" xfId="0" applyNumberFormat="1" applyFill="1" applyBorder="1" applyAlignment="1" applyProtection="1">
      <alignment horizontal="center" vertical="center"/>
      <protection locked="0"/>
    </xf>
    <xf numFmtId="177" fontId="11" fillId="0" borderId="0" xfId="0" applyNumberFormat="1" applyFont="1" applyFill="1" applyAlignment="1" applyProtection="1">
      <alignment horizontal="center" vertical="center"/>
    </xf>
    <xf numFmtId="179" fontId="8" fillId="0" borderId="3" xfId="1" applyNumberFormat="1" applyFont="1" applyFill="1" applyBorder="1" applyAlignment="1">
      <alignment horizontal="center" vertical="center"/>
    </xf>
    <xf numFmtId="0" fontId="8" fillId="0" borderId="3" xfId="1" applyBorder="1" applyAlignment="1">
      <alignment horizontal="center" vertical="center"/>
    </xf>
    <xf numFmtId="182" fontId="8" fillId="0" borderId="3" xfId="1" applyNumberFormat="1" applyFont="1" applyFill="1" applyBorder="1" applyAlignment="1">
      <alignment horizontal="center" vertical="center"/>
    </xf>
    <xf numFmtId="177" fontId="11" fillId="0" borderId="0" xfId="0" applyNumberFormat="1" applyFont="1" applyAlignment="1" applyProtection="1">
      <alignment horizontal="center" vertical="center"/>
    </xf>
    <xf numFmtId="49" fontId="8" fillId="0" borderId="3" xfId="1" applyNumberFormat="1" applyFont="1" applyFill="1" applyBorder="1" applyAlignment="1">
      <alignment horizontal="center" vertical="center"/>
    </xf>
    <xf numFmtId="0" fontId="8" fillId="0" borderId="3" xfId="1" applyNumberFormat="1" applyFont="1" applyFill="1" applyBorder="1" applyAlignment="1">
      <alignment horizontal="center" vertical="center"/>
    </xf>
    <xf numFmtId="0" fontId="8" fillId="0" borderId="3" xfId="1" quotePrefix="1" applyNumberFormat="1" applyFont="1" applyFill="1" applyBorder="1" applyAlignment="1">
      <alignment horizontal="center" vertical="center"/>
    </xf>
    <xf numFmtId="177" fontId="3" fillId="4" borderId="0" xfId="0" applyNumberFormat="1" applyFont="1" applyFill="1" applyAlignment="1" applyProtection="1">
      <alignment horizontal="center" vertical="center"/>
    </xf>
    <xf numFmtId="0" fontId="14" fillId="0" borderId="0" xfId="0" applyFont="1" applyAlignment="1" applyProtection="1">
      <alignment horizontal="center" vertical="center"/>
    </xf>
    <xf numFmtId="177" fontId="3" fillId="9" borderId="0" xfId="0" applyNumberFormat="1" applyFont="1" applyFill="1" applyAlignment="1" applyProtection="1">
      <alignment horizontal="center" vertical="center"/>
    </xf>
    <xf numFmtId="178" fontId="0" fillId="11" borderId="0" xfId="0" applyNumberFormat="1" applyFill="1" applyAlignment="1" applyProtection="1">
      <alignment horizontal="center" vertical="center"/>
    </xf>
    <xf numFmtId="177" fontId="3" fillId="6" borderId="0" xfId="0" applyNumberFormat="1" applyFont="1" applyFill="1" applyAlignment="1" applyProtection="1">
      <alignment horizontal="center" vertical="center"/>
    </xf>
    <xf numFmtId="177" fontId="3" fillId="5" borderId="0" xfId="0" applyNumberFormat="1" applyFont="1" applyFill="1" applyAlignment="1" applyProtection="1">
      <alignment horizontal="center" vertical="center"/>
    </xf>
    <xf numFmtId="179" fontId="14" fillId="0" borderId="0" xfId="0" applyNumberFormat="1" applyFont="1" applyAlignment="1" applyProtection="1">
      <alignment horizontal="center" vertical="center"/>
    </xf>
    <xf numFmtId="178" fontId="14" fillId="0" borderId="0" xfId="0" applyNumberFormat="1" applyFont="1" applyAlignment="1" applyProtection="1">
      <alignment horizontal="center" vertical="center"/>
    </xf>
    <xf numFmtId="177" fontId="3" fillId="9" borderId="0" xfId="0" applyNumberFormat="1" applyFont="1" applyFill="1" applyAlignment="1" applyProtection="1">
      <alignment horizontal="center" vertical="center"/>
      <protection locked="0"/>
    </xf>
    <xf numFmtId="178" fontId="0" fillId="11" borderId="0" xfId="0" applyNumberFormat="1" applyFill="1" applyAlignment="1" applyProtection="1">
      <alignment horizontal="center" vertical="center"/>
      <protection locked="0"/>
    </xf>
    <xf numFmtId="177" fontId="3" fillId="6" borderId="0" xfId="0" applyNumberFormat="1" applyFont="1" applyFill="1" applyAlignment="1" applyProtection="1">
      <alignment horizontal="center" vertical="center"/>
      <protection locked="0"/>
    </xf>
    <xf numFmtId="177" fontId="3" fillId="5" borderId="0" xfId="0" applyNumberFormat="1" applyFont="1" applyFill="1" applyAlignment="1" applyProtection="1">
      <alignment horizontal="center" vertical="center"/>
      <protection locked="0"/>
    </xf>
    <xf numFmtId="177" fontId="3" fillId="4" borderId="0" xfId="0" applyNumberFormat="1" applyFont="1" applyFill="1" applyAlignment="1" applyProtection="1">
      <alignment horizontal="center" vertical="center"/>
      <protection locked="0"/>
    </xf>
    <xf numFmtId="0" fontId="8" fillId="16" borderId="3" xfId="1" quotePrefix="1" applyNumberFormat="1" applyFont="1" applyFill="1" applyBorder="1" applyAlignment="1">
      <alignment horizontal="right" vertical="center"/>
    </xf>
    <xf numFmtId="178" fontId="8" fillId="16" borderId="3" xfId="1" applyNumberFormat="1" applyFont="1" applyFill="1" applyBorder="1" applyAlignment="1">
      <alignment horizontal="right" vertical="center"/>
    </xf>
  </cellXfs>
  <cellStyles count="4">
    <cellStyle name="표준" xfId="0" builtinId="0"/>
    <cellStyle name="표준 2" xfId="1"/>
    <cellStyle name="표준 3" xfId="2"/>
    <cellStyle name="표준 4" xf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title>
      <c:tx>
        <c:rich>
          <a:bodyPr/>
          <a:lstStyle/>
          <a:p>
            <a:pPr>
              <a:defRPr sz="2400" b="0">
                <a:latin typeface="휴먼둥근헤드라인" pitchFamily="18" charset="-127"/>
                <a:ea typeface="휴먼둥근헤드라인" pitchFamily="18" charset="-127"/>
              </a:defRPr>
            </a:pPr>
            <a:r>
              <a:rPr lang="en-US" altLang="ko-KR" sz="2400" b="0">
                <a:latin typeface="휴먼둥근헤드라인" pitchFamily="18" charset="-127"/>
                <a:ea typeface="휴먼둥근헤드라인" pitchFamily="18" charset="-127"/>
              </a:rPr>
              <a:t>CBOT </a:t>
            </a:r>
            <a:r>
              <a:rPr lang="ko-KR" altLang="en-US" sz="2400" b="0">
                <a:latin typeface="휴먼둥근헤드라인" pitchFamily="18" charset="-127"/>
                <a:ea typeface="휴먼둥근헤드라인" pitchFamily="18" charset="-127"/>
              </a:rPr>
              <a:t>선물가격 동향</a:t>
            </a:r>
          </a:p>
        </c:rich>
      </c:tx>
      <c:layout>
        <c:manualLayout>
          <c:xMode val="edge"/>
          <c:yMode val="edge"/>
          <c:x val="0.34476358794567324"/>
          <c:y val="5.8649486995943833E-3"/>
        </c:manualLayout>
      </c:layout>
      <c:overlay val="1"/>
      <c:spPr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</c:title>
    <c:plotArea>
      <c:layout>
        <c:manualLayout>
          <c:layoutTarget val="inner"/>
          <c:xMode val="edge"/>
          <c:yMode val="edge"/>
          <c:x val="6.0804479569204373E-2"/>
          <c:y val="0.14400854695812401"/>
          <c:w val="0.83167413465583351"/>
          <c:h val="0.72820274884993119"/>
        </c:manualLayout>
      </c:layout>
      <c:lineChart>
        <c:grouping val="standard"/>
        <c:ser>
          <c:idx val="0"/>
          <c:order val="0"/>
          <c:tx>
            <c:strRef>
              <c:f>'graph (최고값표시)'!$A$3</c:f>
              <c:strCache>
                <c:ptCount val="1"/>
                <c:pt idx="0">
                  <c:v>대두</c:v>
                </c:pt>
              </c:strCache>
            </c:strRef>
          </c:tx>
          <c:spPr>
            <a:ln>
              <a:solidFill>
                <a:srgbClr val="92D050"/>
              </a:solidFill>
            </a:ln>
            <a:effectLst/>
          </c:spPr>
          <c:marker>
            <c:symbol val="diamond"/>
            <c:size val="7"/>
            <c:spPr>
              <a:solidFill>
                <a:schemeClr val="accent3">
                  <a:lumMod val="75000"/>
                </a:schemeClr>
              </a:solidFill>
              <a:ln>
                <a:noFill/>
              </a:ln>
              <a:effectLst/>
            </c:spPr>
          </c:marker>
          <c:dLbls>
            <c:dLbl>
              <c:idx val="0"/>
              <c:spPr/>
              <c:txPr>
                <a:bodyPr/>
                <a:lstStyle/>
                <a:p>
                  <a:pPr>
                    <a:defRPr sz="1200"/>
                  </a:pPr>
                  <a:endParaRPr lang="ko-KR"/>
                </a:p>
              </c:txPr>
              <c:dLblPos val="t"/>
              <c:showVal val="1"/>
            </c:dLbl>
            <c:delete val="1"/>
          </c:dLbls>
          <c:cat>
            <c:strRef>
              <c:f>'graph (최고값표시)'!$E$2:$F$2</c:f>
              <c:strCache>
                <c:ptCount val="2"/>
                <c:pt idx="0">
                  <c:v>11년</c:v>
                </c:pt>
                <c:pt idx="1">
                  <c:v>12년</c:v>
                </c:pt>
              </c:strCache>
            </c:strRef>
          </c:cat>
          <c:val>
            <c:numRef>
              <c:f>'graph (최고값표시)'!$E$3:$F$3</c:f>
              <c:numCache>
                <c:formatCode>0_);[Red]\(0\)</c:formatCode>
                <c:ptCount val="2"/>
                <c:pt idx="0">
                  <c:v>484</c:v>
                </c:pt>
                <c:pt idx="1">
                  <c:v>539</c:v>
                </c:pt>
              </c:numCache>
            </c:numRef>
          </c:val>
          <c:smooth val="1"/>
        </c:ser>
        <c:ser>
          <c:idx val="7"/>
          <c:order val="1"/>
          <c:spPr>
            <a:ln>
              <a:noFill/>
            </a:ln>
          </c:spPr>
          <c:marker>
            <c:symbol val="circle"/>
            <c:size val="9"/>
            <c:spPr>
              <a:solidFill>
                <a:schemeClr val="accent3"/>
              </a:solidFill>
              <a:ln>
                <a:noFill/>
              </a:ln>
            </c:spPr>
          </c:marker>
          <c:dLbls>
            <c:dLbl>
              <c:idx val="10"/>
              <c:layout>
                <c:manualLayout>
                  <c:x val="-3.9026267549889609E-2"/>
                  <c:y val="-2.5201498250218741E-2"/>
                </c:manualLayout>
              </c:layout>
              <c:dLblPos val="r"/>
              <c:showVal val="1"/>
            </c:dLbl>
            <c:spPr>
              <a:solidFill>
                <a:schemeClr val="accent6">
                  <a:lumMod val="40000"/>
                  <a:lumOff val="60000"/>
                  <a:alpha val="25000"/>
                </a:schemeClr>
              </a:solidFill>
              <a:ln w="3175" cap="rnd" cmpd="sng">
                <a:solidFill>
                  <a:srgbClr val="FF0000">
                    <a:alpha val="50000"/>
                  </a:srgbClr>
                </a:solidFill>
                <a:prstDash val="sysDash"/>
              </a:ln>
              <a:effectLst/>
              <a:scene3d>
                <a:camera prst="orthographicFront"/>
                <a:lightRig rig="threePt" dir="t"/>
              </a:scene3d>
              <a:sp3d/>
            </c:spPr>
            <c:txPr>
              <a:bodyPr/>
              <a:lstStyle/>
              <a:p>
                <a:pPr>
                  <a:defRPr sz="1400" b="1">
                    <a:solidFill>
                      <a:srgbClr val="C00000"/>
                    </a:solidFill>
                  </a:defRPr>
                </a:pPr>
                <a:endParaRPr lang="ko-KR"/>
              </a:p>
            </c:txPr>
            <c:showVal val="1"/>
          </c:dLbls>
          <c:cat>
            <c:strRef>
              <c:f>'graph (최고값표시)'!$E$2:$F$2</c:f>
              <c:strCache>
                <c:ptCount val="2"/>
                <c:pt idx="0">
                  <c:v>11년</c:v>
                </c:pt>
                <c:pt idx="1">
                  <c:v>12년</c:v>
                </c:pt>
              </c:strCache>
            </c:strRef>
          </c:cat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ser>
          <c:idx val="3"/>
          <c:order val="2"/>
          <c:tx>
            <c:strRef>
              <c:f>'graph (최고값표시)'!$A$5</c:f>
              <c:strCache>
                <c:ptCount val="1"/>
                <c:pt idx="0">
                  <c:v>쌀 </c:v>
                </c:pt>
              </c:strCache>
            </c:strRef>
          </c:tx>
          <c:dLbls>
            <c:dLbl>
              <c:idx val="0"/>
              <c:spPr/>
              <c:txPr>
                <a:bodyPr/>
                <a:lstStyle/>
                <a:p>
                  <a:pPr>
                    <a:defRPr sz="1200"/>
                  </a:pPr>
                  <a:endParaRPr lang="ko-KR"/>
                </a:p>
              </c:txPr>
              <c:dLblPos val="t"/>
              <c:showVal val="1"/>
            </c:dLbl>
            <c:delete val="1"/>
          </c:dLbls>
          <c:cat>
            <c:strRef>
              <c:f>'graph (최고값표시)'!$E$2:$F$2</c:f>
              <c:strCache>
                <c:ptCount val="2"/>
                <c:pt idx="0">
                  <c:v>11년</c:v>
                </c:pt>
                <c:pt idx="1">
                  <c:v>12년</c:v>
                </c:pt>
              </c:strCache>
            </c:strRef>
          </c:cat>
          <c:val>
            <c:numRef>
              <c:f>'graph (최고값표시)'!$E$5:$F$5</c:f>
              <c:numCache>
                <c:formatCode>0_);[Red]\(0\)</c:formatCode>
                <c:ptCount val="2"/>
                <c:pt idx="0">
                  <c:v>333</c:v>
                </c:pt>
                <c:pt idx="1">
                  <c:v>328</c:v>
                </c:pt>
              </c:numCache>
            </c:numRef>
          </c:val>
          <c:smooth val="1"/>
        </c:ser>
        <c:ser>
          <c:idx val="5"/>
          <c:order val="3"/>
          <c:spPr>
            <a:ln>
              <a:noFill/>
            </a:ln>
          </c:spPr>
          <c:marker>
            <c:symbol val="circle"/>
            <c:size val="9"/>
            <c:spPr>
              <a:solidFill>
                <a:schemeClr val="accent4"/>
              </a:solidFill>
              <a:ln>
                <a:noFill/>
              </a:ln>
            </c:spPr>
          </c:marker>
          <c:dLbls>
            <c:dLbl>
              <c:idx val="10"/>
              <c:layout>
                <c:manualLayout>
                  <c:x val="-3.0939226519337042E-2"/>
                  <c:y val="-3.4408827928767011E-2"/>
                </c:manualLayout>
              </c:layout>
              <c:dLblPos val="r"/>
              <c:showVal val="1"/>
            </c:dLbl>
            <c:spPr>
              <a:solidFill>
                <a:srgbClr val="F79646">
                  <a:lumMod val="40000"/>
                  <a:lumOff val="60000"/>
                  <a:alpha val="25000"/>
                </a:srgbClr>
              </a:solidFill>
              <a:ln w="3175" cap="rnd">
                <a:solidFill>
                  <a:srgbClr val="FF0000">
                    <a:alpha val="50000"/>
                  </a:srgbClr>
                </a:solidFill>
                <a:prstDash val="sysDash"/>
              </a:ln>
            </c:spPr>
            <c:txPr>
              <a:bodyPr/>
              <a:lstStyle/>
              <a:p>
                <a:pPr>
                  <a:defRPr sz="1400" b="1">
                    <a:solidFill>
                      <a:srgbClr val="C00000"/>
                    </a:solidFill>
                  </a:defRPr>
                </a:pPr>
                <a:endParaRPr lang="ko-KR"/>
              </a:p>
            </c:txPr>
            <c:showVal val="1"/>
          </c:dLbls>
          <c:cat>
            <c:strRef>
              <c:f>'graph (최고값표시)'!$E$2:$F$2</c:f>
              <c:strCache>
                <c:ptCount val="2"/>
                <c:pt idx="0">
                  <c:v>11년</c:v>
                </c:pt>
                <c:pt idx="1">
                  <c:v>12년</c:v>
                </c:pt>
              </c:strCache>
            </c:strRef>
          </c:cat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ser>
          <c:idx val="1"/>
          <c:order val="4"/>
          <c:tx>
            <c:strRef>
              <c:f>'graph (최고값표시)'!$A$4</c:f>
              <c:strCache>
                <c:ptCount val="1"/>
                <c:pt idx="0">
                  <c:v>밀</c:v>
                </c:pt>
              </c:strCache>
            </c:strRef>
          </c:tx>
          <c:spPr>
            <a:ln w="31750">
              <a:solidFill>
                <a:srgbClr val="FF9999"/>
              </a:solidFill>
              <a:prstDash val="sysDash"/>
            </a:ln>
            <a:effectLst/>
          </c:spPr>
          <c:marker>
            <c:symbol val="star"/>
            <c:size val="7"/>
            <c:spPr>
              <a:noFill/>
              <a:ln>
                <a:solidFill>
                  <a:srgbClr val="FF9999"/>
                </a:solidFill>
              </a:ln>
              <a:effectLst/>
            </c:spPr>
          </c:marker>
          <c:dLbls>
            <c:dLbl>
              <c:idx val="0"/>
              <c:spPr/>
              <c:txPr>
                <a:bodyPr/>
                <a:lstStyle/>
                <a:p>
                  <a:pPr>
                    <a:defRPr sz="1200"/>
                  </a:pPr>
                  <a:endParaRPr lang="ko-KR"/>
                </a:p>
              </c:txPr>
              <c:dLblPos val="b"/>
              <c:showVal val="1"/>
            </c:dLbl>
            <c:delete val="1"/>
          </c:dLbls>
          <c:cat>
            <c:strRef>
              <c:f>'graph (최고값표시)'!$E$2:$F$2</c:f>
              <c:strCache>
                <c:ptCount val="2"/>
                <c:pt idx="0">
                  <c:v>11년</c:v>
                </c:pt>
                <c:pt idx="1">
                  <c:v>12년</c:v>
                </c:pt>
              </c:strCache>
            </c:strRef>
          </c:cat>
          <c:val>
            <c:numRef>
              <c:f>'graph (최고값표시)'!$E$4:$F$4</c:f>
              <c:numCache>
                <c:formatCode>0_);[Red]\(0\)</c:formatCode>
                <c:ptCount val="2"/>
                <c:pt idx="0">
                  <c:v>297</c:v>
                </c:pt>
                <c:pt idx="1">
                  <c:v>287</c:v>
                </c:pt>
              </c:numCache>
            </c:numRef>
          </c:val>
          <c:smooth val="1"/>
        </c:ser>
        <c:ser>
          <c:idx val="6"/>
          <c:order val="5"/>
          <c:spPr>
            <a:ln>
              <a:noFill/>
            </a:ln>
          </c:spPr>
          <c:marker>
            <c:symbol val="circle"/>
            <c:size val="9"/>
            <c:spPr>
              <a:solidFill>
                <a:schemeClr val="accent2"/>
              </a:solidFill>
              <a:ln>
                <a:noFill/>
              </a:ln>
            </c:spPr>
          </c:marker>
          <c:dLbls>
            <c:dLbl>
              <c:idx val="14"/>
              <c:layout>
                <c:manualLayout>
                  <c:x val="-3.0950718231200994E-2"/>
                  <c:y val="5.7084600670463129E-2"/>
                </c:manualLayout>
              </c:layout>
              <c:dLblPos val="r"/>
              <c:showVal val="1"/>
            </c:dLbl>
            <c:dLbl>
              <c:idx val="15"/>
              <c:layout>
                <c:manualLayout>
                  <c:x val="-2.9917614464858466E-2"/>
                  <c:y val="6.3238735783027106E-2"/>
                </c:manualLayout>
              </c:layout>
              <c:dLblPos val="r"/>
              <c:showVal val="1"/>
            </c:dLbl>
            <c:spPr>
              <a:solidFill>
                <a:srgbClr val="F79646">
                  <a:lumMod val="40000"/>
                  <a:lumOff val="60000"/>
                  <a:alpha val="25000"/>
                </a:srgbClr>
              </a:solidFill>
              <a:ln w="3175" cap="rnd">
                <a:solidFill>
                  <a:srgbClr val="FF0000">
                    <a:alpha val="50000"/>
                  </a:srgbClr>
                </a:solidFill>
                <a:prstDash val="sysDash"/>
              </a:ln>
            </c:spPr>
            <c:txPr>
              <a:bodyPr/>
              <a:lstStyle/>
              <a:p>
                <a:pPr>
                  <a:defRPr sz="1400" b="1">
                    <a:solidFill>
                      <a:srgbClr val="C00000"/>
                    </a:solidFill>
                  </a:defRPr>
                </a:pPr>
                <a:endParaRPr lang="ko-KR"/>
              </a:p>
            </c:txPr>
            <c:showVal val="1"/>
          </c:dLbls>
          <c:cat>
            <c:strRef>
              <c:f>'graph (최고값표시)'!$E$2:$F$2</c:f>
              <c:strCache>
                <c:ptCount val="2"/>
                <c:pt idx="0">
                  <c:v>11년</c:v>
                </c:pt>
                <c:pt idx="1">
                  <c:v>12년</c:v>
                </c:pt>
              </c:strCache>
            </c:strRef>
          </c:cat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ser>
          <c:idx val="2"/>
          <c:order val="6"/>
          <c:tx>
            <c:strRef>
              <c:f>'graph (최고값표시)'!$A$6</c:f>
              <c:strCache>
                <c:ptCount val="1"/>
                <c:pt idx="0">
                  <c:v>옥수수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pPr>
              <a:solidFill>
                <a:schemeClr val="accent1"/>
              </a:solidFill>
            </c:spPr>
          </c:marker>
          <c:dLbls>
            <c:dLbl>
              <c:idx val="0"/>
              <c:spPr/>
              <c:txPr>
                <a:bodyPr/>
                <a:lstStyle/>
                <a:p>
                  <a:pPr>
                    <a:defRPr sz="1200"/>
                  </a:pPr>
                  <a:endParaRPr lang="ko-KR"/>
                </a:p>
              </c:txPr>
              <c:dLblPos val="b"/>
              <c:showVal val="1"/>
            </c:dLbl>
            <c:delete val="1"/>
          </c:dLbls>
          <c:cat>
            <c:strRef>
              <c:f>'graph (최고값표시)'!$E$2:$F$2</c:f>
              <c:strCache>
                <c:ptCount val="2"/>
                <c:pt idx="0">
                  <c:v>11년</c:v>
                </c:pt>
                <c:pt idx="1">
                  <c:v>12년</c:v>
                </c:pt>
              </c:strCache>
            </c:strRef>
          </c:cat>
          <c:val>
            <c:numRef>
              <c:f>'graph (최고값표시)'!$E$6:$F$6</c:f>
              <c:numCache>
                <c:formatCode>0_);[Red]\(0\)</c:formatCode>
                <c:ptCount val="2"/>
                <c:pt idx="0">
                  <c:v>268</c:v>
                </c:pt>
                <c:pt idx="1">
                  <c:v>274</c:v>
                </c:pt>
              </c:numCache>
            </c:numRef>
          </c:val>
          <c:smooth val="1"/>
        </c:ser>
        <c:ser>
          <c:idx val="4"/>
          <c:order val="7"/>
          <c:spPr>
            <a:ln>
              <a:noFill/>
            </a:ln>
          </c:spPr>
          <c:marker>
            <c:symbol val="circle"/>
            <c:size val="9"/>
            <c:spPr>
              <a:solidFill>
                <a:schemeClr val="accent1"/>
              </a:solidFill>
              <a:ln>
                <a:noFill/>
              </a:ln>
            </c:spPr>
          </c:marker>
          <c:dLbls>
            <c:dLbl>
              <c:idx val="10"/>
              <c:layout>
                <c:manualLayout>
                  <c:x val="-3.0494105363901392E-2"/>
                  <c:y val="4.3763271526544502E-2"/>
                </c:manualLayout>
              </c:layout>
              <c:dLblPos val="r"/>
              <c:showVal val="1"/>
            </c:dLbl>
            <c:dLbl>
              <c:idx val="15"/>
              <c:layout>
                <c:manualLayout>
                  <c:x val="-3.1746031746031744E-2"/>
                  <c:y val="5.5555555555555455E-2"/>
                </c:manualLayout>
              </c:layout>
              <c:dLblPos val="r"/>
              <c:showVal val="1"/>
            </c:dLbl>
            <c:spPr>
              <a:solidFill>
                <a:srgbClr val="F79646">
                  <a:lumMod val="40000"/>
                  <a:lumOff val="60000"/>
                  <a:alpha val="25000"/>
                </a:srgbClr>
              </a:solidFill>
              <a:ln w="3175" cap="rnd" cmpd="sng">
                <a:solidFill>
                  <a:srgbClr val="FF0000">
                    <a:alpha val="50000"/>
                  </a:srgbClr>
                </a:solidFill>
                <a:prstDash val="sysDash"/>
              </a:ln>
            </c:spPr>
            <c:txPr>
              <a:bodyPr/>
              <a:lstStyle/>
              <a:p>
                <a:pPr>
                  <a:defRPr sz="1400" b="1">
                    <a:solidFill>
                      <a:srgbClr val="C00000"/>
                    </a:solidFill>
                  </a:defRPr>
                </a:pPr>
                <a:endParaRPr lang="ko-KR"/>
              </a:p>
            </c:txPr>
            <c:showVal val="1"/>
          </c:dLbls>
          <c:cat>
            <c:strRef>
              <c:f>'graph (최고값표시)'!$E$2:$F$2</c:f>
              <c:strCache>
                <c:ptCount val="2"/>
                <c:pt idx="0">
                  <c:v>11년</c:v>
                </c:pt>
                <c:pt idx="1">
                  <c:v>12년</c:v>
                </c:pt>
              </c:strCache>
            </c:strRef>
          </c:cat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marker val="1"/>
        <c:axId val="59008896"/>
        <c:axId val="59010432"/>
      </c:lineChart>
      <c:catAx>
        <c:axId val="59008896"/>
        <c:scaling>
          <c:orientation val="minMax"/>
        </c:scaling>
        <c:axPos val="b"/>
        <c:numFmt formatCode="yyyy/mm/dd" sourceLinked="0"/>
        <c:tickLblPos val="nextTo"/>
        <c:txPr>
          <a:bodyPr rot="0" anchor="ctr" anchorCtr="0"/>
          <a:lstStyle/>
          <a:p>
            <a:pPr>
              <a:defRPr sz="1200" b="1" kern="1200" spc="-70" normalizeH="0" baseline="0">
                <a:latin typeface="+mn-ea"/>
                <a:ea typeface="+mn-ea"/>
              </a:defRPr>
            </a:pPr>
            <a:endParaRPr lang="ko-KR"/>
          </a:p>
        </c:txPr>
        <c:crossAx val="59010432"/>
        <c:crosses val="autoZero"/>
        <c:lblAlgn val="ctr"/>
        <c:lblOffset val="0"/>
        <c:tickLblSkip val="1"/>
      </c:catAx>
      <c:valAx>
        <c:axId val="59010432"/>
        <c:scaling>
          <c:orientation val="minMax"/>
          <c:max val="500"/>
          <c:min val="100"/>
        </c:scaling>
        <c:axPos val="l"/>
        <c:majorGridlines>
          <c:spPr>
            <a:ln>
              <a:solidFill>
                <a:schemeClr val="accent1">
                  <a:lumMod val="20000"/>
                  <a:lumOff val="80000"/>
                </a:schemeClr>
              </a:solidFill>
            </a:ln>
          </c:spPr>
        </c:majorGridlines>
        <c:title>
          <c:tx>
            <c:rich>
              <a:bodyPr rot="0" vert="horz"/>
              <a:lstStyle/>
              <a:p>
                <a:pPr>
                  <a:defRPr sz="1200">
                    <a:latin typeface="Verdana" pitchFamily="34" charset="0"/>
                  </a:defRPr>
                </a:pPr>
                <a:r>
                  <a:rPr lang="en-US" altLang="ko-KR" sz="1200" b="0">
                    <a:latin typeface="Verdana" pitchFamily="34" charset="0"/>
                  </a:rPr>
                  <a:t>(US$/</a:t>
                </a:r>
                <a:r>
                  <a:rPr lang="ko-KR" altLang="en-US" sz="1200" b="0">
                    <a:latin typeface="Verdana" pitchFamily="34" charset="0"/>
                  </a:rPr>
                  <a:t>톤</a:t>
                </a:r>
                <a:r>
                  <a:rPr lang="en-US" altLang="ko-KR" sz="1200" b="0">
                    <a:latin typeface="Verdana" pitchFamily="34" charset="0"/>
                  </a:rPr>
                  <a:t>)</a:t>
                </a:r>
                <a:endParaRPr lang="ko-KR" altLang="en-US" sz="1200" b="0">
                  <a:latin typeface="Verdana" pitchFamily="34" charset="0"/>
                </a:endParaRPr>
              </a:p>
            </c:rich>
          </c:tx>
          <c:layout>
            <c:manualLayout>
              <c:xMode val="edge"/>
              <c:yMode val="edge"/>
              <c:x val="9.1124010958485747E-3"/>
              <c:y val="6.1122969132990632E-2"/>
            </c:manualLayout>
          </c:layout>
        </c:title>
        <c:numFmt formatCode="0_);[Red]\(0\)" sourceLinked="1"/>
        <c:tickLblPos val="nextTo"/>
        <c:txPr>
          <a:bodyPr anchor="b" anchorCtr="0"/>
          <a:lstStyle/>
          <a:p>
            <a:pPr>
              <a:defRPr sz="1600"/>
            </a:pPr>
            <a:endParaRPr lang="ko-KR"/>
          </a:p>
        </c:txPr>
        <c:crossAx val="59008896"/>
        <c:crosses val="autoZero"/>
        <c:crossBetween val="between"/>
        <c:majorUnit val="100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8627105006034834"/>
          <c:y val="0.14561614715515941"/>
          <c:w val="0.10386746364733535"/>
          <c:h val="0.61701112774125499"/>
        </c:manualLayout>
      </c:layout>
      <c:txPr>
        <a:bodyPr/>
        <a:lstStyle/>
        <a:p>
          <a:pPr>
            <a:defRPr sz="1100" b="1"/>
          </a:pPr>
          <a:endParaRPr lang="ko-KR"/>
        </a:p>
      </c:txPr>
    </c:legend>
    <c:plotVisOnly val="1"/>
    <c:dispBlanksAs val="gap"/>
  </c:chart>
  <c:spPr>
    <a:ln>
      <a:noFill/>
    </a:ln>
  </c:spPr>
  <c:printSettings>
    <c:headerFooter/>
    <c:pageMargins b="0.75000000000000933" l="0.70000000000000062" r="0.70000000000000062" t="0.75000000000000933" header="0.31496062992126928" footer="0.31496062992126928"/>
    <c:pageSetup orientation="landscape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plotArea>
      <c:layout>
        <c:manualLayout>
          <c:layoutTarget val="inner"/>
          <c:xMode val="edge"/>
          <c:yMode val="edge"/>
          <c:x val="3.7051462974594412E-2"/>
          <c:y val="6.420103018177975E-2"/>
          <c:w val="0.90401610033644197"/>
          <c:h val="0.83590047240004106"/>
        </c:manualLayout>
      </c:layout>
      <c:lineChart>
        <c:grouping val="standard"/>
        <c:ser>
          <c:idx val="0"/>
          <c:order val="0"/>
          <c:tx>
            <c:strRef>
              <c:f>'graph (최고값표시)'!$A$3</c:f>
              <c:strCache>
                <c:ptCount val="1"/>
                <c:pt idx="0">
                  <c:v>대두</c:v>
                </c:pt>
              </c:strCache>
            </c:strRef>
          </c:tx>
          <c:spPr>
            <a:ln>
              <a:solidFill>
                <a:srgbClr val="92D050"/>
              </a:solidFill>
            </a:ln>
          </c:spPr>
          <c:marker>
            <c:spPr>
              <a:solidFill>
                <a:srgbClr val="92D050"/>
              </a:solidFill>
              <a:ln>
                <a:solidFill>
                  <a:schemeClr val="accent3">
                    <a:lumMod val="75000"/>
                  </a:schemeClr>
                </a:solidFill>
              </a:ln>
            </c:spPr>
          </c:marker>
          <c:dLbls>
            <c:dLbl>
              <c:idx val="0"/>
              <c:layout>
                <c:manualLayout>
                  <c:x val="-1.1420490315526043E-2"/>
                  <c:y val="-3.3010467447341443E-2"/>
                </c:manualLayout>
              </c:layout>
              <c:dLblPos val="r"/>
              <c:showVal val="1"/>
            </c:dLbl>
            <c:dLbl>
              <c:idx val="2"/>
              <c:layout>
                <c:manualLayout>
                  <c:x val="-1.7507153118128643E-2"/>
                  <c:y val="-3.5969895817164886E-2"/>
                </c:manualLayout>
              </c:layout>
              <c:dLblPos val="r"/>
              <c:showVal val="1"/>
            </c:dLbl>
            <c:dLbl>
              <c:idx val="3"/>
              <c:layout>
                <c:manualLayout>
                  <c:x val="-1.8277756309809413E-2"/>
                  <c:y val="-2.3785928516261406E-2"/>
                </c:manualLayout>
              </c:layout>
              <c:dLblPos val="r"/>
              <c:showVal val="1"/>
            </c:dLbl>
            <c:dLbl>
              <c:idx val="4"/>
              <c:layout>
                <c:manualLayout>
                  <c:x val="-1.1420490315526043E-2"/>
                  <c:y val="-3.3010467447341443E-2"/>
                </c:manualLayout>
              </c:layout>
              <c:dLblPos val="r"/>
              <c:showVal val="1"/>
            </c:dLbl>
            <c:dLbl>
              <c:idx val="5"/>
              <c:layout>
                <c:manualLayout>
                  <c:x val="-6.7468131330854914E-3"/>
                  <c:y val="-3.0037226382808802E-2"/>
                </c:manualLayout>
              </c:layout>
              <c:dLblPos val="r"/>
              <c:showVal val="1"/>
            </c:dLbl>
            <c:dLbl>
              <c:idx val="6"/>
              <c:layout>
                <c:manualLayout>
                  <c:x val="-1.1749960899354281E-2"/>
                  <c:y val="-2.9732410645326796E-2"/>
                </c:manualLayout>
              </c:layout>
              <c:dLblPos val="r"/>
              <c:showVal val="1"/>
            </c:dLbl>
            <c:dLbl>
              <c:idx val="7"/>
              <c:layout>
                <c:manualLayout>
                  <c:x val="-1.2402751108289745E-2"/>
                  <c:y val="-3.2705885823329887E-2"/>
                </c:manualLayout>
              </c:layout>
              <c:dLblPos val="r"/>
              <c:showVal val="1"/>
            </c:dLbl>
            <c:dLbl>
              <c:idx val="8"/>
              <c:layout>
                <c:manualLayout>
                  <c:x val="-6.9715597017575032E-3"/>
                  <c:y val="-3.3323945383200444E-2"/>
                </c:manualLayout>
              </c:layout>
              <c:dLblPos val="r"/>
              <c:showVal val="1"/>
            </c:dLbl>
            <c:dLbl>
              <c:idx val="9"/>
              <c:layout>
                <c:manualLayout>
                  <c:x val="-1.0085153977685689E-2"/>
                  <c:y val="-2.4090744253743409E-2"/>
                </c:manualLayout>
              </c:layout>
              <c:dLblPos val="r"/>
              <c:showVal val="1"/>
            </c:dLbl>
            <c:dLbl>
              <c:idx val="10"/>
              <c:layout>
                <c:manualLayout>
                  <c:x val="-1.2387873148305398E-2"/>
                  <c:y val="-2.9732644758796403E-2"/>
                </c:manualLayout>
              </c:layout>
              <c:dLblPos val="r"/>
              <c:showVal val="1"/>
            </c:dLbl>
            <c:dLbl>
              <c:idx val="11"/>
              <c:layout>
                <c:manualLayout>
                  <c:x val="-1.1067414770449636E-2"/>
                  <c:y val="-2.9732410645326796E-2"/>
                </c:manualLayout>
              </c:layout>
              <c:dLblPos val="r"/>
              <c:showVal val="1"/>
            </c:dLbl>
            <c:dLbl>
              <c:idx val="12"/>
              <c:layout>
                <c:manualLayout>
                  <c:x val="-4.7438086263253184E-3"/>
                  <c:y val="-3.3010701560811088E-2"/>
                </c:manualLayout>
              </c:layout>
              <c:dLblPos val="r"/>
              <c:showVal val="1"/>
            </c:dLbl>
            <c:dLbl>
              <c:idx val="13"/>
              <c:layout>
                <c:manualLayout>
                  <c:x val="-8.4861149992705668E-3"/>
                  <c:y val="-3.8652133838924782E-2"/>
                </c:manualLayout>
              </c:layout>
              <c:dLblPos val="r"/>
              <c:showVal val="1"/>
            </c:dLbl>
            <c:dLbl>
              <c:idx val="14"/>
              <c:layout>
                <c:manualLayout>
                  <c:x val="-9.7916428448447546E-3"/>
                  <c:y val="-3.5678892774392255E-2"/>
                </c:manualLayout>
              </c:layout>
              <c:dLblPos val="r"/>
              <c:showVal val="1"/>
            </c:dLbl>
            <c:dLbl>
              <c:idx val="15"/>
              <c:layout>
                <c:manualLayout>
                  <c:x val="-6.7468131330854914E-3"/>
                  <c:y val="-3.3010467447341443E-2"/>
                </c:manualLayout>
              </c:layout>
              <c:dLblPos val="r"/>
              <c:showVal val="1"/>
            </c:dLbl>
            <c:dLbl>
              <c:idx val="16"/>
              <c:layout>
                <c:manualLayout>
                  <c:x val="-1.213121141993642E-2"/>
                  <c:y val="-2.9643186493580196E-2"/>
                </c:manualLayout>
              </c:layout>
              <c:dLblPos val="r"/>
              <c:showVal val="1"/>
            </c:dLbl>
            <c:dLbl>
              <c:idx val="17"/>
              <c:layout>
                <c:manualLayout>
                  <c:x val="-9.4174858087659272E-3"/>
                  <c:y val="-3.5983708511874962E-2"/>
                </c:manualLayout>
              </c:layout>
              <c:dLblPos val="r"/>
              <c:showVal val="1"/>
            </c:dLbl>
            <c:dLbl>
              <c:idx val="18"/>
              <c:layout>
                <c:manualLayout>
                  <c:x val="-1.0085153977685689E-2"/>
                  <c:y val="-3.3010467447341443E-2"/>
                </c:manualLayout>
              </c:layout>
              <c:dLblPos val="r"/>
              <c:showVal val="1"/>
            </c:dLbl>
            <c:dLbl>
              <c:idx val="19"/>
              <c:layout>
                <c:manualLayout>
                  <c:x val="-1.1420490315526043E-2"/>
                  <c:y val="-3.0037226382808802E-2"/>
                </c:manualLayout>
              </c:layout>
              <c:dLblPos val="r"/>
              <c:showVal val="1"/>
            </c:dLbl>
            <c:dLbl>
              <c:idx val="20"/>
              <c:layout>
                <c:manualLayout>
                  <c:x val="-1.4091162991205872E-2"/>
                  <c:y val="-3.5983708511874962E-2"/>
                </c:manualLayout>
              </c:layout>
              <c:dLblPos val="r"/>
              <c:showVal val="1"/>
            </c:dLbl>
            <c:dLbl>
              <c:idx val="21"/>
              <c:layout>
                <c:manualLayout>
                  <c:x val="-1.1420490315525956E-2"/>
                  <c:y val="-3.3010467447341443E-2"/>
                </c:manualLayout>
              </c:layout>
              <c:dLblPos val="r"/>
              <c:showVal val="1"/>
            </c:dLbl>
            <c:dLbl>
              <c:idx val="22"/>
              <c:layout>
                <c:manualLayout>
                  <c:x val="-1.3079007851839878E-2"/>
                  <c:y val="-2.4001560615733882E-2"/>
                </c:manualLayout>
              </c:layout>
              <c:dLblPos val="r"/>
              <c:showVal val="1"/>
            </c:dLbl>
            <c:dLbl>
              <c:idx val="23"/>
              <c:layout>
                <c:manualLayout>
                  <c:x val="-1.1420490315526043E-2"/>
                  <c:y val="-3.3010467447341443E-2"/>
                </c:manualLayout>
              </c:layout>
              <c:dLblPos val="r"/>
              <c:showVal val="1"/>
            </c:dLbl>
            <c:dLbl>
              <c:idx val="24"/>
              <c:layout>
                <c:manualLayout>
                  <c:x val="-1.2959194826054218E-2"/>
                  <c:y val="-3.0337896952070252E-2"/>
                </c:manualLayout>
              </c:layout>
              <c:dLblPos val="r"/>
              <c:showVal val="1"/>
            </c:dLbl>
            <c:spPr>
              <a:solidFill>
                <a:schemeClr val="accent3">
                  <a:lumMod val="20000"/>
                  <a:lumOff val="80000"/>
                </a:schemeClr>
              </a:solidFill>
            </c:spPr>
            <c:txPr>
              <a:bodyPr/>
              <a:lstStyle/>
              <a:p>
                <a:pPr>
                  <a:defRPr>
                    <a:solidFill>
                      <a:srgbClr val="00602B"/>
                    </a:solidFill>
                  </a:defRPr>
                </a:pPr>
                <a:endParaRPr lang="ko-KR"/>
              </a:p>
            </c:txPr>
            <c:dLblPos val="t"/>
            <c:showVal val="1"/>
          </c:dLbls>
          <c:cat>
            <c:strRef>
              <c:f>'graph (최고값표시)'!$B$2:$AZ$2</c:f>
              <c:strCache>
                <c:ptCount val="51"/>
                <c:pt idx="0">
                  <c:v>08년</c:v>
                </c:pt>
                <c:pt idx="1">
                  <c:v>09년</c:v>
                </c:pt>
                <c:pt idx="2">
                  <c:v>10년</c:v>
                </c:pt>
                <c:pt idx="3">
                  <c:v>11년</c:v>
                </c:pt>
                <c:pt idx="4">
                  <c:v>12년</c:v>
                </c:pt>
                <c:pt idx="5">
                  <c:v>13년</c:v>
                </c:pt>
                <c:pt idx="6">
                  <c:v>'13.1월</c:v>
                </c:pt>
                <c:pt idx="7">
                  <c:v>2월</c:v>
                </c:pt>
                <c:pt idx="8">
                  <c:v>3월</c:v>
                </c:pt>
                <c:pt idx="9">
                  <c:v>4월</c:v>
                </c:pt>
                <c:pt idx="10">
                  <c:v>5월</c:v>
                </c:pt>
                <c:pt idx="11">
                  <c:v>6월</c:v>
                </c:pt>
                <c:pt idx="12">
                  <c:v>7월</c:v>
                </c:pt>
                <c:pt idx="13">
                  <c:v>8월</c:v>
                </c:pt>
                <c:pt idx="14">
                  <c:v>9월</c:v>
                </c:pt>
                <c:pt idx="15">
                  <c:v>10월</c:v>
                </c:pt>
                <c:pt idx="16">
                  <c:v>11월</c:v>
                </c:pt>
                <c:pt idx="17">
                  <c:v>12월</c:v>
                </c:pt>
                <c:pt idx="18">
                  <c:v>14'1월</c:v>
                </c:pt>
                <c:pt idx="19">
                  <c:v>2월</c:v>
                </c:pt>
                <c:pt idx="20">
                  <c:v>3월</c:v>
                </c:pt>
                <c:pt idx="21">
                  <c:v>4월</c:v>
                </c:pt>
                <c:pt idx="22">
                  <c:v>5월</c:v>
                </c:pt>
                <c:pt idx="23">
                  <c:v>6월</c:v>
                </c:pt>
                <c:pt idx="24">
                  <c:v>7월</c:v>
                </c:pt>
                <c:pt idx="25">
                  <c:v>8월</c:v>
                </c:pt>
                <c:pt idx="26">
                  <c:v>9월</c:v>
                </c:pt>
                <c:pt idx="27">
                  <c:v>10.1 </c:v>
                </c:pt>
                <c:pt idx="28">
                  <c:v>10.2 </c:v>
                </c:pt>
                <c:pt idx="29">
                  <c:v>10.3 </c:v>
                </c:pt>
                <c:pt idx="30">
                  <c:v>10.6</c:v>
                </c:pt>
                <c:pt idx="31">
                  <c:v>10.7</c:v>
                </c:pt>
                <c:pt idx="32">
                  <c:v>10.8</c:v>
                </c:pt>
                <c:pt idx="33">
                  <c:v>10.9</c:v>
                </c:pt>
                <c:pt idx="34">
                  <c:v>10.10</c:v>
                </c:pt>
                <c:pt idx="35">
                  <c:v>10.13</c:v>
                </c:pt>
                <c:pt idx="36">
                  <c:v>10.14</c:v>
                </c:pt>
                <c:pt idx="37">
                  <c:v>10.15</c:v>
                </c:pt>
                <c:pt idx="38">
                  <c:v>10.16</c:v>
                </c:pt>
                <c:pt idx="39">
                  <c:v>10.17</c:v>
                </c:pt>
                <c:pt idx="40">
                  <c:v>10.20</c:v>
                </c:pt>
                <c:pt idx="41">
                  <c:v>10.21</c:v>
                </c:pt>
                <c:pt idx="42">
                  <c:v>10.22</c:v>
                </c:pt>
                <c:pt idx="43">
                  <c:v>10.23</c:v>
                </c:pt>
                <c:pt idx="44">
                  <c:v>10.24</c:v>
                </c:pt>
                <c:pt idx="45">
                  <c:v>10.27</c:v>
                </c:pt>
                <c:pt idx="46">
                  <c:v>10.28</c:v>
                </c:pt>
                <c:pt idx="47">
                  <c:v>10.29</c:v>
                </c:pt>
                <c:pt idx="48">
                  <c:v>10.30</c:v>
                </c:pt>
                <c:pt idx="49">
                  <c:v>10.31</c:v>
                </c:pt>
                <c:pt idx="50">
                  <c:v>11.3</c:v>
                </c:pt>
              </c:strCache>
            </c:strRef>
          </c:cat>
          <c:val>
            <c:numRef>
              <c:f>'graph (최고값표시)'!$B$3:$AZ$3</c:f>
              <c:numCache>
                <c:formatCode>0_);[Red]\(0\)</c:formatCode>
                <c:ptCount val="51"/>
                <c:pt idx="0">
                  <c:v>453</c:v>
                </c:pt>
                <c:pt idx="1">
                  <c:v>379</c:v>
                </c:pt>
                <c:pt idx="2">
                  <c:v>386</c:v>
                </c:pt>
                <c:pt idx="3">
                  <c:v>484</c:v>
                </c:pt>
                <c:pt idx="4">
                  <c:v>539</c:v>
                </c:pt>
                <c:pt idx="5">
                  <c:v>517</c:v>
                </c:pt>
                <c:pt idx="6">
                  <c:v>525</c:v>
                </c:pt>
                <c:pt idx="7">
                  <c:v>536</c:v>
                </c:pt>
                <c:pt idx="8">
                  <c:v>531</c:v>
                </c:pt>
                <c:pt idx="9">
                  <c:v>518</c:v>
                </c:pt>
                <c:pt idx="10">
                  <c:v>529</c:v>
                </c:pt>
                <c:pt idx="11">
                  <c:v>560</c:v>
                </c:pt>
                <c:pt idx="12">
                  <c:v>546</c:v>
                </c:pt>
                <c:pt idx="13">
                  <c:v>498</c:v>
                </c:pt>
                <c:pt idx="14">
                  <c:v>504</c:v>
                </c:pt>
                <c:pt idx="15">
                  <c:v>473</c:v>
                </c:pt>
                <c:pt idx="16">
                  <c:v>477</c:v>
                </c:pt>
                <c:pt idx="17">
                  <c:v>489</c:v>
                </c:pt>
                <c:pt idx="18">
                  <c:v>476</c:v>
                </c:pt>
                <c:pt idx="19">
                  <c:v>497</c:v>
                </c:pt>
                <c:pt idx="20">
                  <c:v>522</c:v>
                </c:pt>
                <c:pt idx="21">
                  <c:v>547</c:v>
                </c:pt>
                <c:pt idx="22">
                  <c:v>546</c:v>
                </c:pt>
                <c:pt idx="23">
                  <c:v>528</c:v>
                </c:pt>
                <c:pt idx="24">
                  <c:v>463</c:v>
                </c:pt>
                <c:pt idx="25">
                  <c:v>433</c:v>
                </c:pt>
                <c:pt idx="26" formatCode="#,##0;[Red]\-#,##0">
                  <c:v>370</c:v>
                </c:pt>
                <c:pt idx="27" formatCode="#,##0;[Red]\-#,##0">
                  <c:v>337</c:v>
                </c:pt>
                <c:pt idx="28" formatCode="#,##0;[Red]\-#,##0">
                  <c:v>340</c:v>
                </c:pt>
                <c:pt idx="29" formatCode="#,##0;[Red]\-#,##0">
                  <c:v>335</c:v>
                </c:pt>
                <c:pt idx="30" formatCode="#,##0;[Red]\-#,##0">
                  <c:v>346</c:v>
                </c:pt>
                <c:pt idx="31" formatCode="#,##0;[Red]\-#,##0">
                  <c:v>346</c:v>
                </c:pt>
                <c:pt idx="32" formatCode="#,##0;[Red]\-#,##0">
                  <c:v>344</c:v>
                </c:pt>
                <c:pt idx="33" formatCode="#,##0;[Red]\-#,##0">
                  <c:v>346</c:v>
                </c:pt>
                <c:pt idx="34" formatCode="#,##0;[Red]\-#,##0">
                  <c:v>339</c:v>
                </c:pt>
                <c:pt idx="35" formatCode="#,##0;[Red]\-#,##0">
                  <c:v>347</c:v>
                </c:pt>
                <c:pt idx="36" formatCode="#,##0;[Red]\-#,##0">
                  <c:v>354</c:v>
                </c:pt>
                <c:pt idx="37" formatCode="#,##0;[Red]\-#,##0">
                  <c:v>350</c:v>
                </c:pt>
                <c:pt idx="38" formatCode="#,##0;[Red]\-#,##0">
                  <c:v>355</c:v>
                </c:pt>
                <c:pt idx="39" formatCode="#,##0;[Red]\-#,##0">
                  <c:v>350</c:v>
                </c:pt>
                <c:pt idx="40" formatCode="#,##0;[Red]\-#,##0">
                  <c:v>347</c:v>
                </c:pt>
                <c:pt idx="41" formatCode="#,##0;[Red]\-#,##0">
                  <c:v>354</c:v>
                </c:pt>
                <c:pt idx="42" formatCode="#,##0;[Red]\-#,##0">
                  <c:v>354</c:v>
                </c:pt>
                <c:pt idx="43" formatCode="#,##0;[Red]\-#,##0">
                  <c:v>365</c:v>
                </c:pt>
                <c:pt idx="44" formatCode="#,##0;[Red]\-#,##0">
                  <c:v>359</c:v>
                </c:pt>
                <c:pt idx="45" formatCode="#,##0;[Red]\-#,##0">
                  <c:v>370</c:v>
                </c:pt>
                <c:pt idx="46" formatCode="#,##0;[Red]\-#,##0">
                  <c:v>370</c:v>
                </c:pt>
                <c:pt idx="47" formatCode="#,##0;[Red]\-#,##0">
                  <c:v>383</c:v>
                </c:pt>
                <c:pt idx="48" formatCode="#,##0;[Red]\-#,##0">
                  <c:v>376</c:v>
                </c:pt>
                <c:pt idx="49" formatCode="#,##0;[Red]\-#,##0">
                  <c:v>385</c:v>
                </c:pt>
                <c:pt idx="50" formatCode="#,##0;[Red]\-#,##0">
                  <c:v>378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'graph (최고값표시)'!$A$4</c:f>
              <c:strCache>
                <c:ptCount val="1"/>
                <c:pt idx="0">
                  <c:v>밀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0"/>
              <c:layout>
                <c:manualLayout>
                  <c:x val="-2.0324936637196627E-2"/>
                  <c:y val="-3.3183554463677822E-2"/>
                </c:manualLayout>
              </c:layout>
              <c:dLblPos val="r"/>
              <c:showVal val="1"/>
            </c:dLbl>
            <c:dLbl>
              <c:idx val="2"/>
              <c:layout>
                <c:manualLayout>
                  <c:x val="-2.0218526788629052E-2"/>
                  <c:y val="-3.0691872975337892E-2"/>
                </c:manualLayout>
              </c:layout>
              <c:dLblPos val="r"/>
              <c:showVal val="1"/>
            </c:dLbl>
            <c:dLbl>
              <c:idx val="3"/>
              <c:layout>
                <c:manualLayout>
                  <c:x val="2.448088338848259E-17"/>
                  <c:y val="-2.6759169580794252E-2"/>
                </c:manualLayout>
              </c:layout>
              <c:dLblPos val="r"/>
              <c:showVal val="1"/>
            </c:dLbl>
            <c:dLbl>
              <c:idx val="5"/>
              <c:layout>
                <c:manualLayout>
                  <c:x val="-9.3473543648806556E-3"/>
                  <c:y val="-3.8652133838924782E-2"/>
                </c:manualLayout>
              </c:layout>
              <c:dLblPos val="r"/>
              <c:showVal val="1"/>
            </c:dLbl>
            <c:dLbl>
              <c:idx val="6"/>
              <c:layout>
                <c:manualLayout>
                  <c:x val="6.6766816892006116E-4"/>
                  <c:y val="-2.3785928516261406E-2"/>
                </c:manualLayout>
              </c:layout>
              <c:dLblPos val="r"/>
              <c:showVal val="1"/>
            </c:dLbl>
            <c:dLbl>
              <c:idx val="7"/>
              <c:layout>
                <c:manualLayout>
                  <c:x val="-7.3443498581205139E-3"/>
                  <c:y val="-3.2705651709859451E-2"/>
                </c:manualLayout>
              </c:layout>
              <c:dLblPos val="r"/>
              <c:showVal val="1"/>
            </c:dLbl>
            <c:dLbl>
              <c:idx val="8"/>
              <c:layout>
                <c:manualLayout>
                  <c:x val="-1.0752822146605745E-2"/>
                  <c:y val="-3.8956949576406802E-2"/>
                </c:manualLayout>
              </c:layout>
              <c:dLblPos val="r"/>
              <c:showVal val="1"/>
            </c:dLbl>
            <c:dLbl>
              <c:idx val="9"/>
              <c:layout>
                <c:manualLayout>
                  <c:x val="-1.0444433053780101E-2"/>
                  <c:y val="-3.2705644053027651E-2"/>
                </c:manualLayout>
              </c:layout>
              <c:dLblPos val="r"/>
              <c:showVal val="1"/>
            </c:dLbl>
            <c:dLbl>
              <c:idx val="10"/>
              <c:layout>
                <c:manualLayout>
                  <c:x val="-1.0085153977685689E-2"/>
                  <c:y val="-3.3010459719148184E-2"/>
                </c:manualLayout>
              </c:layout>
              <c:dLblPos val="r"/>
              <c:showVal val="1"/>
            </c:dLbl>
            <c:dLbl>
              <c:idx val="11"/>
              <c:layout>
                <c:manualLayout>
                  <c:x val="-9.8962617154077746E-3"/>
                  <c:y val="-3.865212478994174E-2"/>
                </c:manualLayout>
              </c:layout>
              <c:dLblPos val="r"/>
              <c:showVal val="1"/>
            </c:dLbl>
            <c:dLbl>
              <c:idx val="12"/>
              <c:layout>
                <c:manualLayout>
                  <c:x val="-1.0444432177033948E-2"/>
                  <c:y val="-4.7571857032522806E-2"/>
                </c:manualLayout>
              </c:layout>
              <c:dLblPos val="r"/>
              <c:showVal val="1"/>
            </c:dLbl>
            <c:dLbl>
              <c:idx val="14"/>
              <c:layout>
                <c:manualLayout>
                  <c:x val="-1.109720918809857E-2"/>
                  <c:y val="-3.5678892774392255E-2"/>
                </c:manualLayout>
              </c:layout>
              <c:dLblPos val="r"/>
              <c:showVal val="1"/>
            </c:dLbl>
            <c:dLbl>
              <c:idx val="15"/>
              <c:layout>
                <c:manualLayout>
                  <c:x val="-9.7916551659693249E-3"/>
                  <c:y val="-3.2705651709859451E-2"/>
                </c:manualLayout>
              </c:layout>
              <c:dLblPos val="r"/>
              <c:showVal val="1"/>
            </c:dLbl>
            <c:dLbl>
              <c:idx val="16"/>
              <c:layout>
                <c:manualLayout>
                  <c:x val="-9.1239746759246548E-3"/>
                  <c:y val="-2.9732403684570616E-2"/>
                </c:manualLayout>
              </c:layout>
              <c:dLblPos val="r"/>
              <c:showVal val="1"/>
            </c:dLbl>
            <c:dLbl>
              <c:idx val="17"/>
              <c:layout>
                <c:manualLayout>
                  <c:x val="-1.1311928522705321E-2"/>
                  <c:y val="-3.3010459719148184E-2"/>
                </c:manualLayout>
              </c:layout>
              <c:dLblPos val="r"/>
              <c:showVal val="1"/>
            </c:dLbl>
            <c:dLbl>
              <c:idx val="18"/>
              <c:layout>
                <c:manualLayout>
                  <c:x val="-9.4174858087659272E-3"/>
                  <c:y val="-3.3010459719148184E-2"/>
                </c:manualLayout>
              </c:layout>
              <c:dLblPos val="r"/>
              <c:showVal val="1"/>
            </c:dLbl>
            <c:dLbl>
              <c:idx val="19"/>
              <c:layout>
                <c:manualLayout>
                  <c:x val="-1.0307166786925795E-2"/>
                  <c:y val="-3.8693562864368272E-2"/>
                </c:manualLayout>
              </c:layout>
              <c:dLblPos val="r"/>
              <c:showVal val="1"/>
            </c:dLbl>
            <c:dLbl>
              <c:idx val="20"/>
              <c:layout>
                <c:manualLayout>
                  <c:x val="-1.1420490315525956E-2"/>
                  <c:y val="-3.3010459719148184E-2"/>
                </c:manualLayout>
              </c:layout>
              <c:dLblPos val="r"/>
              <c:showVal val="1"/>
            </c:dLbl>
            <c:dLbl>
              <c:idx val="21"/>
              <c:layout>
                <c:manualLayout>
                  <c:x val="-1.1420490315525956E-2"/>
                  <c:y val="-3.0037219350691202E-2"/>
                </c:manualLayout>
              </c:layout>
              <c:dLblPos val="r"/>
              <c:showVal val="1"/>
            </c:dLbl>
            <c:dLbl>
              <c:idx val="22"/>
              <c:layout>
                <c:manualLayout>
                  <c:x val="-1.1420490315526128E-2"/>
                  <c:y val="-3.3010459719148184E-2"/>
                </c:manualLayout>
              </c:layout>
              <c:dLblPos val="r"/>
              <c:showVal val="1"/>
            </c:dLbl>
            <c:dLbl>
              <c:idx val="23"/>
              <c:layout>
                <c:manualLayout>
                  <c:x val="-1.1420490315526043E-2"/>
                  <c:y val="-3.3010459719148184E-2"/>
                </c:manualLayout>
              </c:layout>
              <c:dLblPos val="r"/>
              <c:showVal val="1"/>
            </c:dLbl>
            <c:dLbl>
              <c:idx val="24"/>
              <c:layout>
                <c:manualLayout>
                  <c:x val="-1.3763861895054647E-2"/>
                  <c:y val="-2.4331890946064211E-2"/>
                </c:manualLayout>
              </c:layout>
              <c:dLblPos val="r"/>
              <c:showVal val="1"/>
            </c:dLbl>
            <c:dLbl>
              <c:idx val="25"/>
              <c:layout>
                <c:manualLayout>
                  <c:x val="-1.3368534091503827E-2"/>
                  <c:y val="-3.334089995507318E-2"/>
                </c:manualLayout>
              </c:layout>
              <c:dLblPos val="r"/>
              <c:showVal val="1"/>
            </c:dLbl>
            <c:dLbl>
              <c:idx val="26"/>
              <c:layout>
                <c:manualLayout>
                  <c:x val="-1.2915890421235575E-2"/>
                  <c:y val="-3.5983708511874962E-2"/>
                </c:manualLayout>
              </c:layout>
              <c:dLblPos val="r"/>
              <c:showVal val="1"/>
            </c:dLbl>
            <c:dLbl>
              <c:idx val="27"/>
              <c:layout>
                <c:manualLayout>
                  <c:x val="-1.4301291967929458E-2"/>
                  <c:y val="-5.0849913834537533E-2"/>
                </c:manualLayout>
              </c:layout>
              <c:dLblPos val="r"/>
              <c:showVal val="1"/>
            </c:dLbl>
            <c:dLbl>
              <c:idx val="28"/>
              <c:layout>
                <c:manualLayout>
                  <c:x val="-1.2728278041672841E-2"/>
                  <c:y val="-3.8956949576406802E-2"/>
                </c:manualLayout>
              </c:layout>
              <c:dLblPos val="r"/>
              <c:showVal val="1"/>
            </c:dLbl>
            <c:dLbl>
              <c:idx val="29"/>
              <c:layout>
                <c:manualLayout>
                  <c:x val="-1.3717905016861641E-2"/>
                  <c:y val="-4.1799203912602112E-2"/>
                </c:manualLayout>
              </c:layout>
              <c:dLblPos val="r"/>
              <c:showVal val="1"/>
            </c:dLbl>
            <c:spPr>
              <a:solidFill>
                <a:schemeClr val="accent6">
                  <a:lumMod val="60000"/>
                  <a:lumOff val="40000"/>
                </a:schemeClr>
              </a:solidFill>
            </c:spPr>
            <c:txPr>
              <a:bodyPr/>
              <a:lstStyle/>
              <a:p>
                <a:pPr>
                  <a:defRPr>
                    <a:solidFill>
                      <a:schemeClr val="accent6">
                        <a:lumMod val="50000"/>
                      </a:schemeClr>
                    </a:solidFill>
                  </a:defRPr>
                </a:pPr>
                <a:endParaRPr lang="ko-KR"/>
              </a:p>
            </c:txPr>
            <c:dLblPos val="t"/>
            <c:showVal val="1"/>
          </c:dLbls>
          <c:cat>
            <c:strRef>
              <c:f>'graph (최고값표시)'!$B$2:$AZ$2</c:f>
              <c:strCache>
                <c:ptCount val="51"/>
                <c:pt idx="0">
                  <c:v>08년</c:v>
                </c:pt>
                <c:pt idx="1">
                  <c:v>09년</c:v>
                </c:pt>
                <c:pt idx="2">
                  <c:v>10년</c:v>
                </c:pt>
                <c:pt idx="3">
                  <c:v>11년</c:v>
                </c:pt>
                <c:pt idx="4">
                  <c:v>12년</c:v>
                </c:pt>
                <c:pt idx="5">
                  <c:v>13년</c:v>
                </c:pt>
                <c:pt idx="6">
                  <c:v>'13.1월</c:v>
                </c:pt>
                <c:pt idx="7">
                  <c:v>2월</c:v>
                </c:pt>
                <c:pt idx="8">
                  <c:v>3월</c:v>
                </c:pt>
                <c:pt idx="9">
                  <c:v>4월</c:v>
                </c:pt>
                <c:pt idx="10">
                  <c:v>5월</c:v>
                </c:pt>
                <c:pt idx="11">
                  <c:v>6월</c:v>
                </c:pt>
                <c:pt idx="12">
                  <c:v>7월</c:v>
                </c:pt>
                <c:pt idx="13">
                  <c:v>8월</c:v>
                </c:pt>
                <c:pt idx="14">
                  <c:v>9월</c:v>
                </c:pt>
                <c:pt idx="15">
                  <c:v>10월</c:v>
                </c:pt>
                <c:pt idx="16">
                  <c:v>11월</c:v>
                </c:pt>
                <c:pt idx="17">
                  <c:v>12월</c:v>
                </c:pt>
                <c:pt idx="18">
                  <c:v>14'1월</c:v>
                </c:pt>
                <c:pt idx="19">
                  <c:v>2월</c:v>
                </c:pt>
                <c:pt idx="20">
                  <c:v>3월</c:v>
                </c:pt>
                <c:pt idx="21">
                  <c:v>4월</c:v>
                </c:pt>
                <c:pt idx="22">
                  <c:v>5월</c:v>
                </c:pt>
                <c:pt idx="23">
                  <c:v>6월</c:v>
                </c:pt>
                <c:pt idx="24">
                  <c:v>7월</c:v>
                </c:pt>
                <c:pt idx="25">
                  <c:v>8월</c:v>
                </c:pt>
                <c:pt idx="26">
                  <c:v>9월</c:v>
                </c:pt>
                <c:pt idx="27">
                  <c:v>10.1 </c:v>
                </c:pt>
                <c:pt idx="28">
                  <c:v>10.2 </c:v>
                </c:pt>
                <c:pt idx="29">
                  <c:v>10.3 </c:v>
                </c:pt>
                <c:pt idx="30">
                  <c:v>10.6</c:v>
                </c:pt>
                <c:pt idx="31">
                  <c:v>10.7</c:v>
                </c:pt>
                <c:pt idx="32">
                  <c:v>10.8</c:v>
                </c:pt>
                <c:pt idx="33">
                  <c:v>10.9</c:v>
                </c:pt>
                <c:pt idx="34">
                  <c:v>10.10</c:v>
                </c:pt>
                <c:pt idx="35">
                  <c:v>10.13</c:v>
                </c:pt>
                <c:pt idx="36">
                  <c:v>10.14</c:v>
                </c:pt>
                <c:pt idx="37">
                  <c:v>10.15</c:v>
                </c:pt>
                <c:pt idx="38">
                  <c:v>10.16</c:v>
                </c:pt>
                <c:pt idx="39">
                  <c:v>10.17</c:v>
                </c:pt>
                <c:pt idx="40">
                  <c:v>10.20</c:v>
                </c:pt>
                <c:pt idx="41">
                  <c:v>10.21</c:v>
                </c:pt>
                <c:pt idx="42">
                  <c:v>10.22</c:v>
                </c:pt>
                <c:pt idx="43">
                  <c:v>10.23</c:v>
                </c:pt>
                <c:pt idx="44">
                  <c:v>10.24</c:v>
                </c:pt>
                <c:pt idx="45">
                  <c:v>10.27</c:v>
                </c:pt>
                <c:pt idx="46">
                  <c:v>10.28</c:v>
                </c:pt>
                <c:pt idx="47">
                  <c:v>10.29</c:v>
                </c:pt>
                <c:pt idx="48">
                  <c:v>10.30</c:v>
                </c:pt>
                <c:pt idx="49">
                  <c:v>10.31</c:v>
                </c:pt>
                <c:pt idx="50">
                  <c:v>11.3</c:v>
                </c:pt>
              </c:strCache>
            </c:strRef>
          </c:cat>
          <c:val>
            <c:numRef>
              <c:f>'graph (최고값표시)'!$B$4:$AZ$4</c:f>
              <c:numCache>
                <c:formatCode>0_);[Red]\(0\)</c:formatCode>
                <c:ptCount val="51"/>
                <c:pt idx="0">
                  <c:v>307</c:v>
                </c:pt>
                <c:pt idx="1">
                  <c:v>206</c:v>
                </c:pt>
                <c:pt idx="2">
                  <c:v>224</c:v>
                </c:pt>
                <c:pt idx="3">
                  <c:v>297</c:v>
                </c:pt>
                <c:pt idx="4">
                  <c:v>287</c:v>
                </c:pt>
                <c:pt idx="5">
                  <c:v>270</c:v>
                </c:pt>
                <c:pt idx="6">
                  <c:v>302</c:v>
                </c:pt>
                <c:pt idx="7">
                  <c:v>285</c:v>
                </c:pt>
                <c:pt idx="8">
                  <c:v>275</c:v>
                </c:pt>
                <c:pt idx="9">
                  <c:v>273</c:v>
                </c:pt>
                <c:pt idx="10">
                  <c:v>278</c:v>
                </c:pt>
                <c:pt idx="11">
                  <c:v>265</c:v>
                </c:pt>
                <c:pt idx="12">
                  <c:v>256</c:v>
                </c:pt>
                <c:pt idx="13">
                  <c:v>258</c:v>
                </c:pt>
                <c:pt idx="14">
                  <c:v>258</c:v>
                </c:pt>
                <c:pt idx="15">
                  <c:v>278</c:v>
                </c:pt>
                <c:pt idx="16">
                  <c:v>260</c:v>
                </c:pt>
                <c:pt idx="17">
                  <c:v>247</c:v>
                </c:pt>
                <c:pt idx="18">
                  <c:v>231</c:v>
                </c:pt>
                <c:pt idx="19">
                  <c:v>246</c:v>
                </c:pt>
                <c:pt idx="20">
                  <c:v>275</c:v>
                </c:pt>
                <c:pt idx="21">
                  <c:v>276</c:v>
                </c:pt>
                <c:pt idx="22">
                  <c:v>289</c:v>
                </c:pt>
                <c:pt idx="23">
                  <c:v>264</c:v>
                </c:pt>
                <c:pt idx="24">
                  <c:v>237</c:v>
                </c:pt>
                <c:pt idx="25">
                  <c:v>230</c:v>
                </c:pt>
                <c:pt idx="26" formatCode="#,##0;[Red]\-#,##0">
                  <c:v>215</c:v>
                </c:pt>
                <c:pt idx="27" formatCode="#,##0;[Red]\-#,##0">
                  <c:v>205</c:v>
                </c:pt>
                <c:pt idx="28" formatCode="#,##0;[Red]\-#,##0">
                  <c:v>206</c:v>
                </c:pt>
                <c:pt idx="29" formatCode="#,##0;[Red]\-#,##0">
                  <c:v>209</c:v>
                </c:pt>
                <c:pt idx="30" formatCode="#,##0;[Red]\-#,##0">
                  <c:v>211</c:v>
                </c:pt>
                <c:pt idx="31" formatCode="#,##0;[Red]\-#,##0">
                  <c:v>216</c:v>
                </c:pt>
                <c:pt idx="32" formatCode="#,##0;[Red]\-#,##0">
                  <c:v>216</c:v>
                </c:pt>
                <c:pt idx="33" formatCode="#,##0;[Red]\-#,##0">
                  <c:v>210</c:v>
                </c:pt>
                <c:pt idx="34" formatCode="#,##0;[Red]\-#,##0">
                  <c:v>212</c:v>
                </c:pt>
                <c:pt idx="35" formatCode="#,##0;[Red]\-#,##0">
                  <c:v>215</c:v>
                </c:pt>
                <c:pt idx="36" formatCode="#,##0;[Red]\-#,##0">
                  <c:v>217</c:v>
                </c:pt>
                <c:pt idx="37" formatCode="#,##0;[Red]\-#,##0">
                  <c:v>218</c:v>
                </c:pt>
                <c:pt idx="38" formatCode="#,##0;[Red]\-#,##0">
                  <c:v>222</c:v>
                </c:pt>
                <c:pt idx="39" formatCode="#,##0;[Red]\-#,##0">
                  <c:v>221</c:v>
                </c:pt>
                <c:pt idx="40" formatCode="#,##0;[Red]\-#,##0">
                  <c:v>221</c:v>
                </c:pt>
                <c:pt idx="41" formatCode="#,##0;[Red]\-#,##0">
                  <c:v>221</c:v>
                </c:pt>
                <c:pt idx="42" formatCode="#,##0;[Red]\-#,##0">
                  <c:v>222</c:v>
                </c:pt>
                <c:pt idx="43" formatCode="#,##0;[Red]\-#,##0">
                  <c:v>222</c:v>
                </c:pt>
                <c:pt idx="44" formatCode="#,##0;[Red]\-#,##0">
                  <c:v>218</c:v>
                </c:pt>
                <c:pt idx="45" formatCode="#,##0;[Red]\-#,##0">
                  <c:v>219</c:v>
                </c:pt>
                <c:pt idx="46" formatCode="#,##0;[Red]\-#,##0">
                  <c:v>221</c:v>
                </c:pt>
                <c:pt idx="47" formatCode="#,##0;[Red]\-#,##0">
                  <c:v>223</c:v>
                </c:pt>
                <c:pt idx="48" formatCode="#,##0;[Red]\-#,##0">
                  <c:v>221</c:v>
                </c:pt>
                <c:pt idx="49" formatCode="#,##0;[Red]\-#,##0">
                  <c:v>218</c:v>
                </c:pt>
                <c:pt idx="50" formatCode="#,##0;[Red]\-#,##0">
                  <c:v>220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'graph (최고값표시)'!$A$5</c:f>
              <c:strCache>
                <c:ptCount val="1"/>
                <c:pt idx="0">
                  <c:v>쌀 </c:v>
                </c:pt>
              </c:strCache>
            </c:strRef>
          </c:tx>
          <c:spPr>
            <a:ln>
              <a:solidFill>
                <a:schemeClr val="accent4">
                  <a:lumMod val="75000"/>
                </a:schemeClr>
              </a:solidFill>
            </a:ln>
          </c:spPr>
          <c:marker>
            <c:spPr>
              <a:solidFill>
                <a:schemeClr val="accent4">
                  <a:lumMod val="75000"/>
                </a:schemeClr>
              </a:solidFill>
              <a:ln>
                <a:solidFill>
                  <a:srgbClr val="7030A0"/>
                </a:solidFill>
              </a:ln>
            </c:spPr>
          </c:marker>
          <c:dLbls>
            <c:dLbl>
              <c:idx val="0"/>
              <c:layout>
                <c:manualLayout>
                  <c:x val="-1.4074550145428121E-2"/>
                  <c:y val="-2.8543114219513856E-2"/>
                </c:manualLayout>
              </c:layout>
              <c:spPr>
                <a:solidFill>
                  <a:schemeClr val="accent4">
                    <a:lumMod val="20000"/>
                    <a:lumOff val="80000"/>
                  </a:schemeClr>
                </a:solidFill>
              </c:spPr>
              <c:txPr>
                <a:bodyPr/>
                <a:lstStyle/>
                <a:p>
                  <a:pPr>
                    <a:defRPr sz="900">
                      <a:solidFill>
                        <a:srgbClr val="7030A0"/>
                      </a:solidFill>
                    </a:defRPr>
                  </a:pPr>
                  <a:endParaRPr lang="ko-KR"/>
                </a:p>
              </c:txPr>
              <c:dLblPos val="r"/>
              <c:showVal val="1"/>
            </c:dLbl>
            <c:dLbl>
              <c:idx val="2"/>
              <c:layout>
                <c:manualLayout>
                  <c:x val="-1.3353363378400934E-2"/>
                  <c:y val="-3.2705651709859451E-2"/>
                </c:manualLayout>
              </c:layout>
              <c:dLblPos val="r"/>
              <c:showVal val="1"/>
            </c:dLbl>
            <c:dLbl>
              <c:idx val="6"/>
              <c:layout>
                <c:manualLayout>
                  <c:x val="-1.3353363378400934E-2"/>
                  <c:y val="-4.4598615967990134E-2"/>
                </c:manualLayout>
              </c:layout>
              <c:dLblPos val="r"/>
              <c:showVal val="1"/>
            </c:dLbl>
            <c:dLbl>
              <c:idx val="7"/>
              <c:layout>
                <c:manualLayout>
                  <c:x val="-1.1350358871640794E-2"/>
                  <c:y val="-3.2705651709859451E-2"/>
                </c:manualLayout>
              </c:layout>
              <c:dLblPos val="r"/>
              <c:showVal val="1"/>
            </c:dLbl>
            <c:dLbl>
              <c:idx val="9"/>
              <c:layout>
                <c:manualLayout>
                  <c:x val="-1.2018027040560843E-2"/>
                  <c:y val="-3.2705651709859451E-2"/>
                </c:manualLayout>
              </c:layout>
              <c:dLblPos val="r"/>
              <c:showVal val="1"/>
            </c:dLbl>
            <c:dLbl>
              <c:idx val="10"/>
              <c:layout>
                <c:manualLayout>
                  <c:x val="-1.9458321340278448E-2"/>
                  <c:y val="-3.0037226382808802E-2"/>
                </c:manualLayout>
              </c:layout>
              <c:dLblPos val="r"/>
              <c:showVal val="1"/>
            </c:dLbl>
            <c:dLbl>
              <c:idx val="11"/>
              <c:layout>
                <c:manualLayout>
                  <c:x val="-2.3368385912201587E-2"/>
                  <c:y val="-2.0812687451728751E-2"/>
                </c:manualLayout>
              </c:layout>
              <c:dLblPos val="r"/>
              <c:showVal val="1"/>
            </c:dLbl>
            <c:dLbl>
              <c:idx val="12"/>
              <c:layout>
                <c:manualLayout>
                  <c:x val="-2.1196519188231171E-2"/>
                  <c:y val="2.6454119729842442E-2"/>
                </c:manualLayout>
              </c:layout>
              <c:dLblPos val="r"/>
              <c:showVal val="1"/>
            </c:dLbl>
            <c:dLbl>
              <c:idx val="13"/>
              <c:layout>
                <c:manualLayout>
                  <c:x val="3.2638850553231577E-3"/>
                  <c:y val="3.8652133838924782E-2"/>
                </c:manualLayout>
              </c:layout>
              <c:dLblPos val="r"/>
              <c:showVal val="1"/>
            </c:dLbl>
            <c:dLbl>
              <c:idx val="14"/>
              <c:layout>
                <c:manualLayout>
                  <c:x val="-1.0444432177033948E-2"/>
                  <c:y val="4.1625374903457447E-2"/>
                </c:manualLayout>
              </c:layout>
              <c:dLblPos val="r"/>
              <c:showVal val="1"/>
            </c:dLbl>
            <c:dLbl>
              <c:idx val="15"/>
              <c:layout>
                <c:manualLayout>
                  <c:x val="-1.109720918809857E-2"/>
                  <c:y val="-3.8652133838924782E-2"/>
                </c:manualLayout>
              </c:layout>
              <c:dLblPos val="r"/>
              <c:showVal val="1"/>
            </c:dLbl>
            <c:dLbl>
              <c:idx val="16"/>
              <c:layout>
                <c:manualLayout>
                  <c:x val="-2.0236087343003282E-2"/>
                  <c:y val="-3.2705651709859451E-2"/>
                </c:manualLayout>
              </c:layout>
              <c:dLblPos val="r"/>
              <c:showVal val="1"/>
            </c:dLbl>
            <c:dLbl>
              <c:idx val="17"/>
              <c:layout>
                <c:manualLayout>
                  <c:x val="-1.0085153977685689E-2"/>
                  <c:y val="3.5374077036910215E-2"/>
                </c:manualLayout>
              </c:layout>
              <c:dLblPos val="r"/>
              <c:showVal val="1"/>
            </c:dLbl>
            <c:dLbl>
              <c:idx val="18"/>
              <c:layout>
                <c:manualLayout>
                  <c:x val="-1.1420490315526043E-2"/>
                  <c:y val="4.1320559165975365E-2"/>
                </c:manualLayout>
              </c:layout>
              <c:dLblPos val="r"/>
              <c:showVal val="1"/>
            </c:dLbl>
            <c:dLbl>
              <c:idx val="19"/>
              <c:layout>
                <c:manualLayout>
                  <c:x val="-1.1420490315526043E-2"/>
                  <c:y val="4.1320559165975365E-2"/>
                </c:manualLayout>
              </c:layout>
              <c:dLblPos val="r"/>
              <c:showVal val="1"/>
            </c:dLbl>
            <c:dLbl>
              <c:idx val="20"/>
              <c:layout>
                <c:manualLayout>
                  <c:x val="-1.3834507862136025E-2"/>
                  <c:y val="-3.6787259700645551E-2"/>
                </c:manualLayout>
              </c:layout>
              <c:dLblPos val="r"/>
              <c:showVal val="1"/>
            </c:dLbl>
            <c:dLbl>
              <c:idx val="21"/>
              <c:layout>
                <c:manualLayout>
                  <c:x val="-1.3303807754266329E-2"/>
                  <c:y val="-3.3754463124541847E-2"/>
                </c:manualLayout>
              </c:layout>
              <c:dLblPos val="r"/>
              <c:showVal val="1"/>
            </c:dLbl>
            <c:dLbl>
              <c:idx val="22"/>
              <c:layout>
                <c:manualLayout>
                  <c:x val="-1.3834507862136025E-2"/>
                  <c:y val="-3.0691872975337892E-2"/>
                </c:manualLayout>
              </c:layout>
              <c:dLblPos val="r"/>
              <c:showVal val="1"/>
            </c:dLbl>
            <c:dLbl>
              <c:idx val="23"/>
              <c:layout>
                <c:manualLayout>
                  <c:x val="-2.0271907773749973E-2"/>
                  <c:y val="-2.1712657539429202E-2"/>
                </c:manualLayout>
              </c:layout>
              <c:dLblPos val="r"/>
              <c:showVal val="1"/>
            </c:dLbl>
            <c:dLbl>
              <c:idx val="24"/>
              <c:layout>
                <c:manualLayout>
                  <c:x val="-2.0201261806667602E-2"/>
                  <c:y val="-3.0337896952070252E-2"/>
                </c:manualLayout>
              </c:layout>
              <c:dLblPos val="r"/>
              <c:showVal val="1"/>
            </c:dLbl>
            <c:dLbl>
              <c:idx val="25"/>
              <c:layout>
                <c:manualLayout>
                  <c:x val="-1.3368534091503827E-2"/>
                  <c:y val="-2.4331890946064211E-2"/>
                </c:manualLayout>
              </c:layout>
              <c:dLblPos val="r"/>
              <c:showVal val="1"/>
            </c:dLbl>
            <c:dLbl>
              <c:idx val="28"/>
              <c:layout>
                <c:manualLayout>
                  <c:x val="-1.8738987153522613E-2"/>
                  <c:y val="-3.6787259700645551E-2"/>
                </c:manualLayout>
              </c:layout>
              <c:dLblPos val="r"/>
              <c:showVal val="1"/>
            </c:dLbl>
            <c:dLbl>
              <c:idx val="29"/>
              <c:layout>
                <c:manualLayout>
                  <c:x val="-1.3624748067384083E-2"/>
                  <c:y val="-3.3927325840792465E-2"/>
                </c:manualLayout>
              </c:layout>
              <c:dLblPos val="r"/>
              <c:showVal val="1"/>
            </c:dLbl>
            <c:dLbl>
              <c:idx val="30"/>
              <c:layout>
                <c:manualLayout>
                  <c:x val="-1.3717868617279761E-2"/>
                  <c:y val="4.7266807181571162E-2"/>
                </c:manualLayout>
              </c:layout>
              <c:dLblPos val="r"/>
              <c:showVal val="1"/>
            </c:dLbl>
            <c:dLbl>
              <c:idx val="31"/>
              <c:layout>
                <c:manualLayout>
                  <c:x val="-1.1577092016957481E-2"/>
                  <c:y val="5.6186764488638824E-2"/>
                </c:manualLayout>
              </c:layout>
              <c:dLblPos val="r"/>
              <c:showVal val="1"/>
            </c:dLbl>
            <c:dLbl>
              <c:idx val="32"/>
              <c:layout>
                <c:manualLayout>
                  <c:x val="-1.4231513550084554E-2"/>
                  <c:y val="4.7267041295040814E-2"/>
                </c:manualLayout>
              </c:layout>
              <c:dLblPos val="r"/>
              <c:showVal val="1"/>
            </c:dLbl>
            <c:dLbl>
              <c:idx val="33"/>
              <c:layout>
                <c:manualLayout>
                  <c:x val="-1.4519846813323816E-2"/>
                  <c:y val="4.4293800230508433E-2"/>
                </c:manualLayout>
              </c:layout>
              <c:dLblPos val="r"/>
              <c:showVal val="1"/>
            </c:dLbl>
            <c:spPr>
              <a:solidFill>
                <a:schemeClr val="accent4">
                  <a:lumMod val="20000"/>
                  <a:lumOff val="80000"/>
                </a:schemeClr>
              </a:solidFill>
            </c:spPr>
            <c:txPr>
              <a:bodyPr/>
              <a:lstStyle/>
              <a:p>
                <a:pPr>
                  <a:defRPr>
                    <a:solidFill>
                      <a:srgbClr val="7030A0"/>
                    </a:solidFill>
                  </a:defRPr>
                </a:pPr>
                <a:endParaRPr lang="ko-KR"/>
              </a:p>
            </c:txPr>
            <c:dLblPos val="t"/>
            <c:showVal val="1"/>
          </c:dLbls>
          <c:cat>
            <c:strRef>
              <c:f>'graph (최고값표시)'!$B$2:$AZ$2</c:f>
              <c:strCache>
                <c:ptCount val="51"/>
                <c:pt idx="0">
                  <c:v>08년</c:v>
                </c:pt>
                <c:pt idx="1">
                  <c:v>09년</c:v>
                </c:pt>
                <c:pt idx="2">
                  <c:v>10년</c:v>
                </c:pt>
                <c:pt idx="3">
                  <c:v>11년</c:v>
                </c:pt>
                <c:pt idx="4">
                  <c:v>12년</c:v>
                </c:pt>
                <c:pt idx="5">
                  <c:v>13년</c:v>
                </c:pt>
                <c:pt idx="6">
                  <c:v>'13.1월</c:v>
                </c:pt>
                <c:pt idx="7">
                  <c:v>2월</c:v>
                </c:pt>
                <c:pt idx="8">
                  <c:v>3월</c:v>
                </c:pt>
                <c:pt idx="9">
                  <c:v>4월</c:v>
                </c:pt>
                <c:pt idx="10">
                  <c:v>5월</c:v>
                </c:pt>
                <c:pt idx="11">
                  <c:v>6월</c:v>
                </c:pt>
                <c:pt idx="12">
                  <c:v>7월</c:v>
                </c:pt>
                <c:pt idx="13">
                  <c:v>8월</c:v>
                </c:pt>
                <c:pt idx="14">
                  <c:v>9월</c:v>
                </c:pt>
                <c:pt idx="15">
                  <c:v>10월</c:v>
                </c:pt>
                <c:pt idx="16">
                  <c:v>11월</c:v>
                </c:pt>
                <c:pt idx="17">
                  <c:v>12월</c:v>
                </c:pt>
                <c:pt idx="18">
                  <c:v>14'1월</c:v>
                </c:pt>
                <c:pt idx="19">
                  <c:v>2월</c:v>
                </c:pt>
                <c:pt idx="20">
                  <c:v>3월</c:v>
                </c:pt>
                <c:pt idx="21">
                  <c:v>4월</c:v>
                </c:pt>
                <c:pt idx="22">
                  <c:v>5월</c:v>
                </c:pt>
                <c:pt idx="23">
                  <c:v>6월</c:v>
                </c:pt>
                <c:pt idx="24">
                  <c:v>7월</c:v>
                </c:pt>
                <c:pt idx="25">
                  <c:v>8월</c:v>
                </c:pt>
                <c:pt idx="26">
                  <c:v>9월</c:v>
                </c:pt>
                <c:pt idx="27">
                  <c:v>10.1 </c:v>
                </c:pt>
                <c:pt idx="28">
                  <c:v>10.2 </c:v>
                </c:pt>
                <c:pt idx="29">
                  <c:v>10.3 </c:v>
                </c:pt>
                <c:pt idx="30">
                  <c:v>10.6</c:v>
                </c:pt>
                <c:pt idx="31">
                  <c:v>10.7</c:v>
                </c:pt>
                <c:pt idx="32">
                  <c:v>10.8</c:v>
                </c:pt>
                <c:pt idx="33">
                  <c:v>10.9</c:v>
                </c:pt>
                <c:pt idx="34">
                  <c:v>10.10</c:v>
                </c:pt>
                <c:pt idx="35">
                  <c:v>10.13</c:v>
                </c:pt>
                <c:pt idx="36">
                  <c:v>10.14</c:v>
                </c:pt>
                <c:pt idx="37">
                  <c:v>10.15</c:v>
                </c:pt>
                <c:pt idx="38">
                  <c:v>10.16</c:v>
                </c:pt>
                <c:pt idx="39">
                  <c:v>10.17</c:v>
                </c:pt>
                <c:pt idx="40">
                  <c:v>10.20</c:v>
                </c:pt>
                <c:pt idx="41">
                  <c:v>10.21</c:v>
                </c:pt>
                <c:pt idx="42">
                  <c:v>10.22</c:v>
                </c:pt>
                <c:pt idx="43">
                  <c:v>10.23</c:v>
                </c:pt>
                <c:pt idx="44">
                  <c:v>10.24</c:v>
                </c:pt>
                <c:pt idx="45">
                  <c:v>10.27</c:v>
                </c:pt>
                <c:pt idx="46">
                  <c:v>10.28</c:v>
                </c:pt>
                <c:pt idx="47">
                  <c:v>10.29</c:v>
                </c:pt>
                <c:pt idx="48">
                  <c:v>10.30</c:v>
                </c:pt>
                <c:pt idx="49">
                  <c:v>10.31</c:v>
                </c:pt>
                <c:pt idx="50">
                  <c:v>11.3</c:v>
                </c:pt>
              </c:strCache>
            </c:strRef>
          </c:cat>
          <c:val>
            <c:numRef>
              <c:f>'graph (최고값표시)'!$B$5:$AZ$5</c:f>
              <c:numCache>
                <c:formatCode>0_);[Red]\(0\)</c:formatCode>
                <c:ptCount val="51"/>
                <c:pt idx="0">
                  <c:v>388</c:v>
                </c:pt>
                <c:pt idx="1">
                  <c:v>293</c:v>
                </c:pt>
                <c:pt idx="2">
                  <c:v>276</c:v>
                </c:pt>
                <c:pt idx="3">
                  <c:v>333</c:v>
                </c:pt>
                <c:pt idx="4">
                  <c:v>328</c:v>
                </c:pt>
                <c:pt idx="5">
                  <c:v>341</c:v>
                </c:pt>
                <c:pt idx="6">
                  <c:v>334</c:v>
                </c:pt>
                <c:pt idx="7">
                  <c:v>349</c:v>
                </c:pt>
                <c:pt idx="8">
                  <c:v>331</c:v>
                </c:pt>
                <c:pt idx="9">
                  <c:v>339</c:v>
                </c:pt>
                <c:pt idx="10">
                  <c:v>337</c:v>
                </c:pt>
                <c:pt idx="11">
                  <c:v>351</c:v>
                </c:pt>
                <c:pt idx="12">
                  <c:v>342</c:v>
                </c:pt>
                <c:pt idx="13">
                  <c:v>345</c:v>
                </c:pt>
                <c:pt idx="14">
                  <c:v>343</c:v>
                </c:pt>
                <c:pt idx="15">
                  <c:v>335</c:v>
                </c:pt>
                <c:pt idx="16">
                  <c:v>346</c:v>
                </c:pt>
                <c:pt idx="17">
                  <c:v>343</c:v>
                </c:pt>
                <c:pt idx="18">
                  <c:v>343</c:v>
                </c:pt>
                <c:pt idx="19">
                  <c:v>343</c:v>
                </c:pt>
                <c:pt idx="20">
                  <c:v>338</c:v>
                </c:pt>
                <c:pt idx="21">
                  <c:v>342</c:v>
                </c:pt>
                <c:pt idx="22">
                  <c:v>337</c:v>
                </c:pt>
                <c:pt idx="23">
                  <c:v>320</c:v>
                </c:pt>
                <c:pt idx="24">
                  <c:v>301</c:v>
                </c:pt>
                <c:pt idx="25">
                  <c:v>282</c:v>
                </c:pt>
                <c:pt idx="26" formatCode="#,##0;[Red]\-#,##0">
                  <c:v>277</c:v>
                </c:pt>
                <c:pt idx="27" formatCode="#,##0;[Red]\-#,##0">
                  <c:v>279</c:v>
                </c:pt>
                <c:pt idx="28" formatCode="#,##0;[Red]\-#,##0">
                  <c:v>277</c:v>
                </c:pt>
                <c:pt idx="29" formatCode="#,##0;[Red]\-#,##0">
                  <c:v>277</c:v>
                </c:pt>
                <c:pt idx="30" formatCode="#,##0;[Red]\-#,##0">
                  <c:v>280</c:v>
                </c:pt>
                <c:pt idx="31" formatCode="#,##0;[Red]\-#,##0">
                  <c:v>281</c:v>
                </c:pt>
                <c:pt idx="32" formatCode="#,##0;[Red]\-#,##0">
                  <c:v>278</c:v>
                </c:pt>
                <c:pt idx="33" formatCode="#,##0;[Red]\-#,##0">
                  <c:v>278</c:v>
                </c:pt>
                <c:pt idx="34" formatCode="#,##0;[Red]\-#,##0">
                  <c:v>277</c:v>
                </c:pt>
                <c:pt idx="35" formatCode="#,##0;[Red]\-#,##0">
                  <c:v>278</c:v>
                </c:pt>
                <c:pt idx="36" formatCode="#,##0;[Red]\-#,##0">
                  <c:v>280</c:v>
                </c:pt>
                <c:pt idx="37" formatCode="#,##0;[Red]\-#,##0">
                  <c:v>278</c:v>
                </c:pt>
                <c:pt idx="38" formatCode="#,##0;[Red]\-#,##0">
                  <c:v>276</c:v>
                </c:pt>
                <c:pt idx="39" formatCode="#,##0;[Red]\-#,##0">
                  <c:v>277</c:v>
                </c:pt>
                <c:pt idx="40" formatCode="#,##0;[Red]\-#,##0">
                  <c:v>276</c:v>
                </c:pt>
                <c:pt idx="41" formatCode="#,##0;[Red]\-#,##0">
                  <c:v>277</c:v>
                </c:pt>
                <c:pt idx="42" formatCode="#,##0;[Red]\-#,##0">
                  <c:v>276</c:v>
                </c:pt>
                <c:pt idx="43" formatCode="#,##0;[Red]\-#,##0">
                  <c:v>273</c:v>
                </c:pt>
                <c:pt idx="44" formatCode="#,##0;[Red]\-#,##0">
                  <c:v>273</c:v>
                </c:pt>
                <c:pt idx="45" formatCode="#,##0;[Red]\-#,##0">
                  <c:v>270</c:v>
                </c:pt>
                <c:pt idx="46" formatCode="#,##0;[Red]\-#,##0">
                  <c:v>266</c:v>
                </c:pt>
                <c:pt idx="47" formatCode="#,##0;[Red]\-#,##0">
                  <c:v>267</c:v>
                </c:pt>
                <c:pt idx="48" formatCode="#,##0;[Red]\-#,##0">
                  <c:v>263</c:v>
                </c:pt>
                <c:pt idx="49" formatCode="#,##0;[Red]\-#,##0">
                  <c:v>265</c:v>
                </c:pt>
                <c:pt idx="50" formatCode="#,##0;[Red]\-#,##0">
                  <c:v>266</c:v>
                </c:pt>
              </c:numCache>
            </c:numRef>
          </c:val>
          <c:smooth val="1"/>
        </c:ser>
        <c:ser>
          <c:idx val="3"/>
          <c:order val="3"/>
          <c:tx>
            <c:strRef>
              <c:f>'graph (최고값표시)'!$A$6</c:f>
              <c:strCache>
                <c:ptCount val="1"/>
                <c:pt idx="0">
                  <c:v>옥수수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pPr>
              <a:solidFill>
                <a:srgbClr val="00B0F0"/>
              </a:solidFill>
            </c:spPr>
          </c:marker>
          <c:dLbls>
            <c:dLbl>
              <c:idx val="1"/>
              <c:layout>
                <c:manualLayout>
                  <c:x val="-1.4758831160126017E-2"/>
                  <c:y val="3.0037226382808802E-2"/>
                </c:manualLayout>
              </c:layout>
              <c:dLblPos val="r"/>
              <c:showVal val="1"/>
            </c:dLbl>
            <c:dLbl>
              <c:idx val="3"/>
              <c:layout>
                <c:manualLayout>
                  <c:x val="-4.5247398657040682E-3"/>
                  <c:y val="3.2705651709859451E-2"/>
                </c:manualLayout>
              </c:layout>
              <c:dLblPos val="r"/>
              <c:showVal val="1"/>
            </c:dLbl>
            <c:dLbl>
              <c:idx val="5"/>
              <c:layout>
                <c:manualLayout>
                  <c:x val="-1.1420490315526043E-2"/>
                  <c:y val="3.3010467447341443E-2"/>
                </c:manualLayout>
              </c:layout>
              <c:dLblPos val="r"/>
              <c:showVal val="1"/>
            </c:dLbl>
            <c:dLbl>
              <c:idx val="6"/>
              <c:layout>
                <c:manualLayout>
                  <c:x val="-8.6796861959608645E-3"/>
                  <c:y val="3.5678892774392255E-2"/>
                </c:manualLayout>
              </c:layout>
              <c:dLblPos val="r"/>
              <c:showVal val="1"/>
            </c:dLbl>
            <c:dLbl>
              <c:idx val="8"/>
              <c:layout>
                <c:manualLayout>
                  <c:x val="-1.1350358871640794E-2"/>
                  <c:y val="4.4598615967990134E-2"/>
                </c:manualLayout>
              </c:layout>
              <c:dLblPos val="r"/>
              <c:showVal val="1"/>
            </c:dLbl>
            <c:dLbl>
              <c:idx val="9"/>
              <c:layout>
                <c:manualLayout>
                  <c:x val="-1.2402763210227903E-2"/>
                  <c:y val="4.1625374903457447E-2"/>
                </c:manualLayout>
              </c:layout>
              <c:dLblPos val="r"/>
              <c:showVal val="1"/>
            </c:dLbl>
            <c:dLbl>
              <c:idx val="11"/>
              <c:layout>
                <c:manualLayout>
                  <c:x val="-1.4816835282433403E-2"/>
                  <c:y val="3.5530018207183614E-2"/>
                </c:manualLayout>
              </c:layout>
              <c:dLblPos val="r"/>
              <c:showVal val="1"/>
            </c:dLbl>
            <c:dLbl>
              <c:idx val="13"/>
              <c:layout>
                <c:manualLayout>
                  <c:x val="-1.1675518527134533E-2"/>
                  <c:y val="3.8652133838924782E-2"/>
                </c:manualLayout>
              </c:layout>
              <c:dLblPos val="r"/>
              <c:showVal val="1"/>
            </c:dLbl>
            <c:dLbl>
              <c:idx val="14"/>
              <c:layout>
                <c:manualLayout>
                  <c:x val="-1.1749986199163205E-2"/>
                  <c:y val="3.8652133838924782E-2"/>
                </c:manualLayout>
              </c:layout>
              <c:dLblPos val="r"/>
              <c:showVal val="1"/>
            </c:dLbl>
            <c:dLbl>
              <c:idx val="16"/>
              <c:layout>
                <c:manualLayout>
                  <c:x val="-1.1749986199163205E-2"/>
                  <c:y val="4.1625374903457447E-2"/>
                </c:manualLayout>
              </c:layout>
              <c:dLblPos val="r"/>
              <c:showVal val="1"/>
            </c:dLbl>
            <c:dLbl>
              <c:idx val="18"/>
              <c:layout>
                <c:manualLayout>
                  <c:x val="-1.4758831160126017E-2"/>
                  <c:y val="3.5983708511874962E-2"/>
                </c:manualLayout>
              </c:layout>
              <c:dLblPos val="r"/>
              <c:showVal val="1"/>
            </c:dLbl>
            <c:dLbl>
              <c:idx val="19"/>
              <c:layout>
                <c:manualLayout>
                  <c:x val="-1.5913108507906223E-2"/>
                  <c:y val="4.1807046955904502E-2"/>
                </c:manualLayout>
              </c:layout>
              <c:dLblPos val="r"/>
              <c:showVal val="1"/>
            </c:dLbl>
            <c:dLbl>
              <c:idx val="20"/>
              <c:layout>
                <c:manualLayout>
                  <c:x val="-1.1349860688053911E-2"/>
                  <c:y val="4.2349908964082167E-2"/>
                </c:manualLayout>
              </c:layout>
              <c:dLblPos val="r"/>
              <c:showVal val="1"/>
            </c:dLbl>
            <c:dLbl>
              <c:idx val="21"/>
              <c:layout>
                <c:manualLayout>
                  <c:x val="-1.5373196033054704E-2"/>
                  <c:y val="3.9346905961079252E-2"/>
                </c:manualLayout>
              </c:layout>
              <c:dLblPos val="r"/>
              <c:showVal val="1"/>
            </c:dLbl>
            <c:dLbl>
              <c:idx val="22"/>
              <c:layout>
                <c:manualLayout>
                  <c:x val="-1.3763861895054524E-2"/>
                  <c:y val="3.6343902958076851E-2"/>
                </c:manualLayout>
              </c:layout>
              <c:dLblPos val="r"/>
              <c:showVal val="1"/>
            </c:dLbl>
            <c:dLbl>
              <c:idx val="23"/>
              <c:layout>
                <c:manualLayout>
                  <c:x val="-1.3763861895054524E-2"/>
                  <c:y val="3.3340899955073292E-2"/>
                </c:manualLayout>
              </c:layout>
              <c:dLblPos val="r"/>
              <c:showVal val="1"/>
            </c:dLbl>
            <c:dLbl>
              <c:idx val="27"/>
              <c:layout>
                <c:manualLayout>
                  <c:x val="-1.7509209837604123E-2"/>
                  <c:y val="4.7876672770004819E-2"/>
                </c:manualLayout>
              </c:layout>
              <c:dLblPos val="r"/>
              <c:showVal val="1"/>
            </c:dLbl>
            <c:spPr>
              <a:solidFill>
                <a:schemeClr val="accent5">
                  <a:lumMod val="20000"/>
                  <a:lumOff val="80000"/>
                </a:schemeClr>
              </a:solidFill>
            </c:spPr>
            <c:txPr>
              <a:bodyPr/>
              <a:lstStyle/>
              <a:p>
                <a:pPr>
                  <a:defRPr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ko-KR"/>
              </a:p>
            </c:txPr>
            <c:dLblPos val="b"/>
            <c:showVal val="1"/>
          </c:dLbls>
          <c:cat>
            <c:strRef>
              <c:f>'graph (최고값표시)'!$B$2:$AZ$2</c:f>
              <c:strCache>
                <c:ptCount val="51"/>
                <c:pt idx="0">
                  <c:v>08년</c:v>
                </c:pt>
                <c:pt idx="1">
                  <c:v>09년</c:v>
                </c:pt>
                <c:pt idx="2">
                  <c:v>10년</c:v>
                </c:pt>
                <c:pt idx="3">
                  <c:v>11년</c:v>
                </c:pt>
                <c:pt idx="4">
                  <c:v>12년</c:v>
                </c:pt>
                <c:pt idx="5">
                  <c:v>13년</c:v>
                </c:pt>
                <c:pt idx="6">
                  <c:v>'13.1월</c:v>
                </c:pt>
                <c:pt idx="7">
                  <c:v>2월</c:v>
                </c:pt>
                <c:pt idx="8">
                  <c:v>3월</c:v>
                </c:pt>
                <c:pt idx="9">
                  <c:v>4월</c:v>
                </c:pt>
                <c:pt idx="10">
                  <c:v>5월</c:v>
                </c:pt>
                <c:pt idx="11">
                  <c:v>6월</c:v>
                </c:pt>
                <c:pt idx="12">
                  <c:v>7월</c:v>
                </c:pt>
                <c:pt idx="13">
                  <c:v>8월</c:v>
                </c:pt>
                <c:pt idx="14">
                  <c:v>9월</c:v>
                </c:pt>
                <c:pt idx="15">
                  <c:v>10월</c:v>
                </c:pt>
                <c:pt idx="16">
                  <c:v>11월</c:v>
                </c:pt>
                <c:pt idx="17">
                  <c:v>12월</c:v>
                </c:pt>
                <c:pt idx="18">
                  <c:v>14'1월</c:v>
                </c:pt>
                <c:pt idx="19">
                  <c:v>2월</c:v>
                </c:pt>
                <c:pt idx="20">
                  <c:v>3월</c:v>
                </c:pt>
                <c:pt idx="21">
                  <c:v>4월</c:v>
                </c:pt>
                <c:pt idx="22">
                  <c:v>5월</c:v>
                </c:pt>
                <c:pt idx="23">
                  <c:v>6월</c:v>
                </c:pt>
                <c:pt idx="24">
                  <c:v>7월</c:v>
                </c:pt>
                <c:pt idx="25">
                  <c:v>8월</c:v>
                </c:pt>
                <c:pt idx="26">
                  <c:v>9월</c:v>
                </c:pt>
                <c:pt idx="27">
                  <c:v>10.1 </c:v>
                </c:pt>
                <c:pt idx="28">
                  <c:v>10.2 </c:v>
                </c:pt>
                <c:pt idx="29">
                  <c:v>10.3 </c:v>
                </c:pt>
                <c:pt idx="30">
                  <c:v>10.6</c:v>
                </c:pt>
                <c:pt idx="31">
                  <c:v>10.7</c:v>
                </c:pt>
                <c:pt idx="32">
                  <c:v>10.8</c:v>
                </c:pt>
                <c:pt idx="33">
                  <c:v>10.9</c:v>
                </c:pt>
                <c:pt idx="34">
                  <c:v>10.10</c:v>
                </c:pt>
                <c:pt idx="35">
                  <c:v>10.13</c:v>
                </c:pt>
                <c:pt idx="36">
                  <c:v>10.14</c:v>
                </c:pt>
                <c:pt idx="37">
                  <c:v>10.15</c:v>
                </c:pt>
                <c:pt idx="38">
                  <c:v>10.16</c:v>
                </c:pt>
                <c:pt idx="39">
                  <c:v>10.17</c:v>
                </c:pt>
                <c:pt idx="40">
                  <c:v>10.20</c:v>
                </c:pt>
                <c:pt idx="41">
                  <c:v>10.21</c:v>
                </c:pt>
                <c:pt idx="42">
                  <c:v>10.22</c:v>
                </c:pt>
                <c:pt idx="43">
                  <c:v>10.23</c:v>
                </c:pt>
                <c:pt idx="44">
                  <c:v>10.24</c:v>
                </c:pt>
                <c:pt idx="45">
                  <c:v>10.27</c:v>
                </c:pt>
                <c:pt idx="46">
                  <c:v>10.28</c:v>
                </c:pt>
                <c:pt idx="47">
                  <c:v>10.29</c:v>
                </c:pt>
                <c:pt idx="48">
                  <c:v>10.30</c:v>
                </c:pt>
                <c:pt idx="49">
                  <c:v>10.31</c:v>
                </c:pt>
                <c:pt idx="50">
                  <c:v>11.3</c:v>
                </c:pt>
              </c:strCache>
            </c:strRef>
          </c:cat>
          <c:val>
            <c:numRef>
              <c:f>'graph (최고값표시)'!$B$6:$AZ$6</c:f>
              <c:numCache>
                <c:formatCode>0_);[Red]\(0\)</c:formatCode>
                <c:ptCount val="51"/>
                <c:pt idx="0">
                  <c:v>208</c:v>
                </c:pt>
                <c:pt idx="1">
                  <c:v>147</c:v>
                </c:pt>
                <c:pt idx="2">
                  <c:v>168</c:v>
                </c:pt>
                <c:pt idx="3">
                  <c:v>268</c:v>
                </c:pt>
                <c:pt idx="4">
                  <c:v>274</c:v>
                </c:pt>
                <c:pt idx="5">
                  <c:v>228</c:v>
                </c:pt>
                <c:pt idx="6">
                  <c:v>281</c:v>
                </c:pt>
                <c:pt idx="7">
                  <c:v>278</c:v>
                </c:pt>
                <c:pt idx="8">
                  <c:v>282</c:v>
                </c:pt>
                <c:pt idx="9">
                  <c:v>255</c:v>
                </c:pt>
                <c:pt idx="10">
                  <c:v>256</c:v>
                </c:pt>
                <c:pt idx="11">
                  <c:v>261</c:v>
                </c:pt>
                <c:pt idx="12">
                  <c:v>229</c:v>
                </c:pt>
                <c:pt idx="13">
                  <c:v>190</c:v>
                </c:pt>
                <c:pt idx="14">
                  <c:v>184</c:v>
                </c:pt>
                <c:pt idx="15">
                  <c:v>173</c:v>
                </c:pt>
                <c:pt idx="16">
                  <c:v>167</c:v>
                </c:pt>
                <c:pt idx="17">
                  <c:v>168</c:v>
                </c:pt>
                <c:pt idx="18">
                  <c:v>168</c:v>
                </c:pt>
                <c:pt idx="19">
                  <c:v>176</c:v>
                </c:pt>
                <c:pt idx="20">
                  <c:v>190</c:v>
                </c:pt>
                <c:pt idx="21">
                  <c:v>198</c:v>
                </c:pt>
                <c:pt idx="22">
                  <c:v>192</c:v>
                </c:pt>
                <c:pt idx="23">
                  <c:v>176</c:v>
                </c:pt>
                <c:pt idx="24">
                  <c:v>151</c:v>
                </c:pt>
                <c:pt idx="25">
                  <c:v>141</c:v>
                </c:pt>
                <c:pt idx="26" formatCode="#,##0;[Red]\-#,##0">
                  <c:v>133</c:v>
                </c:pt>
                <c:pt idx="27" formatCode="#,##0;[Red]\-#,##0">
                  <c:v>126</c:v>
                </c:pt>
                <c:pt idx="28" formatCode="#,##0;[Red]\-#,##0">
                  <c:v>127</c:v>
                </c:pt>
                <c:pt idx="29" formatCode="#,##0;[Red]\-#,##0">
                  <c:v>127</c:v>
                </c:pt>
                <c:pt idx="30" formatCode="#,##0;[Red]\-#,##0">
                  <c:v>131</c:v>
                </c:pt>
                <c:pt idx="31" formatCode="#,##0;[Red]\-#,##0">
                  <c:v>134</c:v>
                </c:pt>
                <c:pt idx="32" formatCode="#,##0;[Red]\-#,##0">
                  <c:v>135</c:v>
                </c:pt>
                <c:pt idx="33" formatCode="#,##0;[Red]\-#,##0">
                  <c:v>136</c:v>
                </c:pt>
                <c:pt idx="34" formatCode="#,##0;[Red]\-#,##0">
                  <c:v>131</c:v>
                </c:pt>
                <c:pt idx="35" formatCode="#,##0;[Red]\-#,##0">
                  <c:v>136</c:v>
                </c:pt>
                <c:pt idx="36" formatCode="#,##0;[Red]\-#,##0">
                  <c:v>141</c:v>
                </c:pt>
                <c:pt idx="37" formatCode="#,##0;[Red]\-#,##0">
                  <c:v>137</c:v>
                </c:pt>
                <c:pt idx="38" formatCode="#,##0;[Red]\-#,##0">
                  <c:v>139</c:v>
                </c:pt>
                <c:pt idx="39" formatCode="#,##0;[Red]\-#,##0">
                  <c:v>137</c:v>
                </c:pt>
                <c:pt idx="40" formatCode="#,##0;[Red]\-#,##0">
                  <c:v>137</c:v>
                </c:pt>
                <c:pt idx="41" formatCode="#,##0;[Red]\-#,##0">
                  <c:v>140</c:v>
                </c:pt>
                <c:pt idx="42" formatCode="#,##0;[Red]\-#,##0">
                  <c:v>139</c:v>
                </c:pt>
                <c:pt idx="43" formatCode="#,##0;[Red]\-#,##0">
                  <c:v>142</c:v>
                </c:pt>
                <c:pt idx="44" formatCode="#,##0;[Red]\-#,##0">
                  <c:v>139</c:v>
                </c:pt>
                <c:pt idx="45" formatCode="#,##0;[Red]\-#,##0">
                  <c:v>143</c:v>
                </c:pt>
                <c:pt idx="46" formatCode="#,##0;[Red]\-#,##0">
                  <c:v>143</c:v>
                </c:pt>
                <c:pt idx="47" formatCode="#,##0;[Red]\-#,##0">
                  <c:v>148</c:v>
                </c:pt>
                <c:pt idx="48" formatCode="#,##0;[Red]\-#,##0">
                  <c:v>147</c:v>
                </c:pt>
                <c:pt idx="49" formatCode="#,##0;[Red]\-#,##0">
                  <c:v>148</c:v>
                </c:pt>
                <c:pt idx="50" formatCode="#,##0;[Red]\-#,##0">
                  <c:v>147</c:v>
                </c:pt>
              </c:numCache>
            </c:numRef>
          </c:val>
          <c:smooth val="1"/>
        </c:ser>
        <c:ser>
          <c:idx val="4"/>
          <c:order val="4"/>
          <c:tx>
            <c:strRef>
              <c:f>'graph (최고값표시)'!$A$7</c:f>
              <c:strCache>
                <c:ptCount val="1"/>
                <c:pt idx="0">
                  <c:v>설탕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</c:spPr>
          </c:marker>
          <c:dLbls>
            <c:dLbl>
              <c:idx val="0"/>
              <c:layout>
                <c:manualLayout>
                  <c:x val="-2.0324936637196627E-2"/>
                  <c:y val="1.1648909794493303E-2"/>
                </c:manualLayout>
              </c:layout>
              <c:spPr>
                <a:solidFill>
                  <a:srgbClr val="FFE89F"/>
                </a:solidFill>
              </c:spPr>
              <c:txPr>
                <a:bodyPr/>
                <a:lstStyle/>
                <a:p>
                  <a:pPr>
                    <a:defRPr/>
                  </a:pPr>
                  <a:endParaRPr lang="ko-KR"/>
                </a:p>
              </c:txPr>
              <c:dLblPos val="r"/>
              <c:showVal val="1"/>
            </c:dLbl>
            <c:dLbl>
              <c:idx val="1"/>
              <c:layout>
                <c:manualLayout>
                  <c:x val="-1.4091162991205958E-2"/>
                  <c:y val="-7.4635842350798898E-2"/>
                </c:manualLayout>
              </c:layout>
              <c:spPr>
                <a:solidFill>
                  <a:srgbClr val="FFE89F"/>
                </a:solidFill>
              </c:spPr>
              <c:txPr>
                <a:bodyPr/>
                <a:lstStyle/>
                <a:p>
                  <a:pPr>
                    <a:defRPr/>
                  </a:pPr>
                  <a:endParaRPr lang="ko-KR"/>
                </a:p>
              </c:txPr>
              <c:dLblPos val="r"/>
              <c:showVal val="1"/>
            </c:dLbl>
            <c:dLbl>
              <c:idx val="2"/>
              <c:layout>
                <c:manualLayout>
                  <c:x val="-2.258649774994179E-2"/>
                  <c:y val="-2.6788914899151119E-2"/>
                </c:manualLayout>
              </c:layout>
              <c:spPr>
                <a:solidFill>
                  <a:srgbClr val="FFE89F"/>
                </a:solidFill>
              </c:spPr>
              <c:txPr>
                <a:bodyPr/>
                <a:lstStyle/>
                <a:p>
                  <a:pPr>
                    <a:defRPr/>
                  </a:pPr>
                  <a:endParaRPr lang="ko-KR"/>
                </a:p>
              </c:txPr>
              <c:dLblPos val="r"/>
              <c:showVal val="1"/>
            </c:dLbl>
            <c:dLbl>
              <c:idx val="3"/>
              <c:layout>
                <c:manualLayout>
                  <c:x val="-1.1443411520373802E-2"/>
                  <c:y val="-3.334089995507318E-2"/>
                </c:manualLayout>
              </c:layout>
              <c:spPr>
                <a:solidFill>
                  <a:srgbClr val="FFE89F"/>
                </a:solidFill>
              </c:spPr>
              <c:txPr>
                <a:bodyPr/>
                <a:lstStyle/>
                <a:p>
                  <a:pPr>
                    <a:defRPr/>
                  </a:pPr>
                  <a:endParaRPr lang="ko-KR"/>
                </a:p>
              </c:txPr>
              <c:dLblPos val="r"/>
              <c:showVal val="1"/>
            </c:dLbl>
            <c:dLbl>
              <c:idx val="4"/>
              <c:layout>
                <c:manualLayout>
                  <c:x val="-7.3778091171440672E-4"/>
                  <c:y val="-1.5051902295996782E-2"/>
                </c:manualLayout>
              </c:layout>
              <c:spPr>
                <a:solidFill>
                  <a:srgbClr val="FFE89F"/>
                </a:solidFill>
              </c:spPr>
              <c:txPr>
                <a:bodyPr/>
                <a:lstStyle/>
                <a:p>
                  <a:pPr>
                    <a:defRPr/>
                  </a:pPr>
                  <a:endParaRPr lang="ko-KR"/>
                </a:p>
              </c:txPr>
              <c:dLblPos val="r"/>
              <c:showVal val="1"/>
            </c:dLbl>
            <c:dLbl>
              <c:idx val="5"/>
              <c:layout>
                <c:manualLayout>
                  <c:x val="-9.2081586816573219E-3"/>
                  <c:y val="-3.6343902958076851E-2"/>
                </c:manualLayout>
              </c:layout>
              <c:spPr>
                <a:solidFill>
                  <a:srgbClr val="FFE89F"/>
                </a:solidFill>
              </c:spPr>
              <c:txPr>
                <a:bodyPr/>
                <a:lstStyle/>
                <a:p>
                  <a:pPr>
                    <a:defRPr/>
                  </a:pPr>
                  <a:endParaRPr lang="ko-KR"/>
                </a:p>
              </c:txPr>
              <c:dLblPos val="r"/>
              <c:showVal val="1"/>
            </c:dLbl>
            <c:dLbl>
              <c:idx val="6"/>
              <c:layout>
                <c:manualLayout>
                  <c:x val="-8.555719295750568E-3"/>
                  <c:y val="-2.9643186493580196E-2"/>
                </c:manualLayout>
              </c:layout>
              <c:spPr>
                <a:solidFill>
                  <a:srgbClr val="FFE89F"/>
                </a:solidFill>
              </c:spPr>
              <c:txPr>
                <a:bodyPr/>
                <a:lstStyle/>
                <a:p>
                  <a:pPr>
                    <a:defRPr/>
                  </a:pPr>
                  <a:endParaRPr lang="ko-KR"/>
                </a:p>
              </c:txPr>
              <c:dLblPos val="r"/>
              <c:showVal val="1"/>
            </c:dLbl>
            <c:dLbl>
              <c:idx val="7"/>
              <c:layout>
                <c:manualLayout>
                  <c:x val="-8.0821457779393247E-3"/>
                  <c:y val="-3.2921188905440872E-2"/>
                </c:manualLayout>
              </c:layout>
              <c:spPr>
                <a:solidFill>
                  <a:srgbClr val="FFE89F"/>
                </a:solidFill>
              </c:spPr>
              <c:txPr>
                <a:bodyPr/>
                <a:lstStyle/>
                <a:p>
                  <a:pPr>
                    <a:defRPr/>
                  </a:pPr>
                  <a:endParaRPr lang="ko-KR"/>
                </a:p>
              </c:txPr>
              <c:dLblPos val="r"/>
              <c:showVal val="1"/>
            </c:dLbl>
            <c:dLbl>
              <c:idx val="8"/>
              <c:layout>
                <c:manualLayout>
                  <c:x val="-1.4230945012470455E-2"/>
                  <c:y val="-3.2646189496583211E-2"/>
                </c:manualLayout>
              </c:layout>
              <c:spPr>
                <a:solidFill>
                  <a:srgbClr val="FFE89F"/>
                </a:solidFill>
              </c:spPr>
              <c:txPr>
                <a:bodyPr/>
                <a:lstStyle/>
                <a:p>
                  <a:pPr>
                    <a:defRPr/>
                  </a:pPr>
                  <a:endParaRPr lang="ko-KR"/>
                </a:p>
              </c:txPr>
              <c:dLblPos val="r"/>
              <c:showVal val="1"/>
            </c:dLbl>
            <c:dLbl>
              <c:idx val="9"/>
              <c:layout>
                <c:manualLayout>
                  <c:x val="-1.3724944829657491E-2"/>
                  <c:y val="-3.3010569624742844E-2"/>
                </c:manualLayout>
              </c:layout>
              <c:spPr>
                <a:solidFill>
                  <a:srgbClr val="FFE89F"/>
                </a:solidFill>
              </c:spPr>
              <c:txPr>
                <a:bodyPr/>
                <a:lstStyle/>
                <a:p>
                  <a:pPr>
                    <a:defRPr/>
                  </a:pPr>
                  <a:endParaRPr lang="ko-KR"/>
                </a:p>
              </c:txPr>
              <c:dLblPos val="r"/>
              <c:showVal val="1"/>
            </c:dLbl>
            <c:dLbl>
              <c:idx val="10"/>
              <c:layout>
                <c:manualLayout>
                  <c:x val="-1.1996448205168578E-2"/>
                  <c:y val="-3.2735333758956472E-2"/>
                </c:manualLayout>
              </c:layout>
              <c:spPr>
                <a:solidFill>
                  <a:srgbClr val="FFE89F"/>
                </a:solidFill>
              </c:spPr>
              <c:txPr>
                <a:bodyPr/>
                <a:lstStyle/>
                <a:p>
                  <a:pPr>
                    <a:defRPr/>
                  </a:pPr>
                  <a:endParaRPr lang="ko-KR"/>
                </a:p>
              </c:txPr>
              <c:dLblPos val="r"/>
              <c:showVal val="1"/>
            </c:dLbl>
            <c:dLbl>
              <c:idx val="11"/>
              <c:layout>
                <c:manualLayout>
                  <c:x val="-1.7500032645173181E-2"/>
                  <c:y val="-3.9346905961079252E-2"/>
                </c:manualLayout>
              </c:layout>
              <c:spPr>
                <a:solidFill>
                  <a:srgbClr val="FFE89F"/>
                </a:solidFill>
              </c:spPr>
              <c:txPr>
                <a:bodyPr/>
                <a:lstStyle/>
                <a:p>
                  <a:pPr>
                    <a:defRPr/>
                  </a:pPr>
                  <a:endParaRPr lang="ko-KR"/>
                </a:p>
              </c:txPr>
              <c:dLblPos val="r"/>
              <c:showVal val="1"/>
            </c:dLbl>
            <c:dLbl>
              <c:idx val="12"/>
              <c:layout>
                <c:manualLayout>
                  <c:x val="-1.3654822997871539E-2"/>
                  <c:y val="-3.5649192499586216E-2"/>
                </c:manualLayout>
              </c:layout>
              <c:spPr>
                <a:solidFill>
                  <a:srgbClr val="FFE89F"/>
                </a:solidFill>
              </c:spPr>
              <c:txPr>
                <a:bodyPr/>
                <a:lstStyle/>
                <a:p>
                  <a:pPr>
                    <a:defRPr/>
                  </a:pPr>
                  <a:endParaRPr lang="ko-KR"/>
                </a:p>
              </c:txPr>
              <c:dLblPos val="r"/>
              <c:showVal val="1"/>
            </c:dLbl>
            <c:dLbl>
              <c:idx val="13"/>
              <c:layout>
                <c:manualLayout>
                  <c:x val="-1.5841657852469933E-2"/>
                  <c:y val="-3.0337896952070252E-2"/>
                </c:manualLayout>
              </c:layout>
              <c:spPr>
                <a:solidFill>
                  <a:srgbClr val="FFE89F"/>
                </a:solidFill>
              </c:spPr>
              <c:txPr>
                <a:bodyPr/>
                <a:lstStyle/>
                <a:p>
                  <a:pPr>
                    <a:defRPr/>
                  </a:pPr>
                  <a:endParaRPr lang="ko-KR"/>
                </a:p>
              </c:txPr>
              <c:dLblPos val="r"/>
              <c:showVal val="1"/>
            </c:dLbl>
            <c:dLbl>
              <c:idx val="14"/>
              <c:layout>
                <c:manualLayout>
                  <c:x val="-1.8030647288491922E-2"/>
                  <c:y val="-3.5678986072686859E-2"/>
                </c:manualLayout>
              </c:layout>
              <c:spPr>
                <a:solidFill>
                  <a:srgbClr val="FFE89F"/>
                </a:solidFill>
              </c:spPr>
              <c:txPr>
                <a:bodyPr/>
                <a:lstStyle/>
                <a:p>
                  <a:pPr>
                    <a:defRPr/>
                  </a:pPr>
                  <a:endParaRPr lang="ko-KR"/>
                </a:p>
              </c:txPr>
              <c:dLblPos val="r"/>
              <c:showVal val="1"/>
            </c:dLbl>
            <c:dLbl>
              <c:idx val="15"/>
              <c:layout>
                <c:manualLayout>
                  <c:x val="-1.547910056019117E-2"/>
                  <c:y val="-3.2705776642784602E-2"/>
                </c:manualLayout>
              </c:layout>
              <c:spPr>
                <a:solidFill>
                  <a:srgbClr val="FFE89F"/>
                </a:solidFill>
              </c:spPr>
              <c:txPr>
                <a:bodyPr/>
                <a:lstStyle/>
                <a:p>
                  <a:pPr>
                    <a:defRPr/>
                  </a:pPr>
                  <a:endParaRPr lang="ko-KR"/>
                </a:p>
              </c:txPr>
              <c:dLblPos val="r"/>
              <c:showVal val="1"/>
            </c:dLbl>
            <c:dLbl>
              <c:idx val="16"/>
              <c:layout>
                <c:manualLayout>
                  <c:x val="-8.3327457202178098E-3"/>
                  <c:y val="-3.2705540185855787E-2"/>
                </c:manualLayout>
              </c:layout>
              <c:spPr>
                <a:solidFill>
                  <a:srgbClr val="FFE89F"/>
                </a:solidFill>
              </c:spPr>
              <c:txPr>
                <a:bodyPr/>
                <a:lstStyle/>
                <a:p>
                  <a:pPr>
                    <a:defRPr/>
                  </a:pPr>
                  <a:endParaRPr lang="ko-KR"/>
                </a:p>
              </c:txPr>
              <c:dLblPos val="r"/>
              <c:showVal val="1"/>
            </c:dLbl>
            <c:dLbl>
              <c:idx val="17"/>
              <c:layout>
                <c:manualLayout>
                  <c:x val="-5.8460975960094542E-3"/>
                  <c:y val="-3.5953985481545173E-2"/>
                </c:manualLayout>
              </c:layout>
              <c:spPr>
                <a:solidFill>
                  <a:srgbClr val="FFE89F"/>
                </a:solidFill>
              </c:spPr>
              <c:txPr>
                <a:bodyPr/>
                <a:lstStyle/>
                <a:p>
                  <a:pPr>
                    <a:defRPr/>
                  </a:pPr>
                  <a:endParaRPr lang="ko-KR"/>
                </a:p>
              </c:txPr>
              <c:dLblPos val="r"/>
              <c:showVal val="1"/>
            </c:dLbl>
            <c:dLbl>
              <c:idx val="18"/>
              <c:layout>
                <c:manualLayout>
                  <c:x val="-1.1165882682291055E-2"/>
                  <c:y val="-3.8956949576406802E-2"/>
                </c:manualLayout>
              </c:layout>
              <c:spPr>
                <a:solidFill>
                  <a:srgbClr val="FFE89F"/>
                </a:solidFill>
              </c:spPr>
              <c:txPr>
                <a:bodyPr/>
                <a:lstStyle/>
                <a:p>
                  <a:pPr>
                    <a:defRPr/>
                  </a:pPr>
                  <a:endParaRPr lang="ko-KR"/>
                </a:p>
              </c:txPr>
              <c:dLblPos val="r"/>
              <c:showVal val="1"/>
            </c:dLbl>
            <c:dLbl>
              <c:idx val="19"/>
              <c:layout>
                <c:manualLayout>
                  <c:x val="-1.181856774663333E-2"/>
                  <c:y val="-3.8957183689876482E-2"/>
                </c:manualLayout>
              </c:layout>
              <c:spPr>
                <a:solidFill>
                  <a:srgbClr val="FFE89F"/>
                </a:solidFill>
              </c:spPr>
              <c:txPr>
                <a:bodyPr/>
                <a:lstStyle/>
                <a:p>
                  <a:pPr>
                    <a:defRPr/>
                  </a:pPr>
                  <a:endParaRPr lang="ko-KR"/>
                </a:p>
              </c:txPr>
              <c:dLblPos val="r"/>
              <c:showVal val="1"/>
            </c:dLbl>
            <c:dLbl>
              <c:idx val="20"/>
              <c:layout>
                <c:manualLayout>
                  <c:x val="-1.1833445706617964E-2"/>
                  <c:y val="-3.5983708511874962E-2"/>
                </c:manualLayout>
              </c:layout>
              <c:spPr>
                <a:solidFill>
                  <a:srgbClr val="FFE89F"/>
                </a:solidFill>
              </c:spPr>
              <c:txPr>
                <a:bodyPr/>
                <a:lstStyle/>
                <a:p>
                  <a:pPr>
                    <a:defRPr/>
                  </a:pPr>
                  <a:endParaRPr lang="ko-KR"/>
                </a:p>
              </c:txPr>
              <c:dLblPos val="r"/>
              <c:showVal val="1"/>
            </c:dLbl>
            <c:dLbl>
              <c:idx val="21"/>
              <c:layout>
                <c:manualLayout>
                  <c:x val="-1.1047174436194981E-2"/>
                  <c:y val="-3.5983708511874962E-2"/>
                </c:manualLayout>
              </c:layout>
              <c:spPr>
                <a:solidFill>
                  <a:srgbClr val="FFE89F"/>
                </a:solidFill>
              </c:spPr>
              <c:txPr>
                <a:bodyPr/>
                <a:lstStyle/>
                <a:p>
                  <a:pPr>
                    <a:defRPr/>
                  </a:pPr>
                  <a:endParaRPr lang="ko-KR"/>
                </a:p>
              </c:txPr>
              <c:dLblPos val="r"/>
              <c:showVal val="1"/>
            </c:dLbl>
            <c:dLbl>
              <c:idx val="22"/>
              <c:layout>
                <c:manualLayout>
                  <c:x val="-1.1682300353417633E-2"/>
                  <c:y val="-3.3448493749053301E-2"/>
                </c:manualLayout>
              </c:layout>
              <c:spPr>
                <a:solidFill>
                  <a:srgbClr val="FFE89F"/>
                </a:solidFill>
              </c:spPr>
              <c:txPr>
                <a:bodyPr/>
                <a:lstStyle/>
                <a:p>
                  <a:pPr>
                    <a:defRPr/>
                  </a:pPr>
                  <a:endParaRPr lang="ko-KR"/>
                </a:p>
              </c:txPr>
              <c:dLblPos val="r"/>
              <c:showVal val="1"/>
            </c:dLbl>
            <c:dLbl>
              <c:idx val="23"/>
              <c:layout>
                <c:manualLayout>
                  <c:x val="-1.9717067653809421E-2"/>
                  <c:y val="-4.2459388522380653E-2"/>
                </c:manualLayout>
              </c:layout>
              <c:spPr>
                <a:solidFill>
                  <a:srgbClr val="FFE89F"/>
                </a:solidFill>
              </c:spPr>
              <c:txPr>
                <a:bodyPr/>
                <a:lstStyle/>
                <a:p>
                  <a:pPr>
                    <a:defRPr/>
                  </a:pPr>
                  <a:endParaRPr lang="ko-KR"/>
                </a:p>
              </c:txPr>
              <c:dLblPos val="r"/>
              <c:showVal val="1"/>
            </c:dLbl>
            <c:dLbl>
              <c:idx val="24"/>
              <c:layout>
                <c:manualLayout>
                  <c:x val="-1.5945016528938597E-2"/>
                  <c:y val="-3.2871769407203232E-2"/>
                </c:manualLayout>
              </c:layout>
              <c:spPr>
                <a:solidFill>
                  <a:srgbClr val="FFE89F"/>
                </a:solidFill>
              </c:spPr>
              <c:txPr>
                <a:bodyPr/>
                <a:lstStyle/>
                <a:p>
                  <a:pPr>
                    <a:defRPr/>
                  </a:pPr>
                  <a:endParaRPr lang="ko-KR"/>
                </a:p>
              </c:txPr>
              <c:dLblPos val="r"/>
              <c:showVal val="1"/>
            </c:dLbl>
            <c:dLbl>
              <c:idx val="25"/>
              <c:layout>
                <c:manualLayout>
                  <c:x val="-1.6795869449496105E-2"/>
                  <c:y val="-4.2371426544654887E-2"/>
                </c:manualLayout>
              </c:layout>
              <c:spPr>
                <a:solidFill>
                  <a:srgbClr val="FFE89F"/>
                </a:solidFill>
              </c:spPr>
              <c:txPr>
                <a:bodyPr/>
                <a:lstStyle/>
                <a:p>
                  <a:pPr>
                    <a:defRPr/>
                  </a:pPr>
                  <a:endParaRPr lang="ko-KR"/>
                </a:p>
              </c:txPr>
              <c:dLblPos val="r"/>
              <c:showVal val="1"/>
            </c:dLbl>
            <c:dLbl>
              <c:idx val="26"/>
              <c:layout>
                <c:manualLayout>
                  <c:x val="-1.5660976131022113E-2"/>
                  <c:y val="-3.0506623889453601E-2"/>
                </c:manualLayout>
              </c:layout>
              <c:spPr>
                <a:solidFill>
                  <a:srgbClr val="FFE89F"/>
                </a:solidFill>
              </c:spPr>
              <c:txPr>
                <a:bodyPr/>
                <a:lstStyle/>
                <a:p>
                  <a:pPr>
                    <a:defRPr/>
                  </a:pPr>
                  <a:endParaRPr lang="ko-KR"/>
                </a:p>
              </c:txPr>
              <c:dLblPos val="r"/>
              <c:showVal val="1"/>
            </c:dLbl>
            <c:dLbl>
              <c:idx val="27"/>
              <c:layout>
                <c:manualLayout>
                  <c:x val="-1.4811211175256736E-2"/>
                  <c:y val="-5.0849913834537533E-2"/>
                </c:manualLayout>
              </c:layout>
              <c:spPr>
                <a:solidFill>
                  <a:srgbClr val="FFE89F"/>
                </a:solidFill>
              </c:spPr>
              <c:txPr>
                <a:bodyPr/>
                <a:lstStyle/>
                <a:p>
                  <a:pPr>
                    <a:defRPr/>
                  </a:pPr>
                  <a:endParaRPr lang="ko-KR"/>
                </a:p>
              </c:txPr>
              <c:dLblPos val="r"/>
              <c:showVal val="1"/>
            </c:dLbl>
            <c:dLbl>
              <c:idx val="28"/>
              <c:layout>
                <c:manualLayout>
                  <c:x val="-1.3761102048214882E-2"/>
                  <c:y val="-4.157314795110071E-2"/>
                </c:manualLayout>
              </c:layout>
              <c:spPr>
                <a:solidFill>
                  <a:srgbClr val="FFE89F"/>
                </a:solidFill>
              </c:spPr>
              <c:txPr>
                <a:bodyPr/>
                <a:lstStyle/>
                <a:p>
                  <a:pPr>
                    <a:defRPr/>
                  </a:pPr>
                  <a:endParaRPr lang="ko-KR"/>
                </a:p>
              </c:txPr>
              <c:dLblPos val="r"/>
              <c:showVal val="1"/>
            </c:dLbl>
            <c:dLbl>
              <c:idx val="29"/>
              <c:layout>
                <c:manualLayout>
                  <c:x val="-1.3872571228367834E-2"/>
                  <c:y val="-4.1668313643381506E-2"/>
                </c:manualLayout>
              </c:layout>
              <c:spPr>
                <a:solidFill>
                  <a:srgbClr val="FFE89F"/>
                </a:solidFill>
              </c:spPr>
              <c:txPr>
                <a:bodyPr/>
                <a:lstStyle/>
                <a:p>
                  <a:pPr>
                    <a:defRPr/>
                  </a:pPr>
                  <a:endParaRPr lang="ko-KR"/>
                </a:p>
              </c:txPr>
              <c:dLblPos val="r"/>
              <c:showVal val="1"/>
            </c:dLbl>
            <c:dLbl>
              <c:idx val="30"/>
              <c:spPr>
                <a:solidFill>
                  <a:srgbClr val="FFE89F"/>
                </a:solidFill>
              </c:spPr>
              <c:txPr>
                <a:bodyPr/>
                <a:lstStyle/>
                <a:p>
                  <a:pPr>
                    <a:defRPr/>
                  </a:pPr>
                  <a:endParaRPr lang="ko-KR"/>
                </a:p>
              </c:txPr>
            </c:dLbl>
            <c:dLbl>
              <c:idx val="31"/>
              <c:layout>
                <c:manualLayout>
                  <c:x val="-1.318104840904576E-2"/>
                  <c:y val="-6.8689360221733553E-2"/>
                </c:manualLayout>
              </c:layout>
              <c:spPr>
                <a:solidFill>
                  <a:srgbClr val="FFE89F"/>
                </a:solidFill>
              </c:spPr>
              <c:txPr>
                <a:bodyPr/>
                <a:lstStyle/>
                <a:p>
                  <a:pPr>
                    <a:defRPr/>
                  </a:pPr>
                  <a:endParaRPr lang="ko-KR"/>
                </a:p>
              </c:txPr>
              <c:dLblPos val="r"/>
              <c:showVal val="1"/>
            </c:dLbl>
            <c:dLbl>
              <c:idx val="32"/>
              <c:layout>
                <c:manualLayout>
                  <c:x val="-1.4231513550084554E-2"/>
                  <c:y val="-6.2742878092668194E-2"/>
                </c:manualLayout>
              </c:layout>
              <c:spPr>
                <a:solidFill>
                  <a:srgbClr val="FFE89F"/>
                </a:solidFill>
              </c:spPr>
              <c:txPr>
                <a:bodyPr/>
                <a:lstStyle/>
                <a:p>
                  <a:pPr>
                    <a:defRPr/>
                  </a:pPr>
                  <a:endParaRPr lang="ko-KR"/>
                </a:p>
              </c:txPr>
              <c:dLblPos val="r"/>
              <c:showVal val="1"/>
            </c:dLbl>
            <c:dLbl>
              <c:idx val="33"/>
              <c:layout>
                <c:manualLayout>
                  <c:x val="-1.5321825009368465E-2"/>
                  <c:y val="-5.6796395963602912E-2"/>
                </c:manualLayout>
              </c:layout>
              <c:spPr>
                <a:solidFill>
                  <a:srgbClr val="FFE89F"/>
                </a:solidFill>
              </c:spPr>
              <c:txPr>
                <a:bodyPr/>
                <a:lstStyle/>
                <a:p>
                  <a:pPr>
                    <a:defRPr b="0"/>
                  </a:pPr>
                  <a:endParaRPr lang="ko-KR"/>
                </a:p>
              </c:txPr>
              <c:dLblPos val="r"/>
              <c:showVal val="1"/>
            </c:dLbl>
            <c:dLbl>
              <c:idx val="34"/>
              <c:spPr>
                <a:solidFill>
                  <a:srgbClr val="FFE89F"/>
                </a:solidFill>
              </c:spPr>
              <c:txPr>
                <a:bodyPr/>
                <a:lstStyle/>
                <a:p>
                  <a:pPr>
                    <a:defRPr/>
                  </a:pPr>
                  <a:endParaRPr lang="ko-KR"/>
                </a:p>
              </c:txPr>
            </c:dLbl>
            <c:dLbl>
              <c:idx val="37"/>
              <c:spPr>
                <a:solidFill>
                  <a:srgbClr val="FFE89F"/>
                </a:solidFill>
              </c:spPr>
              <c:txPr>
                <a:bodyPr/>
                <a:lstStyle/>
                <a:p>
                  <a:pPr>
                    <a:defRPr/>
                  </a:pPr>
                  <a:endParaRPr lang="ko-KR"/>
                </a:p>
              </c:txPr>
            </c:dLbl>
            <c:dLbl>
              <c:idx val="39"/>
              <c:spPr>
                <a:solidFill>
                  <a:srgbClr val="FFE89F"/>
                </a:solidFill>
              </c:spPr>
              <c:txPr>
                <a:bodyPr/>
                <a:lstStyle/>
                <a:p>
                  <a:pPr>
                    <a:defRPr/>
                  </a:pPr>
                  <a:endParaRPr lang="ko-KR"/>
                </a:p>
              </c:txPr>
            </c:dLbl>
            <c:dLbl>
              <c:idx val="41"/>
              <c:spPr>
                <a:solidFill>
                  <a:srgbClr val="FFE89F"/>
                </a:solidFill>
              </c:spPr>
              <c:txPr>
                <a:bodyPr/>
                <a:lstStyle/>
                <a:p>
                  <a:pPr>
                    <a:defRPr/>
                  </a:pPr>
                  <a:endParaRPr lang="ko-KR"/>
                </a:p>
              </c:txPr>
            </c:dLbl>
            <c:dLbl>
              <c:idx val="43"/>
              <c:spPr>
                <a:solidFill>
                  <a:srgbClr val="FFE89F"/>
                </a:solidFill>
              </c:spPr>
              <c:txPr>
                <a:bodyPr/>
                <a:lstStyle/>
                <a:p>
                  <a:pPr>
                    <a:defRPr/>
                  </a:pPr>
                  <a:endParaRPr lang="ko-KR"/>
                </a:p>
              </c:txPr>
            </c:dLbl>
            <c:dLbl>
              <c:idx val="44"/>
              <c:spPr>
                <a:solidFill>
                  <a:srgbClr val="FFE89F"/>
                </a:solidFill>
              </c:spPr>
              <c:txPr>
                <a:bodyPr/>
                <a:lstStyle/>
                <a:p>
                  <a:pPr>
                    <a:defRPr/>
                  </a:pPr>
                  <a:endParaRPr lang="ko-KR"/>
                </a:p>
              </c:txPr>
            </c:dLbl>
            <c:dLbl>
              <c:idx val="45"/>
              <c:spPr>
                <a:solidFill>
                  <a:srgbClr val="FFE89F"/>
                </a:solidFill>
              </c:spPr>
              <c:txPr>
                <a:bodyPr/>
                <a:lstStyle/>
                <a:p>
                  <a:pPr>
                    <a:defRPr/>
                  </a:pPr>
                  <a:endParaRPr lang="ko-KR"/>
                </a:p>
              </c:txPr>
            </c:dLbl>
            <c:spPr>
              <a:solidFill>
                <a:srgbClr val="FFE89F"/>
              </a:solidFill>
            </c:spPr>
            <c:dLblPos val="t"/>
            <c:showVal val="1"/>
          </c:dLbls>
          <c:cat>
            <c:strRef>
              <c:f>'graph (최고값표시)'!$B$2:$AZ$2</c:f>
              <c:strCache>
                <c:ptCount val="51"/>
                <c:pt idx="0">
                  <c:v>08년</c:v>
                </c:pt>
                <c:pt idx="1">
                  <c:v>09년</c:v>
                </c:pt>
                <c:pt idx="2">
                  <c:v>10년</c:v>
                </c:pt>
                <c:pt idx="3">
                  <c:v>11년</c:v>
                </c:pt>
                <c:pt idx="4">
                  <c:v>12년</c:v>
                </c:pt>
                <c:pt idx="5">
                  <c:v>13년</c:v>
                </c:pt>
                <c:pt idx="6">
                  <c:v>'13.1월</c:v>
                </c:pt>
                <c:pt idx="7">
                  <c:v>2월</c:v>
                </c:pt>
                <c:pt idx="8">
                  <c:v>3월</c:v>
                </c:pt>
                <c:pt idx="9">
                  <c:v>4월</c:v>
                </c:pt>
                <c:pt idx="10">
                  <c:v>5월</c:v>
                </c:pt>
                <c:pt idx="11">
                  <c:v>6월</c:v>
                </c:pt>
                <c:pt idx="12">
                  <c:v>7월</c:v>
                </c:pt>
                <c:pt idx="13">
                  <c:v>8월</c:v>
                </c:pt>
                <c:pt idx="14">
                  <c:v>9월</c:v>
                </c:pt>
                <c:pt idx="15">
                  <c:v>10월</c:v>
                </c:pt>
                <c:pt idx="16">
                  <c:v>11월</c:v>
                </c:pt>
                <c:pt idx="17">
                  <c:v>12월</c:v>
                </c:pt>
                <c:pt idx="18">
                  <c:v>14'1월</c:v>
                </c:pt>
                <c:pt idx="19">
                  <c:v>2월</c:v>
                </c:pt>
                <c:pt idx="20">
                  <c:v>3월</c:v>
                </c:pt>
                <c:pt idx="21">
                  <c:v>4월</c:v>
                </c:pt>
                <c:pt idx="22">
                  <c:v>5월</c:v>
                </c:pt>
                <c:pt idx="23">
                  <c:v>6월</c:v>
                </c:pt>
                <c:pt idx="24">
                  <c:v>7월</c:v>
                </c:pt>
                <c:pt idx="25">
                  <c:v>8월</c:v>
                </c:pt>
                <c:pt idx="26">
                  <c:v>9월</c:v>
                </c:pt>
                <c:pt idx="27">
                  <c:v>10.1 </c:v>
                </c:pt>
                <c:pt idx="28">
                  <c:v>10.2 </c:v>
                </c:pt>
                <c:pt idx="29">
                  <c:v>10.3 </c:v>
                </c:pt>
                <c:pt idx="30">
                  <c:v>10.6</c:v>
                </c:pt>
                <c:pt idx="31">
                  <c:v>10.7</c:v>
                </c:pt>
                <c:pt idx="32">
                  <c:v>10.8</c:v>
                </c:pt>
                <c:pt idx="33">
                  <c:v>10.9</c:v>
                </c:pt>
                <c:pt idx="34">
                  <c:v>10.10</c:v>
                </c:pt>
                <c:pt idx="35">
                  <c:v>10.13</c:v>
                </c:pt>
                <c:pt idx="36">
                  <c:v>10.14</c:v>
                </c:pt>
                <c:pt idx="37">
                  <c:v>10.15</c:v>
                </c:pt>
                <c:pt idx="38">
                  <c:v>10.16</c:v>
                </c:pt>
                <c:pt idx="39">
                  <c:v>10.17</c:v>
                </c:pt>
                <c:pt idx="40">
                  <c:v>10.20</c:v>
                </c:pt>
                <c:pt idx="41">
                  <c:v>10.21</c:v>
                </c:pt>
                <c:pt idx="42">
                  <c:v>10.22</c:v>
                </c:pt>
                <c:pt idx="43">
                  <c:v>10.23</c:v>
                </c:pt>
                <c:pt idx="44">
                  <c:v>10.24</c:v>
                </c:pt>
                <c:pt idx="45">
                  <c:v>10.27</c:v>
                </c:pt>
                <c:pt idx="46">
                  <c:v>10.28</c:v>
                </c:pt>
                <c:pt idx="47">
                  <c:v>10.29</c:v>
                </c:pt>
                <c:pt idx="48">
                  <c:v>10.30</c:v>
                </c:pt>
                <c:pt idx="49">
                  <c:v>10.31</c:v>
                </c:pt>
                <c:pt idx="50">
                  <c:v>11.3</c:v>
                </c:pt>
              </c:strCache>
            </c:strRef>
          </c:cat>
          <c:val>
            <c:numRef>
              <c:f>'graph (최고값표시)'!$B$7:$AZ$7</c:f>
              <c:numCache>
                <c:formatCode>0_);[Red]\(0\)</c:formatCode>
                <c:ptCount val="51"/>
                <c:pt idx="0">
                  <c:v>267</c:v>
                </c:pt>
                <c:pt idx="1">
                  <c:v>393</c:v>
                </c:pt>
                <c:pt idx="2">
                  <c:v>491</c:v>
                </c:pt>
                <c:pt idx="3">
                  <c:v>597</c:v>
                </c:pt>
                <c:pt idx="4">
                  <c:v>475</c:v>
                </c:pt>
                <c:pt idx="5">
                  <c:v>385</c:v>
                </c:pt>
                <c:pt idx="6">
                  <c:v>412</c:v>
                </c:pt>
                <c:pt idx="7">
                  <c:v>402</c:v>
                </c:pt>
                <c:pt idx="8">
                  <c:v>404</c:v>
                </c:pt>
                <c:pt idx="9">
                  <c:v>390</c:v>
                </c:pt>
                <c:pt idx="10">
                  <c:v>377</c:v>
                </c:pt>
                <c:pt idx="11">
                  <c:v>366</c:v>
                </c:pt>
                <c:pt idx="12">
                  <c:v>361</c:v>
                </c:pt>
                <c:pt idx="13">
                  <c:v>368</c:v>
                </c:pt>
                <c:pt idx="14">
                  <c:v>375</c:v>
                </c:pt>
                <c:pt idx="15">
                  <c:v>415</c:v>
                </c:pt>
                <c:pt idx="16">
                  <c:v>391</c:v>
                </c:pt>
                <c:pt idx="17">
                  <c:v>362</c:v>
                </c:pt>
                <c:pt idx="18">
                  <c:v>340</c:v>
                </c:pt>
                <c:pt idx="19">
                  <c:v>359</c:v>
                </c:pt>
                <c:pt idx="20">
                  <c:v>388</c:v>
                </c:pt>
                <c:pt idx="21">
                  <c:v>375</c:v>
                </c:pt>
                <c:pt idx="22">
                  <c:v>386</c:v>
                </c:pt>
                <c:pt idx="23">
                  <c:v>380</c:v>
                </c:pt>
                <c:pt idx="24">
                  <c:v>379</c:v>
                </c:pt>
                <c:pt idx="25">
                  <c:v>350</c:v>
                </c:pt>
                <c:pt idx="26" formatCode="General">
                  <c:v>323</c:v>
                </c:pt>
                <c:pt idx="27" formatCode="General">
                  <c:v>354</c:v>
                </c:pt>
                <c:pt idx="28" formatCode="General">
                  <c:v>354</c:v>
                </c:pt>
                <c:pt idx="29" formatCode="General">
                  <c:v>362</c:v>
                </c:pt>
                <c:pt idx="30" formatCode="General">
                  <c:v>374</c:v>
                </c:pt>
                <c:pt idx="31" formatCode="General">
                  <c:v>375</c:v>
                </c:pt>
                <c:pt idx="32" formatCode="General">
                  <c:v>373</c:v>
                </c:pt>
                <c:pt idx="33" formatCode="General">
                  <c:v>368</c:v>
                </c:pt>
                <c:pt idx="34" formatCode="General">
                  <c:v>365</c:v>
                </c:pt>
                <c:pt idx="35" formatCode="General">
                  <c:v>368</c:v>
                </c:pt>
                <c:pt idx="36" formatCode="General">
                  <c:v>371</c:v>
                </c:pt>
                <c:pt idx="37" formatCode="General">
                  <c:v>364</c:v>
                </c:pt>
                <c:pt idx="38" formatCode="General">
                  <c:v>368</c:v>
                </c:pt>
                <c:pt idx="39" formatCode="General">
                  <c:v>366</c:v>
                </c:pt>
                <c:pt idx="40" formatCode="General">
                  <c:v>368</c:v>
                </c:pt>
                <c:pt idx="41" formatCode="General">
                  <c:v>362</c:v>
                </c:pt>
                <c:pt idx="42" formatCode="General">
                  <c:v>364</c:v>
                </c:pt>
                <c:pt idx="43" formatCode="General">
                  <c:v>356</c:v>
                </c:pt>
                <c:pt idx="44" formatCode="General">
                  <c:v>361</c:v>
                </c:pt>
                <c:pt idx="45" formatCode="General">
                  <c:v>353</c:v>
                </c:pt>
                <c:pt idx="46" formatCode="General">
                  <c:v>356</c:v>
                </c:pt>
                <c:pt idx="47" formatCode="General">
                  <c:v>359</c:v>
                </c:pt>
                <c:pt idx="48" formatCode="General">
                  <c:v>359</c:v>
                </c:pt>
                <c:pt idx="49" formatCode="General">
                  <c:v>354</c:v>
                </c:pt>
                <c:pt idx="50" formatCode="General">
                  <c:v>351</c:v>
                </c:pt>
              </c:numCache>
            </c:numRef>
          </c:val>
          <c:smooth val="1"/>
        </c:ser>
        <c:marker val="1"/>
        <c:axId val="84174720"/>
        <c:axId val="84176256"/>
      </c:lineChart>
      <c:catAx>
        <c:axId val="84174720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sz="900" b="0"/>
            </a:pPr>
            <a:endParaRPr lang="ko-KR"/>
          </a:p>
        </c:txPr>
        <c:crossAx val="84176256"/>
        <c:crosses val="autoZero"/>
        <c:auto val="1"/>
        <c:lblAlgn val="ctr"/>
        <c:lblOffset val="100"/>
      </c:catAx>
      <c:valAx>
        <c:axId val="84176256"/>
        <c:scaling>
          <c:orientation val="minMax"/>
          <c:max val="700"/>
          <c:min val="100"/>
        </c:scaling>
        <c:axPos val="l"/>
        <c:majorGridlines>
          <c:spPr>
            <a:ln>
              <a:solidFill>
                <a:schemeClr val="bg1"/>
              </a:solidFill>
            </a:ln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ko-KR" b="0"/>
                  <a:t>(US$/</a:t>
                </a:r>
                <a:r>
                  <a:rPr lang="ko-KR" altLang="en-US" b="0"/>
                  <a:t>톤</a:t>
                </a:r>
                <a:r>
                  <a:rPr lang="en-US" altLang="ko-KR" b="0"/>
                  <a:t>)</a:t>
                </a:r>
                <a:endParaRPr lang="ko-KR" altLang="en-US" b="0"/>
              </a:p>
            </c:rich>
          </c:tx>
          <c:layout>
            <c:manualLayout>
              <c:xMode val="edge"/>
              <c:yMode val="edge"/>
              <c:x val="0"/>
              <c:y val="1.240453051476695E-3"/>
            </c:manualLayout>
          </c:layout>
        </c:title>
        <c:numFmt formatCode="0_);[Red]\(0\)" sourceLinked="1"/>
        <c:tickLblPos val="nextTo"/>
        <c:crossAx val="84174720"/>
        <c:crosses val="autoZero"/>
        <c:crossBetween val="between"/>
        <c:majorUnit val="100"/>
      </c:valAx>
    </c:plotArea>
    <c:plotVisOnly val="1"/>
    <c:dispBlanksAs val="gap"/>
  </c:chart>
  <c:spPr>
    <a:ln>
      <a:noFill/>
    </a:ln>
  </c:spPr>
  <c:printSettings>
    <c:headerFooter/>
    <c:pageMargins b="0.75000000000000844" l="0.70000000000000062" r="0.70000000000000062" t="0.75000000000000844" header="0.30000000000000032" footer="0.30000000000000032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9</xdr:row>
      <xdr:rowOff>9525</xdr:rowOff>
    </xdr:from>
    <xdr:to>
      <xdr:col>58</xdr:col>
      <xdr:colOff>466725</xdr:colOff>
      <xdr:row>31</xdr:row>
      <xdr:rowOff>9525</xdr:rowOff>
    </xdr:to>
    <xdr:graphicFrame macro="">
      <xdr:nvGraphicFramePr>
        <xdr:cNvPr id="198642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161925</xdr:colOff>
      <xdr:row>34</xdr:row>
      <xdr:rowOff>142875</xdr:rowOff>
    </xdr:from>
    <xdr:to>
      <xdr:col>42</xdr:col>
      <xdr:colOff>409575</xdr:colOff>
      <xdr:row>54</xdr:row>
      <xdr:rowOff>180975</xdr:rowOff>
    </xdr:to>
    <xdr:graphicFrame macro="">
      <xdr:nvGraphicFramePr>
        <xdr:cNvPr id="1986424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0.37464</cdr:x>
      <cdr:y>0</cdr:y>
    </cdr:from>
    <cdr:to>
      <cdr:x>0.41958</cdr:x>
      <cdr:y>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0140112" y="-151225"/>
          <a:ext cx="1216290" cy="302450"/>
        </a:xfrm>
        <a:prstGeom xmlns:a="http://schemas.openxmlformats.org/drawingml/2006/main" prst="rect">
          <a:avLst/>
        </a:prstGeom>
        <a:solidFill xmlns:a="http://schemas.openxmlformats.org/drawingml/2006/main">
          <a:srgbClr val="FFC000">
            <a:alpha val="25000"/>
          </a:srgbClr>
        </a:solidFill>
        <a:ln xmlns:a="http://schemas.openxmlformats.org/drawingml/2006/main" w="3175">
          <a:solidFill>
            <a:srgbClr val="FF0000"/>
          </a:solidFill>
          <a:prstDash val="dash"/>
        </a:ln>
        <a:effectLst xmlns:a="http://schemas.openxmlformats.org/drawingml/2006/main">
          <a:outerShdw blurRad="76200" dir="18900000" sy="23000" kx="-1200000" algn="bl" rotWithShape="0">
            <a:prstClr val="black">
              <a:alpha val="20000"/>
            </a:prstClr>
          </a:outerShdw>
        </a:effectLst>
      </cdr:spPr>
      <cdr:txBody>
        <a:bodyPr xmlns:a="http://schemas.openxmlformats.org/drawingml/2006/main" vertOverflow="clip" wrap="none" lIns="0" tIns="0" rIns="36000" bIns="36000" rtlCol="0" anchor="ctr" anchorCtr="0">
          <a:spAutoFit/>
        </a:bodyPr>
        <a:lstStyle xmlns:a="http://schemas.openxmlformats.org/drawingml/2006/main"/>
        <a:p xmlns:a="http://schemas.openxmlformats.org/drawingml/2006/main">
          <a:r>
            <a:rPr lang="en-US" altLang="ko-KR" sz="1200" b="1">
              <a:ln w="0">
                <a:noFill/>
              </a:ln>
              <a:solidFill>
                <a:srgbClr val="C00000"/>
              </a:solidFill>
              <a:effectLst>
                <a:outerShdw blurRad="50800" dist="38100" dir="2700000" algn="tl" rotWithShape="0">
                  <a:schemeClr val="accent2">
                    <a:lumMod val="60000"/>
                    <a:lumOff val="40000"/>
                    <a:alpha val="40000"/>
                  </a:schemeClr>
                </a:outerShdw>
              </a:effectLst>
              <a:latin typeface="Arial"/>
              <a:cs typeface="Arial"/>
            </a:rPr>
            <a:t> </a:t>
          </a:r>
          <a:r>
            <a:rPr lang="ko-KR" altLang="en-US" sz="1200" b="1">
              <a:ln w="0">
                <a:noFill/>
              </a:ln>
              <a:solidFill>
                <a:srgbClr val="C00000"/>
              </a:solidFill>
              <a:effectLst>
                <a:outerShdw blurRad="50800" dist="38100" dir="2700000" algn="tl" rotWithShape="0">
                  <a:schemeClr val="accent2">
                    <a:lumMod val="60000"/>
                    <a:lumOff val="40000"/>
                    <a:alpha val="40000"/>
                  </a:schemeClr>
                </a:outerShdw>
              </a:effectLst>
              <a:latin typeface="Arial"/>
              <a:cs typeface="Arial"/>
            </a:rPr>
            <a:t>●   연중 최고값 </a:t>
          </a:r>
          <a:endParaRPr lang="ko-KR" altLang="en-US" sz="1200" b="1">
            <a:ln w="0">
              <a:noFill/>
            </a:ln>
            <a:solidFill>
              <a:srgbClr val="C00000"/>
            </a:solidFill>
            <a:effectLst>
              <a:outerShdw blurRad="50800" dist="38100" dir="2700000" algn="tl" rotWithShape="0">
                <a:schemeClr val="accent2">
                  <a:lumMod val="60000"/>
                  <a:lumOff val="40000"/>
                  <a:alpha val="40000"/>
                </a:schemeClr>
              </a:outerShdw>
            </a:effectLst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0.93264</cdr:x>
      <cdr:y>0.37779</cdr:y>
    </cdr:from>
    <cdr:to>
      <cdr:x>0.97809</cdr:x>
      <cdr:y>0.44266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6336631" y="1597705"/>
          <a:ext cx="796124" cy="2743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ko-KR" altLang="en-US" sz="1050" b="1">
              <a:solidFill>
                <a:srgbClr val="008A3E"/>
              </a:solidFill>
            </a:rPr>
            <a:t>대두</a:t>
          </a:r>
        </a:p>
      </cdr:txBody>
    </cdr:sp>
  </cdr:relSizeAnchor>
  <cdr:relSizeAnchor xmlns:cdr="http://schemas.openxmlformats.org/drawingml/2006/chartDrawing">
    <cdr:from>
      <cdr:x>0.93538</cdr:x>
      <cdr:y>0.52905</cdr:y>
    </cdr:from>
    <cdr:to>
      <cdr:x>0.95895</cdr:x>
      <cdr:y>0.59137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4277991" y="2259800"/>
          <a:ext cx="359780" cy="2661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ko-KR" altLang="en-US" sz="1050" b="1" i="0" u="none" strike="noStrike" baseline="0">
              <a:solidFill>
                <a:srgbClr val="800080"/>
              </a:solidFill>
              <a:latin typeface="맑은 고딕"/>
              <a:ea typeface="맑은 고딕"/>
            </a:rPr>
            <a:t>쌀</a:t>
          </a:r>
        </a:p>
      </cdr:txBody>
    </cdr:sp>
  </cdr:relSizeAnchor>
  <cdr:relSizeAnchor xmlns:cdr="http://schemas.openxmlformats.org/drawingml/2006/chartDrawing">
    <cdr:from>
      <cdr:x>0.93406</cdr:x>
      <cdr:y>0.66974</cdr:y>
    </cdr:from>
    <cdr:to>
      <cdr:x>0.96068</cdr:x>
      <cdr:y>0.73438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4257750" y="2860747"/>
          <a:ext cx="406337" cy="27610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ko-KR" altLang="en-US" sz="1050" b="1">
              <a:solidFill>
                <a:schemeClr val="accent6">
                  <a:lumMod val="75000"/>
                </a:schemeClr>
              </a:solidFill>
            </a:rPr>
            <a:t>밀</a:t>
          </a:r>
        </a:p>
      </cdr:txBody>
    </cdr:sp>
  </cdr:relSizeAnchor>
  <cdr:relSizeAnchor xmlns:cdr="http://schemas.openxmlformats.org/drawingml/2006/chartDrawing">
    <cdr:from>
      <cdr:x>0.92898</cdr:x>
      <cdr:y>0.77019</cdr:y>
    </cdr:from>
    <cdr:to>
      <cdr:x>0.98527</cdr:x>
      <cdr:y>0.83861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14180207" y="3289814"/>
          <a:ext cx="859230" cy="29225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ko-KR" altLang="en-US" sz="1000" b="1">
              <a:solidFill>
                <a:schemeClr val="tx2">
                  <a:lumMod val="75000"/>
                </a:schemeClr>
              </a:solidFill>
            </a:rPr>
            <a:t> 옥수수</a:t>
          </a:r>
        </a:p>
      </cdr:txBody>
    </cdr:sp>
  </cdr:relSizeAnchor>
  <cdr:relSizeAnchor xmlns:cdr="http://schemas.openxmlformats.org/drawingml/2006/chartDrawing">
    <cdr:from>
      <cdr:x>0.93164</cdr:x>
      <cdr:y>0.44531</cdr:y>
    </cdr:from>
    <cdr:to>
      <cdr:x>0.97817</cdr:x>
      <cdr:y>0.50281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14220872" y="1902110"/>
          <a:ext cx="710249" cy="2456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ko-KR" altLang="en-US" sz="1050" b="1">
              <a:solidFill>
                <a:schemeClr val="accent6">
                  <a:lumMod val="50000"/>
                </a:schemeClr>
              </a:solidFill>
            </a:rPr>
            <a:t>원당</a:t>
          </a:r>
        </a:p>
      </cdr:txBody>
    </cdr:sp>
  </cdr:relSizeAnchor>
</c:userShape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Y1281"/>
  <sheetViews>
    <sheetView tabSelected="1" zoomScaleNormal="100" workbookViewId="0">
      <pane xSplit="1" ySplit="5" topLeftCell="B1266" activePane="bottomRight" state="frozen"/>
      <selection pane="topRight" activeCell="B1" sqref="B1"/>
      <selection pane="bottomLeft" activeCell="A5" sqref="A5"/>
      <selection pane="bottomRight" activeCell="C1283" sqref="C1283"/>
    </sheetView>
  </sheetViews>
  <sheetFormatPr defaultRowHeight="18" customHeight="1"/>
  <cols>
    <col min="1" max="1" width="13.44140625" style="122" customWidth="1"/>
    <col min="2" max="2" width="9" style="289" customWidth="1"/>
    <col min="3" max="5" width="8" style="289" customWidth="1"/>
    <col min="6" max="6" width="8" style="456" customWidth="1"/>
    <col min="7" max="9" width="8" style="289" customWidth="1"/>
    <col min="10" max="10" width="0.6640625" style="461" customWidth="1"/>
    <col min="11" max="13" width="8" style="287" customWidth="1"/>
    <col min="14" max="14" width="8" style="286" customWidth="1"/>
    <col min="15" max="15" width="8" style="288" customWidth="1"/>
    <col min="16" max="17" width="8" style="287" customWidth="1"/>
    <col min="18" max="18" width="8" style="286" customWidth="1"/>
    <col min="19" max="19" width="36.33203125" style="543" bestFit="1" customWidth="1"/>
    <col min="20" max="20" width="8.88671875" style="352"/>
    <col min="21" max="21" width="9.33203125" style="352" bestFit="1" customWidth="1"/>
    <col min="22" max="16384" width="8.88671875" style="352"/>
  </cols>
  <sheetData>
    <row r="1" spans="1:18" ht="18" customHeight="1">
      <c r="A1" s="347"/>
      <c r="B1" s="348"/>
      <c r="C1" s="565" t="s">
        <v>0</v>
      </c>
      <c r="D1" s="565"/>
      <c r="E1" s="565"/>
      <c r="F1" s="565"/>
      <c r="G1" s="349" t="s">
        <v>123</v>
      </c>
      <c r="H1" s="570" t="s">
        <v>10</v>
      </c>
      <c r="I1" s="570"/>
      <c r="J1" s="485"/>
      <c r="K1" s="350"/>
      <c r="L1" s="569" t="s">
        <v>0</v>
      </c>
      <c r="M1" s="569"/>
      <c r="N1" s="569"/>
      <c r="O1" s="569"/>
      <c r="P1" s="351" t="s">
        <v>123</v>
      </c>
      <c r="Q1" s="567" t="s">
        <v>10</v>
      </c>
      <c r="R1" s="567"/>
    </row>
    <row r="2" spans="1:18" ht="18" customHeight="1">
      <c r="A2" s="347"/>
      <c r="B2" s="353" t="s">
        <v>46</v>
      </c>
      <c r="C2" s="353" t="s">
        <v>13</v>
      </c>
      <c r="D2" s="353" t="s">
        <v>2</v>
      </c>
      <c r="E2" s="353" t="s">
        <v>7</v>
      </c>
      <c r="F2" s="353" t="s">
        <v>3</v>
      </c>
      <c r="G2" s="354" t="s">
        <v>5</v>
      </c>
      <c r="H2" s="355" t="s">
        <v>9</v>
      </c>
      <c r="I2" s="355" t="s">
        <v>8</v>
      </c>
      <c r="J2" s="485"/>
      <c r="K2" s="483" t="s">
        <v>46</v>
      </c>
      <c r="L2" s="356" t="s">
        <v>1</v>
      </c>
      <c r="M2" s="356" t="s">
        <v>2</v>
      </c>
      <c r="N2" s="463" t="s">
        <v>16</v>
      </c>
      <c r="O2" s="356" t="s">
        <v>3</v>
      </c>
      <c r="P2" s="357" t="s">
        <v>5</v>
      </c>
      <c r="Q2" s="358" t="s">
        <v>9</v>
      </c>
      <c r="R2" s="359" t="s">
        <v>8</v>
      </c>
    </row>
    <row r="3" spans="1:18" ht="18" customHeight="1">
      <c r="A3" s="360" t="s">
        <v>83</v>
      </c>
      <c r="B3" s="345">
        <f t="shared" ref="B3:I3" si="0">MIN(B6:B1202)</f>
        <v>943</v>
      </c>
      <c r="C3" s="345">
        <f t="shared" si="0"/>
        <v>3.25</v>
      </c>
      <c r="D3" s="345">
        <f t="shared" si="0"/>
        <v>4.0551169316100451</v>
      </c>
      <c r="E3" s="345">
        <f t="shared" si="0"/>
        <v>249.6</v>
      </c>
      <c r="F3" s="345">
        <f t="shared" si="0"/>
        <v>4.28</v>
      </c>
      <c r="G3" s="345">
        <f t="shared" si="0"/>
        <v>4.58</v>
      </c>
      <c r="H3" s="345">
        <f t="shared" si="0"/>
        <v>13.67</v>
      </c>
      <c r="I3" s="478">
        <f t="shared" si="0"/>
        <v>101.5</v>
      </c>
      <c r="J3" s="485"/>
      <c r="K3" s="484">
        <f t="shared" ref="K3:R3" si="1">MIN(K6:K1202)</f>
        <v>207.89660899999998</v>
      </c>
      <c r="L3" s="346">
        <f t="shared" si="1"/>
        <v>127.94665000000001</v>
      </c>
      <c r="M3" s="346">
        <f t="shared" si="1"/>
        <v>333.63279599999998</v>
      </c>
      <c r="N3" s="464">
        <f t="shared" si="1"/>
        <v>275.13682435225451</v>
      </c>
      <c r="O3" s="346">
        <f t="shared" si="1"/>
        <v>157.263036</v>
      </c>
      <c r="P3" s="346">
        <f t="shared" si="1"/>
        <v>168.286146</v>
      </c>
      <c r="Q3" s="346">
        <f t="shared" si="1"/>
        <v>301.36881999999997</v>
      </c>
      <c r="R3" s="346">
        <f t="shared" si="1"/>
        <v>2237.6689999999999</v>
      </c>
    </row>
    <row r="4" spans="1:18" ht="18" customHeight="1">
      <c r="A4" s="360" t="s">
        <v>54</v>
      </c>
      <c r="B4" s="345">
        <f t="shared" ref="B4:I4" si="2">MAX(B6:B1216)</f>
        <v>1817</v>
      </c>
      <c r="C4" s="345">
        <f t="shared" si="2"/>
        <v>8.3125</v>
      </c>
      <c r="D4" s="345">
        <f t="shared" si="2"/>
        <v>17.71</v>
      </c>
      <c r="E4" s="345">
        <f t="shared" si="2"/>
        <v>548.1</v>
      </c>
      <c r="F4" s="345">
        <f t="shared" si="2"/>
        <v>9.4324999999999992</v>
      </c>
      <c r="G4" s="345">
        <f t="shared" si="2"/>
        <v>9.8800000000000008</v>
      </c>
      <c r="H4" s="345">
        <f t="shared" si="2"/>
        <v>35.31</v>
      </c>
      <c r="I4" s="478">
        <f t="shared" si="2"/>
        <v>304.89999999999998</v>
      </c>
      <c r="J4" s="485"/>
      <c r="K4" s="484">
        <f t="shared" ref="K4:R4" si="3">MAX(K6:K1216)</f>
        <v>400.58127099999996</v>
      </c>
      <c r="L4" s="346">
        <f t="shared" si="3"/>
        <v>327.24816250000003</v>
      </c>
      <c r="M4" s="346">
        <f t="shared" si="3"/>
        <v>650.73092699999995</v>
      </c>
      <c r="N4" s="464">
        <f t="shared" si="3"/>
        <v>604.17665636005893</v>
      </c>
      <c r="O4" s="346">
        <f t="shared" si="3"/>
        <v>346.58495024999996</v>
      </c>
      <c r="P4" s="346">
        <f t="shared" si="3"/>
        <v>363.02775600000001</v>
      </c>
      <c r="Q4" s="346">
        <f t="shared" si="3"/>
        <v>778.44425999999999</v>
      </c>
      <c r="R4" s="346">
        <f t="shared" si="3"/>
        <v>6721.8253999999997</v>
      </c>
    </row>
    <row r="5" spans="1:18" ht="18" customHeight="1" thickBot="1">
      <c r="A5" s="347" t="s">
        <v>6</v>
      </c>
      <c r="B5" s="361" t="s">
        <v>41</v>
      </c>
      <c r="C5" s="361" t="s">
        <v>12</v>
      </c>
      <c r="D5" s="362" t="s">
        <v>11</v>
      </c>
      <c r="E5" s="361" t="s">
        <v>20</v>
      </c>
      <c r="F5" s="363" t="s">
        <v>12</v>
      </c>
      <c r="G5" s="364" t="s">
        <v>12</v>
      </c>
      <c r="H5" s="365" t="s">
        <v>14</v>
      </c>
      <c r="I5" s="365" t="s">
        <v>14</v>
      </c>
      <c r="J5" s="485"/>
      <c r="K5" s="366"/>
      <c r="L5" s="568" t="s">
        <v>15</v>
      </c>
      <c r="M5" s="568"/>
      <c r="N5" s="568"/>
      <c r="O5" s="568"/>
      <c r="P5" s="568"/>
      <c r="Q5" s="568"/>
      <c r="R5" s="568"/>
    </row>
    <row r="6" spans="1:18" ht="18" hidden="1" customHeight="1">
      <c r="A6" s="367">
        <v>40182</v>
      </c>
      <c r="B6" s="368">
        <v>1481</v>
      </c>
      <c r="C6" s="369">
        <v>4.18</v>
      </c>
      <c r="D6" s="369">
        <v>10.494999999999999</v>
      </c>
      <c r="E6" s="369">
        <v>316</v>
      </c>
      <c r="F6" s="370">
        <v>5.5774999999999997</v>
      </c>
      <c r="G6" s="369">
        <v>5.5075000000000003</v>
      </c>
      <c r="H6" s="371">
        <v>27.62</v>
      </c>
      <c r="I6" s="405">
        <v>141.85</v>
      </c>
      <c r="J6" s="486"/>
      <c r="K6" s="372">
        <f>B6*0.220463</f>
        <v>326.50570299999998</v>
      </c>
      <c r="L6" s="129">
        <f t="shared" ref="L6:L14" si="4">C6*39.3682</f>
        <v>164.559076</v>
      </c>
      <c r="M6" s="130">
        <f>D6*36.7437</f>
        <v>385.62513149999995</v>
      </c>
      <c r="N6" s="465">
        <f>E6/0.907185</f>
        <v>348.33027442032221</v>
      </c>
      <c r="O6" s="132">
        <f t="shared" ref="O6:O17" si="5">F6*36.7437</f>
        <v>204.93798674999996</v>
      </c>
      <c r="P6" s="133">
        <f t="shared" ref="P6:P17" si="6">G6*36.7437</f>
        <v>202.36592775</v>
      </c>
      <c r="Q6" s="134">
        <f>H6/100*2204.6</f>
        <v>608.91052000000002</v>
      </c>
      <c r="R6" s="135">
        <f>I6/100*2204.6</f>
        <v>3127.2250999999997</v>
      </c>
    </row>
    <row r="7" spans="1:18" ht="18" hidden="1" customHeight="1">
      <c r="A7" s="373">
        <v>40183</v>
      </c>
      <c r="B7" s="374">
        <v>1477</v>
      </c>
      <c r="C7" s="374">
        <v>4.1900000000000004</v>
      </c>
      <c r="D7" s="374">
        <v>10.522500000000001</v>
      </c>
      <c r="E7" s="374">
        <v>319.39999999999998</v>
      </c>
      <c r="F7" s="331">
        <v>5.53</v>
      </c>
      <c r="G7" s="374">
        <v>5.4675000000000002</v>
      </c>
      <c r="H7" s="330">
        <v>27.64</v>
      </c>
      <c r="I7" s="332">
        <v>141</v>
      </c>
      <c r="J7" s="487"/>
      <c r="K7" s="372">
        <f t="shared" ref="K7:K24" si="7">B7*0.220463</f>
        <v>325.623851</v>
      </c>
      <c r="L7" s="49">
        <f t="shared" si="4"/>
        <v>164.95275800000002</v>
      </c>
      <c r="M7" s="56">
        <f t="shared" ref="M7:M14" si="8">D7*36.7437</f>
        <v>386.63558325000002</v>
      </c>
      <c r="N7" s="466">
        <f t="shared" ref="N7:N70" si="9">E7/0.907185</f>
        <v>352.07813180332562</v>
      </c>
      <c r="O7" s="31">
        <f t="shared" si="5"/>
        <v>203.19266099999999</v>
      </c>
      <c r="P7" s="74">
        <f t="shared" si="6"/>
        <v>200.89617974999999</v>
      </c>
      <c r="Q7" s="110">
        <f t="shared" ref="Q7:Q17" si="10">H7/100*2204.6</f>
        <v>609.35143999999991</v>
      </c>
      <c r="R7" s="116">
        <f t="shared" ref="R7:R17" si="11">I7/100*2204.6</f>
        <v>3108.4859999999999</v>
      </c>
    </row>
    <row r="8" spans="1:18" ht="18" hidden="1" customHeight="1">
      <c r="A8" s="373">
        <v>40184</v>
      </c>
      <c r="B8" s="374">
        <v>1478</v>
      </c>
      <c r="C8" s="374">
        <v>4.2175000000000002</v>
      </c>
      <c r="D8" s="374">
        <v>10.505000000000001</v>
      </c>
      <c r="E8" s="374">
        <v>317.89999999999998</v>
      </c>
      <c r="F8" s="331">
        <v>5.6725000000000003</v>
      </c>
      <c r="G8" s="374">
        <v>5.6050000000000004</v>
      </c>
      <c r="H8" s="330">
        <v>28.41</v>
      </c>
      <c r="I8" s="332">
        <v>141.6</v>
      </c>
      <c r="J8" s="487"/>
      <c r="K8" s="372">
        <f t="shared" si="7"/>
        <v>325.844314</v>
      </c>
      <c r="L8" s="49">
        <f t="shared" si="4"/>
        <v>166.03538350000002</v>
      </c>
      <c r="M8" s="56">
        <f t="shared" si="8"/>
        <v>385.9925685</v>
      </c>
      <c r="N8" s="466">
        <f t="shared" si="9"/>
        <v>350.42466531082408</v>
      </c>
      <c r="O8" s="31">
        <f t="shared" si="5"/>
        <v>208.42863825000001</v>
      </c>
      <c r="P8" s="74">
        <f t="shared" si="6"/>
        <v>205.94843850000001</v>
      </c>
      <c r="Q8" s="110">
        <f t="shared" si="10"/>
        <v>626.32686000000001</v>
      </c>
      <c r="R8" s="116">
        <f t="shared" si="11"/>
        <v>3121.7135999999996</v>
      </c>
    </row>
    <row r="9" spans="1:18" ht="18" hidden="1" customHeight="1">
      <c r="A9" s="373">
        <v>40185</v>
      </c>
      <c r="B9" s="374">
        <v>1471.5</v>
      </c>
      <c r="C9" s="374">
        <v>4.1749999999999998</v>
      </c>
      <c r="D9" s="374">
        <v>10.1775</v>
      </c>
      <c r="E9" s="374">
        <v>307</v>
      </c>
      <c r="F9" s="331">
        <v>5.5774999999999997</v>
      </c>
      <c r="G9" s="374">
        <v>5.5025000000000004</v>
      </c>
      <c r="H9" s="330">
        <v>28</v>
      </c>
      <c r="I9" s="332">
        <v>141.9</v>
      </c>
      <c r="J9" s="487"/>
      <c r="K9" s="372">
        <f t="shared" si="7"/>
        <v>324.41130449999997</v>
      </c>
      <c r="L9" s="49">
        <f t="shared" si="4"/>
        <v>164.362235</v>
      </c>
      <c r="M9" s="56">
        <f t="shared" si="8"/>
        <v>373.95900674999996</v>
      </c>
      <c r="N9" s="466">
        <f t="shared" si="9"/>
        <v>338.40947546531299</v>
      </c>
      <c r="O9" s="31">
        <f t="shared" si="5"/>
        <v>204.93798674999996</v>
      </c>
      <c r="P9" s="74">
        <f t="shared" si="6"/>
        <v>202.18220925</v>
      </c>
      <c r="Q9" s="110">
        <f t="shared" si="10"/>
        <v>617.28800000000001</v>
      </c>
      <c r="R9" s="116">
        <f t="shared" si="11"/>
        <v>3128.3274000000001</v>
      </c>
    </row>
    <row r="10" spans="1:18" ht="18" hidden="1" customHeight="1">
      <c r="A10" s="373">
        <v>40186</v>
      </c>
      <c r="B10" s="374">
        <v>1470.5</v>
      </c>
      <c r="C10" s="374">
        <v>4.2300000000000004</v>
      </c>
      <c r="D10" s="374">
        <v>10.130000000000001</v>
      </c>
      <c r="E10" s="374">
        <v>306.8</v>
      </c>
      <c r="F10" s="331">
        <v>5.6849999999999996</v>
      </c>
      <c r="G10" s="374">
        <v>5.6</v>
      </c>
      <c r="H10" s="330">
        <v>27.53</v>
      </c>
      <c r="I10" s="332">
        <v>145.35</v>
      </c>
      <c r="J10" s="487"/>
      <c r="K10" s="372">
        <f t="shared" si="7"/>
        <v>324.19084149999998</v>
      </c>
      <c r="L10" s="49">
        <f t="shared" si="4"/>
        <v>166.52748600000001</v>
      </c>
      <c r="M10" s="56">
        <f t="shared" si="8"/>
        <v>372.21368100000001</v>
      </c>
      <c r="N10" s="466">
        <f t="shared" si="9"/>
        <v>338.18901326631283</v>
      </c>
      <c r="O10" s="31">
        <f t="shared" si="5"/>
        <v>208.88793449999997</v>
      </c>
      <c r="P10" s="74">
        <f t="shared" si="6"/>
        <v>205.76471999999998</v>
      </c>
      <c r="Q10" s="110">
        <f t="shared" si="10"/>
        <v>606.92637999999999</v>
      </c>
      <c r="R10" s="116">
        <f t="shared" si="11"/>
        <v>3204.3860999999997</v>
      </c>
    </row>
    <row r="11" spans="1:18" ht="18" hidden="1" customHeight="1">
      <c r="A11" s="373">
        <v>40189</v>
      </c>
      <c r="B11" s="374">
        <v>1456</v>
      </c>
      <c r="C11" s="374">
        <v>4.2250199999999998</v>
      </c>
      <c r="D11" s="374">
        <v>10.105</v>
      </c>
      <c r="E11" s="374">
        <v>304.7</v>
      </c>
      <c r="F11" s="331">
        <v>5.7249999999999996</v>
      </c>
      <c r="G11" s="374">
        <v>5.66</v>
      </c>
      <c r="H11" s="330">
        <v>26.75</v>
      </c>
      <c r="I11" s="332">
        <v>145.69999999999999</v>
      </c>
      <c r="J11" s="487"/>
      <c r="K11" s="372">
        <f t="shared" si="7"/>
        <v>320.99412799999999</v>
      </c>
      <c r="L11" s="49">
        <f t="shared" si="4"/>
        <v>166.33143236399999</v>
      </c>
      <c r="M11" s="56">
        <f t="shared" si="8"/>
        <v>371.29508849999996</v>
      </c>
      <c r="N11" s="466">
        <f t="shared" si="9"/>
        <v>335.87416017681068</v>
      </c>
      <c r="O11" s="31">
        <f t="shared" si="5"/>
        <v>210.35768249999998</v>
      </c>
      <c r="P11" s="74">
        <f t="shared" si="6"/>
        <v>207.96934199999998</v>
      </c>
      <c r="Q11" s="110">
        <f t="shared" si="10"/>
        <v>589.73050000000001</v>
      </c>
      <c r="R11" s="116">
        <f t="shared" si="11"/>
        <v>3212.1021999999994</v>
      </c>
    </row>
    <row r="12" spans="1:18" ht="18" hidden="1" customHeight="1">
      <c r="A12" s="373">
        <v>40190</v>
      </c>
      <c r="B12" s="374">
        <v>1413</v>
      </c>
      <c r="C12" s="374">
        <v>3.9249999999999998</v>
      </c>
      <c r="D12" s="374">
        <v>9.7799999999999994</v>
      </c>
      <c r="E12" s="374">
        <v>295.39999999999998</v>
      </c>
      <c r="F12" s="331">
        <v>5.3574999999999999</v>
      </c>
      <c r="G12" s="374">
        <v>5.34</v>
      </c>
      <c r="H12" s="330">
        <v>27.36</v>
      </c>
      <c r="I12" s="332">
        <v>143.1</v>
      </c>
      <c r="J12" s="487"/>
      <c r="K12" s="372">
        <f t="shared" si="7"/>
        <v>311.51421899999997</v>
      </c>
      <c r="L12" s="49">
        <f t="shared" si="4"/>
        <v>154.520185</v>
      </c>
      <c r="M12" s="56">
        <f t="shared" si="8"/>
        <v>359.35338599999994</v>
      </c>
      <c r="N12" s="466">
        <f t="shared" si="9"/>
        <v>325.62266792330115</v>
      </c>
      <c r="O12" s="31">
        <f t="shared" si="5"/>
        <v>196.85437274999998</v>
      </c>
      <c r="P12" s="74">
        <f t="shared" si="6"/>
        <v>196.21135799999999</v>
      </c>
      <c r="Q12" s="110">
        <f t="shared" si="10"/>
        <v>603.17855999999995</v>
      </c>
      <c r="R12" s="116">
        <f t="shared" si="11"/>
        <v>3154.7826</v>
      </c>
    </row>
    <row r="13" spans="1:18" ht="18" hidden="1" customHeight="1">
      <c r="A13" s="373">
        <v>40191</v>
      </c>
      <c r="B13" s="374">
        <v>1369.5</v>
      </c>
      <c r="C13" s="374">
        <v>3.84</v>
      </c>
      <c r="D13" s="374">
        <v>9.9250000000000007</v>
      </c>
      <c r="E13" s="374">
        <v>300.5</v>
      </c>
      <c r="F13" s="331">
        <v>5.37</v>
      </c>
      <c r="G13" s="374">
        <v>5.3650000000000002</v>
      </c>
      <c r="H13" s="330">
        <v>28.04</v>
      </c>
      <c r="I13" s="332">
        <v>145.15</v>
      </c>
      <c r="J13" s="487"/>
      <c r="K13" s="372">
        <f t="shared" si="7"/>
        <v>301.92407850000001</v>
      </c>
      <c r="L13" s="49">
        <f t="shared" si="4"/>
        <v>151.17388800000001</v>
      </c>
      <c r="M13" s="56">
        <f t="shared" si="8"/>
        <v>364.68122249999999</v>
      </c>
      <c r="N13" s="466">
        <f t="shared" si="9"/>
        <v>331.24445399780637</v>
      </c>
      <c r="O13" s="31">
        <f t="shared" si="5"/>
        <v>197.31366899999998</v>
      </c>
      <c r="P13" s="74">
        <f t="shared" si="6"/>
        <v>197.12995049999998</v>
      </c>
      <c r="Q13" s="110">
        <f t="shared" si="10"/>
        <v>618.16983999999991</v>
      </c>
      <c r="R13" s="116">
        <f t="shared" si="11"/>
        <v>3199.9769000000001</v>
      </c>
    </row>
    <row r="14" spans="1:18" ht="18" hidden="1" customHeight="1">
      <c r="A14" s="373">
        <v>40192</v>
      </c>
      <c r="B14" s="374">
        <v>1371</v>
      </c>
      <c r="C14" s="374">
        <v>3.81</v>
      </c>
      <c r="D14" s="374">
        <v>9.84</v>
      </c>
      <c r="E14" s="374">
        <v>299</v>
      </c>
      <c r="F14" s="331">
        <v>5.2774999999999999</v>
      </c>
      <c r="G14" s="374">
        <v>5.27</v>
      </c>
      <c r="H14" s="330">
        <v>27.76</v>
      </c>
      <c r="I14" s="332">
        <v>144.35</v>
      </c>
      <c r="J14" s="487"/>
      <c r="K14" s="372">
        <f t="shared" si="7"/>
        <v>302.254773</v>
      </c>
      <c r="L14" s="49">
        <f t="shared" si="4"/>
        <v>149.992842</v>
      </c>
      <c r="M14" s="56">
        <f t="shared" si="8"/>
        <v>361.55800799999997</v>
      </c>
      <c r="N14" s="466">
        <f t="shared" si="9"/>
        <v>329.59098750530484</v>
      </c>
      <c r="O14" s="31">
        <f t="shared" si="5"/>
        <v>193.91487674999999</v>
      </c>
      <c r="P14" s="74">
        <f t="shared" si="6"/>
        <v>193.63929899999997</v>
      </c>
      <c r="Q14" s="110">
        <f t="shared" si="10"/>
        <v>611.99696000000006</v>
      </c>
      <c r="R14" s="116">
        <f t="shared" si="11"/>
        <v>3182.3400999999999</v>
      </c>
    </row>
    <row r="15" spans="1:18" ht="18" hidden="1" customHeight="1">
      <c r="A15" s="373">
        <v>40193</v>
      </c>
      <c r="B15" s="374">
        <v>1397.5</v>
      </c>
      <c r="C15" s="374">
        <v>3.7149999999999999</v>
      </c>
      <c r="D15" s="374">
        <v>9.74</v>
      </c>
      <c r="E15" s="374">
        <v>291.7</v>
      </c>
      <c r="F15" s="331">
        <v>5.0999999999999996</v>
      </c>
      <c r="G15" s="374">
        <v>5.12</v>
      </c>
      <c r="H15" s="330">
        <v>27.62</v>
      </c>
      <c r="I15" s="332">
        <v>140.75</v>
      </c>
      <c r="J15" s="487"/>
      <c r="K15" s="372">
        <f t="shared" si="7"/>
        <v>308.09704249999999</v>
      </c>
      <c r="L15" s="49">
        <f t="shared" ref="L15:L24" si="12">C15*39.3682</f>
        <v>146.25286299999999</v>
      </c>
      <c r="M15" s="56">
        <f t="shared" ref="M15:M24" si="13">D15*36.7437</f>
        <v>357.88363799999996</v>
      </c>
      <c r="N15" s="466">
        <f t="shared" si="9"/>
        <v>321.54411724179744</v>
      </c>
      <c r="O15" s="31">
        <f t="shared" si="5"/>
        <v>187.39286999999996</v>
      </c>
      <c r="P15" s="74">
        <f t="shared" si="6"/>
        <v>188.12774399999998</v>
      </c>
      <c r="Q15" s="110">
        <f t="shared" si="10"/>
        <v>608.91052000000002</v>
      </c>
      <c r="R15" s="116">
        <f t="shared" si="11"/>
        <v>3102.9744999999998</v>
      </c>
    </row>
    <row r="16" spans="1:18" ht="18" hidden="1" customHeight="1">
      <c r="A16" s="373">
        <v>40197</v>
      </c>
      <c r="B16" s="374">
        <v>1392</v>
      </c>
      <c r="C16" s="374">
        <v>3.69</v>
      </c>
      <c r="D16" s="374">
        <v>9.64</v>
      </c>
      <c r="E16" s="374">
        <v>290.89999999999998</v>
      </c>
      <c r="F16" s="331">
        <v>5</v>
      </c>
      <c r="G16" s="374">
        <v>5.05</v>
      </c>
      <c r="H16" s="330">
        <v>28.98</v>
      </c>
      <c r="I16" s="332">
        <v>140.9</v>
      </c>
      <c r="J16" s="487"/>
      <c r="K16" s="372">
        <f t="shared" si="7"/>
        <v>306.88449600000001</v>
      </c>
      <c r="L16" s="49">
        <f t="shared" si="12"/>
        <v>145.26865800000002</v>
      </c>
      <c r="M16" s="56">
        <f t="shared" si="13"/>
        <v>354.20926800000001</v>
      </c>
      <c r="N16" s="466">
        <f t="shared" si="9"/>
        <v>320.6622684457966</v>
      </c>
      <c r="O16" s="31">
        <f t="shared" si="5"/>
        <v>183.71849999999998</v>
      </c>
      <c r="P16" s="74">
        <f t="shared" si="6"/>
        <v>185.55568499999998</v>
      </c>
      <c r="Q16" s="110">
        <f t="shared" si="10"/>
        <v>638.89307999999994</v>
      </c>
      <c r="R16" s="116">
        <f t="shared" si="11"/>
        <v>3106.2813999999998</v>
      </c>
    </row>
    <row r="17" spans="1:18" ht="18" hidden="1" customHeight="1">
      <c r="A17" s="373">
        <v>40198</v>
      </c>
      <c r="B17" s="374">
        <v>1349</v>
      </c>
      <c r="C17" s="374">
        <v>3.68</v>
      </c>
      <c r="D17" s="374">
        <v>9.5</v>
      </c>
      <c r="E17" s="374">
        <v>286.2</v>
      </c>
      <c r="F17" s="374">
        <v>4.9749999999999996</v>
      </c>
      <c r="G17" s="374">
        <v>5.0449999999999999</v>
      </c>
      <c r="H17" s="330">
        <v>29.11</v>
      </c>
      <c r="I17" s="332">
        <v>139.19999999999999</v>
      </c>
      <c r="J17" s="487"/>
      <c r="K17" s="372">
        <f t="shared" si="7"/>
        <v>297.40458699999999</v>
      </c>
      <c r="L17" s="49">
        <f t="shared" si="12"/>
        <v>144.874976</v>
      </c>
      <c r="M17" s="56">
        <f t="shared" si="13"/>
        <v>349.06514999999996</v>
      </c>
      <c r="N17" s="466">
        <f t="shared" si="9"/>
        <v>315.48140676929182</v>
      </c>
      <c r="O17" s="31">
        <f t="shared" si="5"/>
        <v>182.79990749999996</v>
      </c>
      <c r="P17" s="74">
        <f t="shared" si="6"/>
        <v>185.37196649999998</v>
      </c>
      <c r="Q17" s="110">
        <f t="shared" si="10"/>
        <v>641.75905999999986</v>
      </c>
      <c r="R17" s="116">
        <f t="shared" si="11"/>
        <v>3068.8031999999998</v>
      </c>
    </row>
    <row r="18" spans="1:18" ht="18" hidden="1" customHeight="1">
      <c r="A18" s="373">
        <v>40199</v>
      </c>
      <c r="B18" s="374">
        <v>1388</v>
      </c>
      <c r="C18" s="374">
        <v>3.72</v>
      </c>
      <c r="D18" s="374">
        <v>9.5399999999999991</v>
      </c>
      <c r="E18" s="374">
        <v>287.5</v>
      </c>
      <c r="F18" s="374">
        <v>4.9950000000000001</v>
      </c>
      <c r="G18" s="374">
        <v>5.0350000000000001</v>
      </c>
      <c r="H18" s="330">
        <v>29.26</v>
      </c>
      <c r="I18" s="332">
        <v>138.69999999999999</v>
      </c>
      <c r="J18" s="487"/>
      <c r="K18" s="372">
        <f t="shared" si="7"/>
        <v>306.00264399999998</v>
      </c>
      <c r="L18" s="49">
        <f t="shared" si="12"/>
        <v>146.44970400000003</v>
      </c>
      <c r="M18" s="56">
        <f t="shared" si="13"/>
        <v>350.53489799999994</v>
      </c>
      <c r="N18" s="466">
        <f t="shared" si="9"/>
        <v>316.91441106279314</v>
      </c>
      <c r="O18" s="31">
        <f t="shared" ref="O18:O24" si="14">F18*36.7437</f>
        <v>183.53478149999998</v>
      </c>
      <c r="P18" s="74">
        <f t="shared" ref="P18:P24" si="15">G18*36.7437</f>
        <v>185.00452949999999</v>
      </c>
      <c r="Q18" s="110">
        <f>H18/100*2204.6</f>
        <v>645.06596000000002</v>
      </c>
      <c r="R18" s="116">
        <f t="shared" ref="R18:R26" si="16">I18/100*2204.6</f>
        <v>3057.7801999999992</v>
      </c>
    </row>
    <row r="19" spans="1:18" ht="18" hidden="1" customHeight="1">
      <c r="A19" s="373">
        <v>40200</v>
      </c>
      <c r="B19" s="374">
        <v>1417</v>
      </c>
      <c r="C19" s="374">
        <v>3.6475</v>
      </c>
      <c r="D19" s="374">
        <v>9.5150000000000006</v>
      </c>
      <c r="E19" s="374">
        <v>286.39999999999998</v>
      </c>
      <c r="F19" s="374">
        <v>4.9850000000000003</v>
      </c>
      <c r="G19" s="374">
        <v>5.0199999999999996</v>
      </c>
      <c r="H19" s="330">
        <v>28.78</v>
      </c>
      <c r="I19" s="332">
        <v>139.6</v>
      </c>
      <c r="J19" s="487"/>
      <c r="K19" s="372">
        <f t="shared" si="7"/>
        <v>312.39607100000001</v>
      </c>
      <c r="L19" s="49">
        <f t="shared" si="12"/>
        <v>143.59550949999999</v>
      </c>
      <c r="M19" s="56">
        <f t="shared" si="13"/>
        <v>349.61630550000001</v>
      </c>
      <c r="N19" s="466">
        <f t="shared" si="9"/>
        <v>315.70186896829199</v>
      </c>
      <c r="O19" s="31">
        <f t="shared" si="14"/>
        <v>183.16734449999998</v>
      </c>
      <c r="P19" s="74">
        <f t="shared" si="15"/>
        <v>184.45337399999997</v>
      </c>
      <c r="Q19" s="110">
        <f t="shared" ref="Q19:Q26" si="17">H19/100*2204.6</f>
        <v>634.48388</v>
      </c>
      <c r="R19" s="116">
        <f t="shared" si="16"/>
        <v>3077.6215999999995</v>
      </c>
    </row>
    <row r="20" spans="1:18" ht="18" hidden="1" customHeight="1">
      <c r="A20" s="373">
        <v>40203</v>
      </c>
      <c r="B20" s="374">
        <v>1411</v>
      </c>
      <c r="C20" s="374">
        <v>3.6775000000000002</v>
      </c>
      <c r="D20" s="374">
        <v>9.4049999999999994</v>
      </c>
      <c r="E20" s="374">
        <v>283</v>
      </c>
      <c r="F20" s="374">
        <v>4.9824999999999999</v>
      </c>
      <c r="G20" s="374">
        <v>5.01</v>
      </c>
      <c r="H20" s="330">
        <v>29.8</v>
      </c>
      <c r="I20" s="332">
        <v>139.4</v>
      </c>
      <c r="J20" s="487"/>
      <c r="K20" s="372">
        <f t="shared" si="7"/>
        <v>311.07329299999998</v>
      </c>
      <c r="L20" s="49">
        <f t="shared" si="12"/>
        <v>144.7765555</v>
      </c>
      <c r="M20" s="56">
        <f t="shared" si="13"/>
        <v>345.57449849999995</v>
      </c>
      <c r="N20" s="466">
        <f t="shared" si="9"/>
        <v>311.95401158528853</v>
      </c>
      <c r="O20" s="31">
        <f t="shared" si="14"/>
        <v>183.07548524999999</v>
      </c>
      <c r="P20" s="74">
        <f t="shared" si="15"/>
        <v>184.08593699999997</v>
      </c>
      <c r="Q20" s="110">
        <f t="shared" si="17"/>
        <v>656.97079999999994</v>
      </c>
      <c r="R20" s="116">
        <f t="shared" si="16"/>
        <v>3073.2124000000003</v>
      </c>
    </row>
    <row r="21" spans="1:18" ht="18" hidden="1" customHeight="1">
      <c r="A21" s="373">
        <v>40204</v>
      </c>
      <c r="B21" s="374"/>
      <c r="C21" s="374">
        <v>3.62</v>
      </c>
      <c r="D21" s="374">
        <v>9.4700000000000006</v>
      </c>
      <c r="E21" s="374">
        <v>287.39999999999998</v>
      </c>
      <c r="F21" s="374">
        <v>4.9400000000000004</v>
      </c>
      <c r="G21" s="374">
        <v>4.9950000000000001</v>
      </c>
      <c r="H21" s="330">
        <v>29.3</v>
      </c>
      <c r="I21" s="332">
        <v>138.25</v>
      </c>
      <c r="J21" s="487"/>
      <c r="K21" s="372"/>
      <c r="L21" s="49">
        <f t="shared" si="12"/>
        <v>142.51288400000001</v>
      </c>
      <c r="M21" s="56">
        <f t="shared" si="13"/>
        <v>347.96283899999997</v>
      </c>
      <c r="N21" s="466">
        <f t="shared" si="9"/>
        <v>316.804179963293</v>
      </c>
      <c r="O21" s="31">
        <f t="shared" si="14"/>
        <v>181.51387800000001</v>
      </c>
      <c r="P21" s="74">
        <f t="shared" si="15"/>
        <v>183.53478149999998</v>
      </c>
      <c r="Q21" s="110">
        <f t="shared" si="17"/>
        <v>645.94779999999992</v>
      </c>
      <c r="R21" s="116">
        <f t="shared" si="16"/>
        <v>3047.8595</v>
      </c>
    </row>
    <row r="22" spans="1:18" ht="18" hidden="1" customHeight="1">
      <c r="A22" s="373">
        <v>40205</v>
      </c>
      <c r="B22" s="374">
        <v>1400.5</v>
      </c>
      <c r="C22" s="374">
        <v>3.5825</v>
      </c>
      <c r="D22" s="374">
        <v>9.2899999999999991</v>
      </c>
      <c r="E22" s="374">
        <v>281.3</v>
      </c>
      <c r="F22" s="374">
        <v>4.8375000000000004</v>
      </c>
      <c r="G22" s="374">
        <v>4.9050000000000002</v>
      </c>
      <c r="H22" s="330">
        <v>28.36</v>
      </c>
      <c r="I22" s="332">
        <v>133.55000000000001</v>
      </c>
      <c r="J22" s="487"/>
      <c r="K22" s="372">
        <f t="shared" si="7"/>
        <v>308.75843149999997</v>
      </c>
      <c r="L22" s="49">
        <f t="shared" si="12"/>
        <v>141.0365765</v>
      </c>
      <c r="M22" s="56">
        <f t="shared" si="13"/>
        <v>341.34897299999994</v>
      </c>
      <c r="N22" s="466">
        <f t="shared" si="9"/>
        <v>310.08008289378682</v>
      </c>
      <c r="O22" s="31">
        <f t="shared" si="14"/>
        <v>177.74764875</v>
      </c>
      <c r="P22" s="74">
        <f t="shared" si="15"/>
        <v>180.22784849999999</v>
      </c>
      <c r="Q22" s="110">
        <f t="shared" si="17"/>
        <v>625.22456</v>
      </c>
      <c r="R22" s="116">
        <f t="shared" si="16"/>
        <v>2944.2433000000001</v>
      </c>
    </row>
    <row r="23" spans="1:18" ht="18" hidden="1" customHeight="1">
      <c r="A23" s="373">
        <v>40206</v>
      </c>
      <c r="B23" s="374">
        <v>1390</v>
      </c>
      <c r="C23" s="374">
        <v>3.6175000000000002</v>
      </c>
      <c r="D23" s="374">
        <v>9.3175000000000008</v>
      </c>
      <c r="E23" s="374">
        <v>281.60000000000002</v>
      </c>
      <c r="F23" s="374">
        <v>4.87</v>
      </c>
      <c r="G23" s="374">
        <v>4.9474999999999998</v>
      </c>
      <c r="H23" s="330">
        <v>29</v>
      </c>
      <c r="I23" s="332">
        <v>132.94999999999999</v>
      </c>
      <c r="J23" s="487"/>
      <c r="K23" s="372">
        <f t="shared" si="7"/>
        <v>306.44356999999997</v>
      </c>
      <c r="L23" s="49">
        <f t="shared" si="12"/>
        <v>142.41446350000001</v>
      </c>
      <c r="M23" s="56">
        <f t="shared" si="13"/>
        <v>342.35942475000002</v>
      </c>
      <c r="N23" s="466">
        <f t="shared" si="9"/>
        <v>310.41077619228713</v>
      </c>
      <c r="O23" s="31">
        <f t="shared" si="14"/>
        <v>178.94181899999998</v>
      </c>
      <c r="P23" s="74">
        <f t="shared" si="15"/>
        <v>181.78945574999997</v>
      </c>
      <c r="Q23" s="110">
        <f t="shared" si="17"/>
        <v>639.33399999999995</v>
      </c>
      <c r="R23" s="116">
        <f t="shared" si="16"/>
        <v>2931.0156999999995</v>
      </c>
    </row>
    <row r="24" spans="1:18" ht="18" hidden="1" customHeight="1" thickBot="1">
      <c r="A24" s="375">
        <v>40207</v>
      </c>
      <c r="B24" s="376">
        <v>1420</v>
      </c>
      <c r="C24" s="377">
        <v>3.5649999999999999</v>
      </c>
      <c r="D24" s="377">
        <v>9.14</v>
      </c>
      <c r="E24" s="377">
        <v>273.8</v>
      </c>
      <c r="F24" s="377">
        <v>4.74</v>
      </c>
      <c r="G24" s="377">
        <v>4.87</v>
      </c>
      <c r="H24" s="334">
        <v>29.9</v>
      </c>
      <c r="I24" s="336">
        <v>131.69999999999999</v>
      </c>
      <c r="J24" s="488"/>
      <c r="K24" s="372">
        <f t="shared" si="7"/>
        <v>313.05745999999999</v>
      </c>
      <c r="L24" s="50">
        <f t="shared" si="12"/>
        <v>140.347633</v>
      </c>
      <c r="M24" s="57">
        <f t="shared" si="13"/>
        <v>335.83741800000001</v>
      </c>
      <c r="N24" s="467">
        <f t="shared" si="9"/>
        <v>301.8127504312792</v>
      </c>
      <c r="O24" s="42">
        <f t="shared" si="14"/>
        <v>174.16513799999998</v>
      </c>
      <c r="P24" s="75">
        <f t="shared" si="15"/>
        <v>178.94181899999998</v>
      </c>
      <c r="Q24" s="111">
        <f t="shared" si="17"/>
        <v>659.17539999999997</v>
      </c>
      <c r="R24" s="117">
        <f t="shared" si="16"/>
        <v>2903.4581999999996</v>
      </c>
    </row>
    <row r="25" spans="1:18" ht="18" customHeight="1" thickBot="1">
      <c r="A25" s="378" t="s">
        <v>52</v>
      </c>
      <c r="B25" s="379">
        <f>AVERAGE(B6:B24)</f>
        <v>1419.5833333333333</v>
      </c>
      <c r="C25" s="380">
        <f>AVERAGE(C6:C24)</f>
        <v>3.8582905263157898</v>
      </c>
      <c r="D25" s="380">
        <f>M25/36.7437</f>
        <v>9.824813505444471</v>
      </c>
      <c r="E25" s="380">
        <f>AVERAGE(E6:E24)</f>
        <v>295.60526315789474</v>
      </c>
      <c r="F25" s="380">
        <f>AVERAGE(F6:F24)</f>
        <v>5.2209210526315788</v>
      </c>
      <c r="G25" s="380">
        <f>P25/36.7437</f>
        <v>5.2526011261794547</v>
      </c>
      <c r="H25" s="381">
        <f>AVERAGE(H6:H24)</f>
        <v>28.380000000000003</v>
      </c>
      <c r="I25" s="479">
        <f>AVERAGE(I6:I24)</f>
        <v>140.26315789473685</v>
      </c>
      <c r="J25" s="462"/>
      <c r="K25" s="223">
        <f>AVERAGE(K6:K24)</f>
        <v>312.96560041666675</v>
      </c>
      <c r="L25" s="66">
        <f>AVERAGE(L6:L24)</f>
        <v>151.89395309810527</v>
      </c>
      <c r="M25" s="123">
        <v>361</v>
      </c>
      <c r="N25" s="468">
        <f t="shared" si="9"/>
        <v>325.84893175911719</v>
      </c>
      <c r="O25" s="125">
        <f>AVERAGE(O6:O24)</f>
        <v>191.83595688157894</v>
      </c>
      <c r="P25" s="76">
        <v>193</v>
      </c>
      <c r="Q25" s="68">
        <f>AVERAGE(Q6:Q24)</f>
        <v>625.66548</v>
      </c>
      <c r="R25" s="260">
        <f>AVERAGE(R6:R24)</f>
        <v>3092.2415789473685</v>
      </c>
    </row>
    <row r="26" spans="1:18" ht="18" hidden="1" customHeight="1">
      <c r="A26" s="382">
        <v>40210</v>
      </c>
      <c r="B26" s="368">
        <v>1415</v>
      </c>
      <c r="C26" s="369">
        <v>3.59</v>
      </c>
      <c r="D26" s="369">
        <v>9.0975000000000001</v>
      </c>
      <c r="E26" s="369">
        <v>271.8</v>
      </c>
      <c r="F26" s="369">
        <v>4.7474999999999996</v>
      </c>
      <c r="G26" s="369">
        <v>4.875</v>
      </c>
      <c r="H26" s="371">
        <v>29.28</v>
      </c>
      <c r="I26" s="405">
        <v>132.55000000000001</v>
      </c>
      <c r="J26" s="486"/>
      <c r="K26" s="372">
        <f>B26*0.220463</f>
        <v>311.95514500000002</v>
      </c>
      <c r="L26" s="48">
        <f t="shared" ref="L26:L44" si="18">C26*39.3682</f>
        <v>141.331838</v>
      </c>
      <c r="M26" s="55">
        <f t="shared" ref="M26:M44" si="19">D26*36.7437</f>
        <v>334.27581075000001</v>
      </c>
      <c r="N26" s="469">
        <f t="shared" si="9"/>
        <v>299.60812844127713</v>
      </c>
      <c r="O26" s="47">
        <f t="shared" ref="O26:O44" si="20">F26*36.7437</f>
        <v>174.44071574999998</v>
      </c>
      <c r="P26" s="73">
        <f t="shared" ref="P26:P44" si="21">G26*36.7437</f>
        <v>179.12553749999998</v>
      </c>
      <c r="Q26" s="109">
        <f t="shared" si="17"/>
        <v>645.50688000000002</v>
      </c>
      <c r="R26" s="262">
        <f t="shared" si="16"/>
        <v>2922.1973000000003</v>
      </c>
    </row>
    <row r="27" spans="1:18" ht="18" hidden="1" customHeight="1">
      <c r="A27" s="383">
        <v>40211</v>
      </c>
      <c r="B27" s="374">
        <v>1445</v>
      </c>
      <c r="C27" s="374">
        <v>3.65</v>
      </c>
      <c r="D27" s="374">
        <v>9.2550000000000008</v>
      </c>
      <c r="E27" s="374">
        <v>273.60000000000002</v>
      </c>
      <c r="F27" s="374">
        <v>4.8724999999999996</v>
      </c>
      <c r="G27" s="374">
        <v>4.99</v>
      </c>
      <c r="H27" s="330">
        <v>29.4</v>
      </c>
      <c r="I27" s="332">
        <v>135.05000000000001</v>
      </c>
      <c r="J27" s="487"/>
      <c r="K27" s="372">
        <f t="shared" ref="K27:K44" si="22">B27*0.220463</f>
        <v>318.56903499999999</v>
      </c>
      <c r="L27" s="49">
        <f t="shared" si="18"/>
        <v>143.69392999999999</v>
      </c>
      <c r="M27" s="56">
        <f t="shared" si="19"/>
        <v>340.06294350000002</v>
      </c>
      <c r="N27" s="466">
        <f t="shared" si="9"/>
        <v>301.59228823227897</v>
      </c>
      <c r="O27" s="31">
        <f t="shared" si="20"/>
        <v>179.03367824999998</v>
      </c>
      <c r="P27" s="74">
        <f t="shared" si="21"/>
        <v>183.35106299999998</v>
      </c>
      <c r="Q27" s="110">
        <f t="shared" ref="Q27:Q44" si="23">H27/100*2204.6</f>
        <v>648.15239999999994</v>
      </c>
      <c r="R27" s="153">
        <f t="shared" ref="R27:R44" si="24">I27/100*2204.6</f>
        <v>2977.3123000000001</v>
      </c>
    </row>
    <row r="28" spans="1:18" ht="18" hidden="1" customHeight="1">
      <c r="A28" s="383">
        <v>40212</v>
      </c>
      <c r="B28" s="374">
        <v>1437.5</v>
      </c>
      <c r="C28" s="374">
        <v>3.53</v>
      </c>
      <c r="D28" s="374">
        <v>9.08</v>
      </c>
      <c r="E28" s="374">
        <v>268.89999999999998</v>
      </c>
      <c r="F28" s="374">
        <v>4.6900000000000004</v>
      </c>
      <c r="G28" s="374">
        <v>4.8324999999999996</v>
      </c>
      <c r="H28" s="330">
        <v>28.58</v>
      </c>
      <c r="I28" s="332">
        <v>133</v>
      </c>
      <c r="J28" s="487"/>
      <c r="K28" s="372">
        <f t="shared" si="22"/>
        <v>316.91556249999996</v>
      </c>
      <c r="L28" s="49">
        <f t="shared" si="18"/>
        <v>138.96974599999999</v>
      </c>
      <c r="M28" s="56">
        <f t="shared" si="19"/>
        <v>333.63279599999998</v>
      </c>
      <c r="N28" s="466">
        <f t="shared" si="9"/>
        <v>296.41142655577414</v>
      </c>
      <c r="O28" s="31">
        <f t="shared" si="20"/>
        <v>172.32795300000001</v>
      </c>
      <c r="P28" s="74">
        <f t="shared" si="21"/>
        <v>177.56393024999997</v>
      </c>
      <c r="Q28" s="110">
        <f t="shared" si="23"/>
        <v>630.07467999999994</v>
      </c>
      <c r="R28" s="153">
        <f t="shared" si="24"/>
        <v>2932.1179999999999</v>
      </c>
    </row>
    <row r="29" spans="1:18" ht="18" hidden="1" customHeight="1">
      <c r="A29" s="383">
        <v>40213</v>
      </c>
      <c r="B29" s="374">
        <v>1418</v>
      </c>
      <c r="C29" s="374">
        <v>3.54</v>
      </c>
      <c r="D29" s="374">
        <v>9.14</v>
      </c>
      <c r="E29" s="374">
        <v>271.2</v>
      </c>
      <c r="F29" s="374">
        <v>4.7575000000000003</v>
      </c>
      <c r="G29" s="374">
        <v>4.8849999999999998</v>
      </c>
      <c r="H29" s="330">
        <v>27.64</v>
      </c>
      <c r="I29" s="332">
        <v>131.55000000000001</v>
      </c>
      <c r="J29" s="487"/>
      <c r="K29" s="372">
        <f t="shared" si="22"/>
        <v>312.616534</v>
      </c>
      <c r="L29" s="49">
        <f t="shared" si="18"/>
        <v>139.363428</v>
      </c>
      <c r="M29" s="56">
        <f t="shared" si="19"/>
        <v>335.83741800000001</v>
      </c>
      <c r="N29" s="466">
        <f t="shared" si="9"/>
        <v>298.94674184427652</v>
      </c>
      <c r="O29" s="31">
        <f t="shared" si="20"/>
        <v>174.80815275</v>
      </c>
      <c r="P29" s="74">
        <f t="shared" si="21"/>
        <v>179.49297449999997</v>
      </c>
      <c r="Q29" s="110">
        <f t="shared" si="23"/>
        <v>609.35143999999991</v>
      </c>
      <c r="R29" s="153">
        <f t="shared" si="24"/>
        <v>2900.1513</v>
      </c>
    </row>
    <row r="30" spans="1:18" ht="18" hidden="1" customHeight="1">
      <c r="A30" s="383">
        <v>40214</v>
      </c>
      <c r="B30" s="374">
        <v>1408.5</v>
      </c>
      <c r="C30" s="374">
        <v>3.5150000000000001</v>
      </c>
      <c r="D30" s="374">
        <v>9.1349999999999998</v>
      </c>
      <c r="E30" s="374">
        <v>271</v>
      </c>
      <c r="F30" s="374">
        <v>4.7324999999999999</v>
      </c>
      <c r="G30" s="374">
        <v>4.8449999999999998</v>
      </c>
      <c r="H30" s="330">
        <v>26.17</v>
      </c>
      <c r="I30" s="332">
        <v>128.80000000000001</v>
      </c>
      <c r="J30" s="487"/>
      <c r="K30" s="372">
        <f t="shared" si="22"/>
        <v>310.52213549999999</v>
      </c>
      <c r="L30" s="49">
        <f t="shared" si="18"/>
        <v>138.37922300000002</v>
      </c>
      <c r="M30" s="56">
        <f t="shared" si="19"/>
        <v>335.65369949999996</v>
      </c>
      <c r="N30" s="466">
        <f t="shared" si="9"/>
        <v>298.72627964527629</v>
      </c>
      <c r="O30" s="31">
        <f t="shared" si="20"/>
        <v>173.88956024999999</v>
      </c>
      <c r="P30" s="74">
        <f t="shared" si="21"/>
        <v>178.02322649999996</v>
      </c>
      <c r="Q30" s="110">
        <f t="shared" si="23"/>
        <v>576.94382000000007</v>
      </c>
      <c r="R30" s="153">
        <f t="shared" si="24"/>
        <v>2839.5248000000001</v>
      </c>
    </row>
    <row r="31" spans="1:18" ht="18" hidden="1" customHeight="1">
      <c r="A31" s="383">
        <v>40217</v>
      </c>
      <c r="B31" s="374">
        <v>1429.5</v>
      </c>
      <c r="C31" s="374">
        <v>3.56</v>
      </c>
      <c r="D31" s="374">
        <v>9.2949999999999999</v>
      </c>
      <c r="E31" s="374">
        <v>274.39999999999998</v>
      </c>
      <c r="F31" s="374">
        <v>4.84</v>
      </c>
      <c r="G31" s="374">
        <v>4.9550000000000001</v>
      </c>
      <c r="H31" s="330">
        <v>26.6</v>
      </c>
      <c r="I31" s="332">
        <v>130.65</v>
      </c>
      <c r="J31" s="487"/>
      <c r="K31" s="372">
        <f t="shared" si="22"/>
        <v>315.1518585</v>
      </c>
      <c r="L31" s="49">
        <f t="shared" si="18"/>
        <v>140.150792</v>
      </c>
      <c r="M31" s="56">
        <f t="shared" si="19"/>
        <v>341.53269149999994</v>
      </c>
      <c r="N31" s="466">
        <f t="shared" si="9"/>
        <v>302.47413702827976</v>
      </c>
      <c r="O31" s="31">
        <f t="shared" si="20"/>
        <v>177.83950799999997</v>
      </c>
      <c r="P31" s="74">
        <f t="shared" si="21"/>
        <v>182.0650335</v>
      </c>
      <c r="Q31" s="110">
        <f t="shared" si="23"/>
        <v>586.42359999999996</v>
      </c>
      <c r="R31" s="153">
        <f t="shared" si="24"/>
        <v>2880.3098999999997</v>
      </c>
    </row>
    <row r="32" spans="1:18" ht="18" hidden="1" customHeight="1">
      <c r="A32" s="383">
        <v>40218</v>
      </c>
      <c r="B32" s="374">
        <v>1445</v>
      </c>
      <c r="C32" s="374">
        <v>3.585</v>
      </c>
      <c r="D32" s="374">
        <v>9.2449999999999992</v>
      </c>
      <c r="E32" s="374">
        <v>270.60000000000002</v>
      </c>
      <c r="F32" s="374">
        <v>4.8224999999999998</v>
      </c>
      <c r="G32" s="374">
        <v>4.9000000000000004</v>
      </c>
      <c r="H32" s="330">
        <v>27.07</v>
      </c>
      <c r="I32" s="332">
        <v>130.4</v>
      </c>
      <c r="J32" s="487"/>
      <c r="K32" s="372">
        <f t="shared" si="22"/>
        <v>318.56903499999999</v>
      </c>
      <c r="L32" s="49">
        <f t="shared" si="18"/>
        <v>141.134997</v>
      </c>
      <c r="M32" s="56">
        <f t="shared" si="19"/>
        <v>339.69550649999996</v>
      </c>
      <c r="N32" s="466">
        <f t="shared" si="9"/>
        <v>298.28535524727596</v>
      </c>
      <c r="O32" s="31">
        <f t="shared" si="20"/>
        <v>177.19649324999997</v>
      </c>
      <c r="P32" s="74">
        <f t="shared" si="21"/>
        <v>180.04413</v>
      </c>
      <c r="Q32" s="110">
        <f t="shared" si="23"/>
        <v>596.78521999999998</v>
      </c>
      <c r="R32" s="153">
        <f t="shared" si="24"/>
        <v>2874.7984000000001</v>
      </c>
    </row>
    <row r="33" spans="1:18" ht="18" hidden="1" customHeight="1">
      <c r="A33" s="383">
        <v>40219</v>
      </c>
      <c r="B33" s="374">
        <v>1432</v>
      </c>
      <c r="C33" s="374">
        <v>3.6175000000000002</v>
      </c>
      <c r="D33" s="374">
        <v>9.375</v>
      </c>
      <c r="E33" s="374">
        <v>276.39999999999998</v>
      </c>
      <c r="F33" s="374">
        <v>4.9675000000000002</v>
      </c>
      <c r="G33" s="374">
        <v>5.0575000000000001</v>
      </c>
      <c r="H33" s="330">
        <v>26.64</v>
      </c>
      <c r="I33" s="332">
        <v>132.19999999999999</v>
      </c>
      <c r="J33" s="487"/>
      <c r="K33" s="372">
        <f t="shared" si="22"/>
        <v>315.70301599999999</v>
      </c>
      <c r="L33" s="49">
        <f t="shared" si="18"/>
        <v>142.41446350000001</v>
      </c>
      <c r="M33" s="56">
        <f t="shared" si="19"/>
        <v>344.47218749999996</v>
      </c>
      <c r="N33" s="466">
        <f t="shared" si="9"/>
        <v>304.67875901828182</v>
      </c>
      <c r="O33" s="31">
        <f t="shared" si="20"/>
        <v>182.52432974999999</v>
      </c>
      <c r="P33" s="74">
        <f t="shared" si="21"/>
        <v>185.83126274999998</v>
      </c>
      <c r="Q33" s="110">
        <f t="shared" si="23"/>
        <v>587.30543999999998</v>
      </c>
      <c r="R33" s="153">
        <f t="shared" si="24"/>
        <v>2914.4811999999997</v>
      </c>
    </row>
    <row r="34" spans="1:18" ht="18" hidden="1" customHeight="1">
      <c r="A34" s="383">
        <v>40220</v>
      </c>
      <c r="B34" s="374">
        <v>1436.5</v>
      </c>
      <c r="C34" s="374">
        <v>3.6324999999999998</v>
      </c>
      <c r="D34" s="374">
        <v>9.43</v>
      </c>
      <c r="E34" s="374">
        <v>277.39999999999998</v>
      </c>
      <c r="F34" s="374">
        <v>4.9349999999999996</v>
      </c>
      <c r="G34" s="374">
        <v>5.0125000000000002</v>
      </c>
      <c r="H34" s="330">
        <v>27.53</v>
      </c>
      <c r="I34" s="332">
        <v>132.19999999999999</v>
      </c>
      <c r="J34" s="487"/>
      <c r="K34" s="372">
        <f t="shared" si="22"/>
        <v>316.69509949999997</v>
      </c>
      <c r="L34" s="49">
        <f t="shared" si="18"/>
        <v>143.0049865</v>
      </c>
      <c r="M34" s="56">
        <f t="shared" si="19"/>
        <v>346.49309099999994</v>
      </c>
      <c r="N34" s="466">
        <f t="shared" si="9"/>
        <v>305.78107001328283</v>
      </c>
      <c r="O34" s="31">
        <f t="shared" si="20"/>
        <v>181.33015949999998</v>
      </c>
      <c r="P34" s="74">
        <f t="shared" si="21"/>
        <v>184.17779625</v>
      </c>
      <c r="Q34" s="110">
        <f t="shared" si="23"/>
        <v>606.92637999999999</v>
      </c>
      <c r="R34" s="153">
        <f t="shared" si="24"/>
        <v>2914.4811999999997</v>
      </c>
    </row>
    <row r="35" spans="1:18" ht="18" hidden="1" customHeight="1">
      <c r="A35" s="383">
        <v>40221</v>
      </c>
      <c r="B35" s="374">
        <v>1426</v>
      </c>
      <c r="C35" s="374">
        <v>3.6150000000000002</v>
      </c>
      <c r="D35" s="374">
        <v>9.4499999999999993</v>
      </c>
      <c r="E35" s="374">
        <v>280</v>
      </c>
      <c r="F35" s="374">
        <v>4.8650000000000002</v>
      </c>
      <c r="G35" s="374">
        <v>4.9450000000000003</v>
      </c>
      <c r="H35" s="330">
        <v>26.95</v>
      </c>
      <c r="I35" s="332">
        <v>132.75</v>
      </c>
      <c r="J35" s="487"/>
      <c r="K35" s="372">
        <f t="shared" si="22"/>
        <v>314.38023799999996</v>
      </c>
      <c r="L35" s="49">
        <f t="shared" si="18"/>
        <v>142.31604300000001</v>
      </c>
      <c r="M35" s="56">
        <f t="shared" si="19"/>
        <v>347.22796499999993</v>
      </c>
      <c r="N35" s="466">
        <f t="shared" si="9"/>
        <v>308.64707860028551</v>
      </c>
      <c r="O35" s="31">
        <f t="shared" si="20"/>
        <v>178.75810049999998</v>
      </c>
      <c r="P35" s="74">
        <f t="shared" si="21"/>
        <v>181.6975965</v>
      </c>
      <c r="Q35" s="110">
        <f t="shared" si="23"/>
        <v>594.13970000000006</v>
      </c>
      <c r="R35" s="153">
        <f t="shared" si="24"/>
        <v>2926.6064999999999</v>
      </c>
    </row>
    <row r="36" spans="1:18" ht="18" hidden="1" customHeight="1">
      <c r="A36" s="383">
        <v>40225</v>
      </c>
      <c r="B36" s="374">
        <v>1416</v>
      </c>
      <c r="C36" s="374">
        <v>3.6724999999999999</v>
      </c>
      <c r="D36" s="374">
        <v>9.6549999999999994</v>
      </c>
      <c r="E36" s="374">
        <v>283.89999999999998</v>
      </c>
      <c r="F36" s="374">
        <v>5.05</v>
      </c>
      <c r="G36" s="374">
        <v>5.125</v>
      </c>
      <c r="H36" s="330">
        <v>27.36</v>
      </c>
      <c r="I36" s="332">
        <v>133.44999999999999</v>
      </c>
      <c r="J36" s="487"/>
      <c r="K36" s="372">
        <f t="shared" si="22"/>
        <v>312.17560800000001</v>
      </c>
      <c r="L36" s="49">
        <f t="shared" si="18"/>
        <v>144.57971449999999</v>
      </c>
      <c r="M36" s="56">
        <f t="shared" si="19"/>
        <v>354.76042349999994</v>
      </c>
      <c r="N36" s="466">
        <f t="shared" si="9"/>
        <v>312.94609148078945</v>
      </c>
      <c r="O36" s="31">
        <f t="shared" si="20"/>
        <v>185.55568499999998</v>
      </c>
      <c r="P36" s="74">
        <f t="shared" si="21"/>
        <v>188.31146249999998</v>
      </c>
      <c r="Q36" s="110">
        <f t="shared" si="23"/>
        <v>603.17855999999995</v>
      </c>
      <c r="R36" s="153">
        <f t="shared" si="24"/>
        <v>2942.0386999999996</v>
      </c>
    </row>
    <row r="37" spans="1:18" ht="18" hidden="1" customHeight="1">
      <c r="A37" s="383">
        <v>40226</v>
      </c>
      <c r="B37" s="374">
        <v>1366</v>
      </c>
      <c r="C37" s="374">
        <v>3.6</v>
      </c>
      <c r="D37" s="374">
        <v>9.5150000000000006</v>
      </c>
      <c r="E37" s="374">
        <v>279.39999999999998</v>
      </c>
      <c r="F37" s="374">
        <v>4.9474999999999998</v>
      </c>
      <c r="G37" s="374">
        <v>5.0199999999999996</v>
      </c>
      <c r="H37" s="330">
        <v>26.12</v>
      </c>
      <c r="I37" s="332">
        <v>132.25</v>
      </c>
      <c r="J37" s="487"/>
      <c r="K37" s="372">
        <f t="shared" si="22"/>
        <v>301.15245799999997</v>
      </c>
      <c r="L37" s="49">
        <f t="shared" si="18"/>
        <v>141.72552000000002</v>
      </c>
      <c r="M37" s="56">
        <f t="shared" si="19"/>
        <v>349.61630550000001</v>
      </c>
      <c r="N37" s="466">
        <f t="shared" si="9"/>
        <v>307.98569200328484</v>
      </c>
      <c r="O37" s="31">
        <f t="shared" si="20"/>
        <v>181.78945574999997</v>
      </c>
      <c r="P37" s="74">
        <f t="shared" si="21"/>
        <v>184.45337399999997</v>
      </c>
      <c r="Q37" s="110">
        <f t="shared" si="23"/>
        <v>575.84151999999995</v>
      </c>
      <c r="R37" s="153">
        <f t="shared" si="24"/>
        <v>2915.5834999999997</v>
      </c>
    </row>
    <row r="38" spans="1:18" ht="18" hidden="1" customHeight="1">
      <c r="A38" s="383">
        <v>40227</v>
      </c>
      <c r="B38" s="374">
        <v>1364</v>
      </c>
      <c r="C38" s="374">
        <v>3.5724999999999998</v>
      </c>
      <c r="D38" s="374">
        <v>9.48</v>
      </c>
      <c r="E38" s="374">
        <v>275.60000000000002</v>
      </c>
      <c r="F38" s="374">
        <v>4.8499999999999996</v>
      </c>
      <c r="G38" s="374">
        <v>4.9349999999999996</v>
      </c>
      <c r="H38" s="330">
        <v>26.47</v>
      </c>
      <c r="I38" s="332">
        <v>134.1</v>
      </c>
      <c r="J38" s="487"/>
      <c r="K38" s="372">
        <f t="shared" si="22"/>
        <v>300.71153199999998</v>
      </c>
      <c r="L38" s="49">
        <f t="shared" si="18"/>
        <v>140.64289450000001</v>
      </c>
      <c r="M38" s="56">
        <f t="shared" si="19"/>
        <v>348.33027599999997</v>
      </c>
      <c r="N38" s="466">
        <f t="shared" si="9"/>
        <v>303.79691022228104</v>
      </c>
      <c r="O38" s="31">
        <f t="shared" si="20"/>
        <v>178.20694499999996</v>
      </c>
      <c r="P38" s="74">
        <f t="shared" si="21"/>
        <v>181.33015949999998</v>
      </c>
      <c r="Q38" s="110">
        <f t="shared" si="23"/>
        <v>583.55761999999993</v>
      </c>
      <c r="R38" s="153">
        <f t="shared" si="24"/>
        <v>2956.3685999999998</v>
      </c>
    </row>
    <row r="39" spans="1:18" ht="18" hidden="1" customHeight="1">
      <c r="A39" s="383">
        <v>40228</v>
      </c>
      <c r="B39" s="374">
        <v>1363</v>
      </c>
      <c r="C39" s="374">
        <v>3.6</v>
      </c>
      <c r="D39" s="374">
        <v>9.4499999999999993</v>
      </c>
      <c r="E39" s="374">
        <v>276.39999999999998</v>
      </c>
      <c r="F39" s="374">
        <v>4.8975</v>
      </c>
      <c r="G39" s="374">
        <v>4.9824999999999999</v>
      </c>
      <c r="H39" s="330">
        <v>26.8</v>
      </c>
      <c r="I39" s="332">
        <v>134.75</v>
      </c>
      <c r="J39" s="487"/>
      <c r="K39" s="372">
        <f t="shared" si="22"/>
        <v>300.49106899999998</v>
      </c>
      <c r="L39" s="49">
        <f t="shared" si="18"/>
        <v>141.72552000000002</v>
      </c>
      <c r="M39" s="56">
        <f t="shared" si="19"/>
        <v>347.22796499999993</v>
      </c>
      <c r="N39" s="466">
        <f t="shared" si="9"/>
        <v>304.67875901828182</v>
      </c>
      <c r="O39" s="31">
        <f t="shared" si="20"/>
        <v>179.95227075</v>
      </c>
      <c r="P39" s="74">
        <f t="shared" si="21"/>
        <v>183.07548524999999</v>
      </c>
      <c r="Q39" s="110">
        <f t="shared" si="23"/>
        <v>590.83280000000002</v>
      </c>
      <c r="R39" s="153">
        <f t="shared" si="24"/>
        <v>2970.6984999999995</v>
      </c>
    </row>
    <row r="40" spans="1:18" ht="18" hidden="1" customHeight="1">
      <c r="A40" s="383">
        <v>40231</v>
      </c>
      <c r="B40" s="374">
        <v>1350</v>
      </c>
      <c r="C40" s="374">
        <v>3.7149999999999999</v>
      </c>
      <c r="D40" s="374">
        <v>9.6150000000000002</v>
      </c>
      <c r="E40" s="374">
        <v>281.7</v>
      </c>
      <c r="F40" s="374">
        <v>5.0125000000000002</v>
      </c>
      <c r="G40" s="374">
        <v>5.085</v>
      </c>
      <c r="H40" s="330">
        <v>24.79</v>
      </c>
      <c r="I40" s="332">
        <v>129.85</v>
      </c>
      <c r="J40" s="487"/>
      <c r="K40" s="372">
        <f t="shared" si="22"/>
        <v>297.62504999999999</v>
      </c>
      <c r="L40" s="49">
        <f t="shared" si="18"/>
        <v>146.25286299999999</v>
      </c>
      <c r="M40" s="56">
        <f t="shared" si="19"/>
        <v>353.29067549999996</v>
      </c>
      <c r="N40" s="466">
        <f t="shared" si="9"/>
        <v>310.52100729178721</v>
      </c>
      <c r="O40" s="31">
        <f t="shared" si="20"/>
        <v>184.17779625</v>
      </c>
      <c r="P40" s="74">
        <f t="shared" si="21"/>
        <v>186.84171449999999</v>
      </c>
      <c r="Q40" s="110">
        <f t="shared" si="23"/>
        <v>546.52033999999992</v>
      </c>
      <c r="R40" s="153">
        <f t="shared" si="24"/>
        <v>2862.6731</v>
      </c>
    </row>
    <row r="41" spans="1:18" ht="18" hidden="1" customHeight="1">
      <c r="A41" s="383">
        <v>40232</v>
      </c>
      <c r="B41" s="374">
        <v>1364.5</v>
      </c>
      <c r="C41" s="374">
        <v>3.6775000000000002</v>
      </c>
      <c r="D41" s="374">
        <v>9.5250000000000004</v>
      </c>
      <c r="E41" s="374">
        <v>279.60000000000002</v>
      </c>
      <c r="F41" s="374">
        <v>4.9175000000000004</v>
      </c>
      <c r="G41" s="374">
        <v>4.9824999999999999</v>
      </c>
      <c r="H41" s="330">
        <v>24.37</v>
      </c>
      <c r="I41" s="332">
        <v>130.35</v>
      </c>
      <c r="J41" s="487"/>
      <c r="K41" s="372">
        <f t="shared" si="22"/>
        <v>300.82176349999997</v>
      </c>
      <c r="L41" s="49">
        <f t="shared" si="18"/>
        <v>144.7765555</v>
      </c>
      <c r="M41" s="56">
        <f t="shared" si="19"/>
        <v>349.98374250000001</v>
      </c>
      <c r="N41" s="466">
        <f t="shared" si="9"/>
        <v>308.20615420228512</v>
      </c>
      <c r="O41" s="31">
        <f t="shared" si="20"/>
        <v>180.68714474999999</v>
      </c>
      <c r="P41" s="74">
        <f t="shared" si="21"/>
        <v>183.07548524999999</v>
      </c>
      <c r="Q41" s="110">
        <f t="shared" si="23"/>
        <v>537.26102000000003</v>
      </c>
      <c r="R41" s="153">
        <f t="shared" si="24"/>
        <v>2873.6960999999997</v>
      </c>
    </row>
    <row r="42" spans="1:18" ht="18" hidden="1" customHeight="1">
      <c r="A42" s="383">
        <v>40233</v>
      </c>
      <c r="B42" s="374">
        <v>1348</v>
      </c>
      <c r="C42" s="374">
        <v>3.7524999999999999</v>
      </c>
      <c r="D42" s="374">
        <v>9.5549999999999997</v>
      </c>
      <c r="E42" s="374">
        <v>276.89999999999998</v>
      </c>
      <c r="F42" s="374">
        <v>5.0025000000000004</v>
      </c>
      <c r="G42" s="374">
        <v>5.0525000000000002</v>
      </c>
      <c r="H42" s="330">
        <v>25.11</v>
      </c>
      <c r="I42" s="332">
        <v>130.44999999999999</v>
      </c>
      <c r="J42" s="487"/>
      <c r="K42" s="372">
        <f t="shared" si="22"/>
        <v>297.184124</v>
      </c>
      <c r="L42" s="49">
        <f t="shared" si="18"/>
        <v>147.72917050000001</v>
      </c>
      <c r="M42" s="56">
        <f t="shared" si="19"/>
        <v>351.08605349999993</v>
      </c>
      <c r="N42" s="466">
        <f t="shared" si="9"/>
        <v>305.2299145157823</v>
      </c>
      <c r="O42" s="31">
        <f t="shared" si="20"/>
        <v>183.81035925</v>
      </c>
      <c r="P42" s="74">
        <f t="shared" si="21"/>
        <v>185.64754424999998</v>
      </c>
      <c r="Q42" s="110">
        <f t="shared" si="23"/>
        <v>553.57506000000001</v>
      </c>
      <c r="R42" s="153">
        <f t="shared" si="24"/>
        <v>2875.9006999999997</v>
      </c>
    </row>
    <row r="43" spans="1:18" ht="18" hidden="1" customHeight="1">
      <c r="A43" s="383">
        <v>40234</v>
      </c>
      <c r="B43" s="374">
        <v>1330</v>
      </c>
      <c r="C43" s="374">
        <v>3.7225000000000001</v>
      </c>
      <c r="D43" s="374">
        <v>9.4149999999999991</v>
      </c>
      <c r="E43" s="374">
        <v>272.10000000000002</v>
      </c>
      <c r="F43" s="374">
        <v>4.8975</v>
      </c>
      <c r="G43" s="374">
        <v>4.9675000000000002</v>
      </c>
      <c r="H43" s="330">
        <v>24.45</v>
      </c>
      <c r="I43" s="332">
        <v>127.7</v>
      </c>
      <c r="J43" s="487"/>
      <c r="K43" s="372">
        <f t="shared" si="22"/>
        <v>293.21578999999997</v>
      </c>
      <c r="L43" s="49">
        <f t="shared" si="18"/>
        <v>146.5481245</v>
      </c>
      <c r="M43" s="56">
        <f t="shared" si="19"/>
        <v>345.94193549999994</v>
      </c>
      <c r="N43" s="466">
        <f t="shared" si="9"/>
        <v>299.93882173977744</v>
      </c>
      <c r="O43" s="31">
        <f t="shared" si="20"/>
        <v>179.95227075</v>
      </c>
      <c r="P43" s="74">
        <f t="shared" si="21"/>
        <v>182.52432974999999</v>
      </c>
      <c r="Q43" s="110">
        <f t="shared" si="23"/>
        <v>539.02469999999994</v>
      </c>
      <c r="R43" s="153">
        <f t="shared" si="24"/>
        <v>2815.2742000000003</v>
      </c>
    </row>
    <row r="44" spans="1:18" ht="18" hidden="1" customHeight="1" thickBot="1">
      <c r="A44" s="384">
        <v>40235</v>
      </c>
      <c r="B44" s="376">
        <v>1343</v>
      </c>
      <c r="C44" s="377">
        <v>3.78</v>
      </c>
      <c r="D44" s="377">
        <v>9.51</v>
      </c>
      <c r="E44" s="377">
        <v>273.2</v>
      </c>
      <c r="F44" s="377">
        <v>5.0650000000000004</v>
      </c>
      <c r="G44" s="377">
        <v>5.1100000000000003</v>
      </c>
      <c r="H44" s="334">
        <v>23.6</v>
      </c>
      <c r="I44" s="336">
        <v>129.05000000000001</v>
      </c>
      <c r="J44" s="488"/>
      <c r="K44" s="372">
        <f t="shared" si="22"/>
        <v>296.08180899999996</v>
      </c>
      <c r="L44" s="50">
        <f t="shared" si="18"/>
        <v>148.81179599999999</v>
      </c>
      <c r="M44" s="57">
        <f t="shared" si="19"/>
        <v>349.43258699999996</v>
      </c>
      <c r="N44" s="470">
        <f t="shared" si="9"/>
        <v>301.15136383427853</v>
      </c>
      <c r="O44" s="42">
        <f t="shared" si="20"/>
        <v>186.1068405</v>
      </c>
      <c r="P44" s="75">
        <f t="shared" si="21"/>
        <v>187.76030699999998</v>
      </c>
      <c r="Q44" s="111">
        <f t="shared" si="23"/>
        <v>520.28560000000004</v>
      </c>
      <c r="R44" s="265">
        <f t="shared" si="24"/>
        <v>2845.0363000000002</v>
      </c>
    </row>
    <row r="45" spans="1:18" ht="18" customHeight="1" thickBot="1">
      <c r="A45" s="378" t="s">
        <v>17</v>
      </c>
      <c r="B45" s="379">
        <f>AVERAGE(B26:B44)</f>
        <v>1396.7105263157894</v>
      </c>
      <c r="C45" s="380">
        <f>AVERAGE(C26:C44)</f>
        <v>3.6277631578947371</v>
      </c>
      <c r="D45" s="380">
        <f t="shared" ref="D45:I45" si="25">AVERAGE(D26:D44)</f>
        <v>9.3801315789473705</v>
      </c>
      <c r="E45" s="380">
        <f t="shared" si="25"/>
        <v>275.47894736842107</v>
      </c>
      <c r="F45" s="380">
        <f t="shared" si="25"/>
        <v>4.8878947368421048</v>
      </c>
      <c r="G45" s="380">
        <f t="shared" si="25"/>
        <v>4.9767105263157889</v>
      </c>
      <c r="H45" s="381">
        <f t="shared" si="25"/>
        <v>26.575263157894742</v>
      </c>
      <c r="I45" s="479">
        <f t="shared" si="25"/>
        <v>131.63684210526316</v>
      </c>
      <c r="J45" s="462"/>
      <c r="K45" s="223">
        <f>AVERAGE(K26:K44)</f>
        <v>307.92299276315788</v>
      </c>
      <c r="L45" s="66">
        <f>AVERAGE(L26:L44)</f>
        <v>142.81850555263156</v>
      </c>
      <c r="M45" s="67">
        <f t="shared" ref="M45:R45" si="26">AVERAGE(M26:M44)</f>
        <v>344.6607406973684</v>
      </c>
      <c r="N45" s="468">
        <f t="shared" si="9"/>
        <v>303.66347257551774</v>
      </c>
      <c r="O45" s="68">
        <f t="shared" si="26"/>
        <v>179.59933784210526</v>
      </c>
      <c r="P45" s="76">
        <f t="shared" si="26"/>
        <v>182.86275856578945</v>
      </c>
      <c r="Q45" s="68">
        <f t="shared" si="26"/>
        <v>585.87825157894713</v>
      </c>
      <c r="R45" s="260">
        <f t="shared" si="26"/>
        <v>2902.0658210526312</v>
      </c>
    </row>
    <row r="46" spans="1:18" ht="18" hidden="1" customHeight="1">
      <c r="A46" s="382">
        <v>40238</v>
      </c>
      <c r="B46" s="368">
        <v>1355</v>
      </c>
      <c r="C46" s="368">
        <v>3.7075</v>
      </c>
      <c r="D46" s="368">
        <v>9.5250000000000004</v>
      </c>
      <c r="E46" s="368">
        <v>271</v>
      </c>
      <c r="F46" s="368">
        <v>4.9275000000000002</v>
      </c>
      <c r="G46" s="368">
        <v>4.9950000000000001</v>
      </c>
      <c r="H46" s="385">
        <v>22.26</v>
      </c>
      <c r="I46" s="480">
        <v>129.55000000000001</v>
      </c>
      <c r="J46" s="486"/>
      <c r="K46" s="372">
        <f>B46*0.220463</f>
        <v>298.72736499999996</v>
      </c>
      <c r="L46" s="48">
        <f t="shared" ref="L46:L68" si="27">C46*39.3682</f>
        <v>145.95760150000001</v>
      </c>
      <c r="M46" s="55">
        <f t="shared" ref="M46:M68" si="28">D46*36.7437</f>
        <v>349.98374250000001</v>
      </c>
      <c r="N46" s="469">
        <f t="shared" si="9"/>
        <v>298.72627964527629</v>
      </c>
      <c r="O46" s="47">
        <f t="shared" ref="O46:O68" si="29">F46*36.7437</f>
        <v>181.05458174999998</v>
      </c>
      <c r="P46" s="73">
        <f t="shared" ref="P46:P68" si="30">G46*36.7437</f>
        <v>183.53478149999998</v>
      </c>
      <c r="Q46" s="109">
        <f t="shared" ref="Q46:Q68" si="31">H46/100*2204.6</f>
        <v>490.74396000000002</v>
      </c>
      <c r="R46" s="262">
        <f t="shared" ref="R46:R68" si="32">I46/100*2204.6</f>
        <v>2856.0592999999999</v>
      </c>
    </row>
    <row r="47" spans="1:18" ht="18" hidden="1" customHeight="1">
      <c r="A47" s="383">
        <v>40239</v>
      </c>
      <c r="B47" s="374">
        <v>1339</v>
      </c>
      <c r="C47" s="374">
        <v>3.7050000000000001</v>
      </c>
      <c r="D47" s="374">
        <v>9.5425000000000004</v>
      </c>
      <c r="E47" s="374">
        <v>270.5</v>
      </c>
      <c r="F47" s="374">
        <v>4.92</v>
      </c>
      <c r="G47" s="374">
        <v>4.99</v>
      </c>
      <c r="H47" s="330">
        <v>22.64</v>
      </c>
      <c r="I47" s="332">
        <v>130.19999999999999</v>
      </c>
      <c r="J47" s="487"/>
      <c r="K47" s="372">
        <f t="shared" ref="K47:K68" si="33">B47*0.220463</f>
        <v>295.19995699999998</v>
      </c>
      <c r="L47" s="49">
        <f t="shared" si="27"/>
        <v>145.85918100000001</v>
      </c>
      <c r="M47" s="56">
        <f t="shared" si="28"/>
        <v>350.62675724999997</v>
      </c>
      <c r="N47" s="466">
        <f t="shared" si="9"/>
        <v>298.17512414777582</v>
      </c>
      <c r="O47" s="31">
        <f t="shared" si="29"/>
        <v>180.77900399999999</v>
      </c>
      <c r="P47" s="74">
        <f t="shared" si="30"/>
        <v>183.35106299999998</v>
      </c>
      <c r="Q47" s="110">
        <f t="shared" si="31"/>
        <v>499.12144000000001</v>
      </c>
      <c r="R47" s="153">
        <f t="shared" si="32"/>
        <v>2870.3891999999996</v>
      </c>
    </row>
    <row r="48" spans="1:18" ht="18" hidden="1" customHeight="1">
      <c r="A48" s="383">
        <v>40240</v>
      </c>
      <c r="B48" s="374">
        <v>1313.5</v>
      </c>
      <c r="C48" s="374">
        <v>3.7574999999999998</v>
      </c>
      <c r="D48" s="374">
        <v>9.5449999999999999</v>
      </c>
      <c r="E48" s="374">
        <v>266.5</v>
      </c>
      <c r="F48" s="374">
        <v>5.0350000000000001</v>
      </c>
      <c r="G48" s="374">
        <v>5.0949999999999998</v>
      </c>
      <c r="H48" s="330">
        <v>22.05</v>
      </c>
      <c r="I48" s="332">
        <v>129.69999999999999</v>
      </c>
      <c r="J48" s="487"/>
      <c r="K48" s="372">
        <f t="shared" si="33"/>
        <v>289.57815049999999</v>
      </c>
      <c r="L48" s="49">
        <f t="shared" si="27"/>
        <v>147.92601149999999</v>
      </c>
      <c r="M48" s="56">
        <f t="shared" si="28"/>
        <v>350.7186165</v>
      </c>
      <c r="N48" s="466">
        <f t="shared" si="9"/>
        <v>293.76588016777174</v>
      </c>
      <c r="O48" s="31">
        <f t="shared" si="29"/>
        <v>185.00452949999999</v>
      </c>
      <c r="P48" s="74">
        <f t="shared" si="30"/>
        <v>187.20915149999996</v>
      </c>
      <c r="Q48" s="110">
        <f t="shared" si="31"/>
        <v>486.11429999999996</v>
      </c>
      <c r="R48" s="153">
        <f t="shared" si="32"/>
        <v>2859.3661999999999</v>
      </c>
    </row>
    <row r="49" spans="1:18" ht="18" hidden="1" customHeight="1">
      <c r="A49" s="383">
        <v>40241</v>
      </c>
      <c r="B49" s="374">
        <v>1300</v>
      </c>
      <c r="C49" s="374">
        <v>3.72</v>
      </c>
      <c r="D49" s="374">
        <v>9.3249999999999993</v>
      </c>
      <c r="E49" s="374">
        <v>257.89999999999998</v>
      </c>
      <c r="F49" s="374">
        <v>4.9050000000000002</v>
      </c>
      <c r="G49" s="374">
        <v>5</v>
      </c>
      <c r="H49" s="330">
        <v>21.67</v>
      </c>
      <c r="I49" s="332">
        <v>127.85</v>
      </c>
      <c r="J49" s="487"/>
      <c r="K49" s="372">
        <f t="shared" si="33"/>
        <v>286.6019</v>
      </c>
      <c r="L49" s="49">
        <f t="shared" si="27"/>
        <v>146.44970400000003</v>
      </c>
      <c r="M49" s="56">
        <f t="shared" si="28"/>
        <v>342.63500249999993</v>
      </c>
      <c r="N49" s="466">
        <f t="shared" si="9"/>
        <v>284.28600561076291</v>
      </c>
      <c r="O49" s="31">
        <f t="shared" si="29"/>
        <v>180.22784849999999</v>
      </c>
      <c r="P49" s="74">
        <f t="shared" si="30"/>
        <v>183.71849999999998</v>
      </c>
      <c r="Q49" s="110">
        <f t="shared" si="31"/>
        <v>477.73681999999997</v>
      </c>
      <c r="R49" s="153">
        <f t="shared" si="32"/>
        <v>2818.5810999999999</v>
      </c>
    </row>
    <row r="50" spans="1:18" ht="18" hidden="1" customHeight="1">
      <c r="A50" s="383">
        <v>40242</v>
      </c>
      <c r="B50" s="374">
        <v>1282.5</v>
      </c>
      <c r="C50" s="374">
        <v>3.6475</v>
      </c>
      <c r="D50" s="374">
        <v>9.3475000000000001</v>
      </c>
      <c r="E50" s="374"/>
      <c r="F50" s="374">
        <v>4.8224999999999998</v>
      </c>
      <c r="G50" s="374">
        <v>4.93</v>
      </c>
      <c r="H50" s="330">
        <v>22.19</v>
      </c>
      <c r="I50" s="332">
        <v>128</v>
      </c>
      <c r="J50" s="487"/>
      <c r="K50" s="372">
        <f t="shared" si="33"/>
        <v>282.74379749999997</v>
      </c>
      <c r="L50" s="49">
        <f t="shared" si="27"/>
        <v>143.59550949999999</v>
      </c>
      <c r="M50" s="56">
        <f t="shared" si="28"/>
        <v>343.46173575</v>
      </c>
      <c r="N50" s="466"/>
      <c r="O50" s="31">
        <f t="shared" si="29"/>
        <v>177.19649324999997</v>
      </c>
      <c r="P50" s="74">
        <f t="shared" si="30"/>
        <v>181.14644099999998</v>
      </c>
      <c r="Q50" s="110">
        <f t="shared" si="31"/>
        <v>489.20074</v>
      </c>
      <c r="R50" s="153">
        <f t="shared" si="32"/>
        <v>2821.8879999999999</v>
      </c>
    </row>
    <row r="51" spans="1:18" ht="18" hidden="1" customHeight="1">
      <c r="A51" s="383">
        <v>40245</v>
      </c>
      <c r="B51" s="374">
        <v>1269</v>
      </c>
      <c r="C51" s="374">
        <v>3.645</v>
      </c>
      <c r="D51" s="374">
        <v>9.4049999999999994</v>
      </c>
      <c r="E51" s="374">
        <v>259.5</v>
      </c>
      <c r="F51" s="374">
        <v>4.8449999999999998</v>
      </c>
      <c r="G51" s="374">
        <v>4.95</v>
      </c>
      <c r="H51" s="330">
        <v>21.57</v>
      </c>
      <c r="I51" s="332">
        <v>128.71</v>
      </c>
      <c r="J51" s="487"/>
      <c r="K51" s="372">
        <f t="shared" si="33"/>
        <v>279.76754699999998</v>
      </c>
      <c r="L51" s="49">
        <f t="shared" si="27"/>
        <v>143.49708900000002</v>
      </c>
      <c r="M51" s="56">
        <f t="shared" si="28"/>
        <v>345.57449849999995</v>
      </c>
      <c r="N51" s="466">
        <f t="shared" si="9"/>
        <v>286.04970320276459</v>
      </c>
      <c r="O51" s="31">
        <f t="shared" si="29"/>
        <v>178.02322649999996</v>
      </c>
      <c r="P51" s="74">
        <f t="shared" si="30"/>
        <v>181.881315</v>
      </c>
      <c r="Q51" s="110">
        <f t="shared" si="31"/>
        <v>475.53222</v>
      </c>
      <c r="R51" s="153">
        <f t="shared" si="32"/>
        <v>2837.5406600000001</v>
      </c>
    </row>
    <row r="52" spans="1:18" ht="18" hidden="1" customHeight="1">
      <c r="A52" s="383">
        <v>40246</v>
      </c>
      <c r="B52" s="374">
        <v>1276.5</v>
      </c>
      <c r="C52" s="374">
        <v>3.5874999999999999</v>
      </c>
      <c r="D52" s="374">
        <v>9.4149999999999991</v>
      </c>
      <c r="E52" s="374">
        <v>259</v>
      </c>
      <c r="F52" s="374">
        <v>4.7850000000000001</v>
      </c>
      <c r="G52" s="374">
        <v>4.9024999999999999</v>
      </c>
      <c r="H52" s="330">
        <v>20.32</v>
      </c>
      <c r="I52" s="332">
        <v>130.25</v>
      </c>
      <c r="J52" s="487"/>
      <c r="K52" s="372">
        <f t="shared" si="33"/>
        <v>281.4210195</v>
      </c>
      <c r="L52" s="49">
        <f t="shared" si="27"/>
        <v>141.2334175</v>
      </c>
      <c r="M52" s="56">
        <f t="shared" si="28"/>
        <v>345.94193549999994</v>
      </c>
      <c r="N52" s="466">
        <f t="shared" si="9"/>
        <v>285.49854770526406</v>
      </c>
      <c r="O52" s="31">
        <f t="shared" si="29"/>
        <v>175.81860449999999</v>
      </c>
      <c r="P52" s="74">
        <f t="shared" si="30"/>
        <v>180.13598924999997</v>
      </c>
      <c r="Q52" s="110">
        <f t="shared" si="31"/>
        <v>447.97471999999999</v>
      </c>
      <c r="R52" s="153">
        <f t="shared" si="32"/>
        <v>2871.4915000000001</v>
      </c>
    </row>
    <row r="53" spans="1:18" ht="18" hidden="1" customHeight="1">
      <c r="A53" s="383">
        <v>40247</v>
      </c>
      <c r="B53" s="374">
        <v>1244.5</v>
      </c>
      <c r="C53" s="374">
        <v>3.5550000000000002</v>
      </c>
      <c r="D53" s="374">
        <v>9.52</v>
      </c>
      <c r="E53" s="374">
        <v>258.7</v>
      </c>
      <c r="F53" s="374">
        <v>4.7074999999999996</v>
      </c>
      <c r="G53" s="374">
        <v>4.84</v>
      </c>
      <c r="H53" s="330">
        <v>19.690000000000001</v>
      </c>
      <c r="I53" s="332">
        <v>130.5</v>
      </c>
      <c r="J53" s="487"/>
      <c r="K53" s="372">
        <f t="shared" si="33"/>
        <v>274.36620349999998</v>
      </c>
      <c r="L53" s="49">
        <f t="shared" si="27"/>
        <v>139.95395100000002</v>
      </c>
      <c r="M53" s="56">
        <f t="shared" si="28"/>
        <v>349.80002399999995</v>
      </c>
      <c r="N53" s="466">
        <f t="shared" si="9"/>
        <v>285.16785440676375</v>
      </c>
      <c r="O53" s="31">
        <f t="shared" si="29"/>
        <v>172.97096774999997</v>
      </c>
      <c r="P53" s="74">
        <f t="shared" si="30"/>
        <v>177.83950799999997</v>
      </c>
      <c r="Q53" s="110">
        <f t="shared" si="31"/>
        <v>434.08574000000004</v>
      </c>
      <c r="R53" s="153">
        <f t="shared" si="32"/>
        <v>2877.0029999999997</v>
      </c>
    </row>
    <row r="54" spans="1:18" ht="18" hidden="1" customHeight="1">
      <c r="A54" s="383">
        <v>40248</v>
      </c>
      <c r="B54" s="374">
        <v>1217.5</v>
      </c>
      <c r="C54" s="374">
        <v>3.5550000000000002</v>
      </c>
      <c r="D54" s="374">
        <v>9.2539999999999996</v>
      </c>
      <c r="E54" s="374">
        <v>249.6</v>
      </c>
      <c r="F54" s="374">
        <v>4.6849999999999996</v>
      </c>
      <c r="G54" s="374">
        <v>4.8250000000000002</v>
      </c>
      <c r="H54" s="330">
        <v>19.27</v>
      </c>
      <c r="I54" s="332">
        <v>131.44999999999999</v>
      </c>
      <c r="J54" s="487"/>
      <c r="K54" s="372">
        <f t="shared" si="33"/>
        <v>268.4137025</v>
      </c>
      <c r="L54" s="49">
        <f t="shared" si="27"/>
        <v>139.95395100000002</v>
      </c>
      <c r="M54" s="56">
        <f t="shared" si="28"/>
        <v>340.02619979999997</v>
      </c>
      <c r="N54" s="466">
        <f t="shared" si="9"/>
        <v>275.13682435225451</v>
      </c>
      <c r="O54" s="31">
        <f t="shared" si="29"/>
        <v>172.14423449999998</v>
      </c>
      <c r="P54" s="74">
        <f t="shared" si="30"/>
        <v>177.2883525</v>
      </c>
      <c r="Q54" s="110">
        <f t="shared" si="31"/>
        <v>424.82641999999993</v>
      </c>
      <c r="R54" s="153">
        <f t="shared" si="32"/>
        <v>2897.9466999999995</v>
      </c>
    </row>
    <row r="55" spans="1:18" ht="18" hidden="1" customHeight="1">
      <c r="A55" s="383">
        <v>40249</v>
      </c>
      <c r="B55" s="374">
        <v>1218.5</v>
      </c>
      <c r="C55" s="374">
        <v>3.54</v>
      </c>
      <c r="D55" s="374">
        <v>9.26</v>
      </c>
      <c r="E55" s="374">
        <v>251.2</v>
      </c>
      <c r="F55" s="374">
        <v>4.72</v>
      </c>
      <c r="G55" s="374">
        <v>4.9474999999999998</v>
      </c>
      <c r="H55" s="330">
        <v>19.670000000000002</v>
      </c>
      <c r="I55" s="332">
        <v>130.15</v>
      </c>
      <c r="J55" s="487"/>
      <c r="K55" s="372">
        <f t="shared" si="33"/>
        <v>268.63416549999999</v>
      </c>
      <c r="L55" s="49">
        <f t="shared" si="27"/>
        <v>139.363428</v>
      </c>
      <c r="M55" s="56">
        <f t="shared" si="28"/>
        <v>340.24666199999996</v>
      </c>
      <c r="N55" s="466">
        <f t="shared" si="9"/>
        <v>276.90052194425613</v>
      </c>
      <c r="O55" s="31">
        <f t="shared" si="29"/>
        <v>173.43026399999997</v>
      </c>
      <c r="P55" s="74">
        <f t="shared" si="30"/>
        <v>181.78945574999997</v>
      </c>
      <c r="Q55" s="110">
        <f t="shared" si="31"/>
        <v>433.64482000000004</v>
      </c>
      <c r="R55" s="153">
        <f t="shared" si="32"/>
        <v>2869.2869000000001</v>
      </c>
    </row>
    <row r="56" spans="1:18" ht="18" hidden="1" customHeight="1">
      <c r="A56" s="383">
        <v>40252</v>
      </c>
      <c r="B56" s="374">
        <v>1248.5</v>
      </c>
      <c r="C56" s="374">
        <v>3.63</v>
      </c>
      <c r="D56" s="374">
        <v>9.3000000000000007</v>
      </c>
      <c r="E56" s="374">
        <v>257.60000000000002</v>
      </c>
      <c r="F56" s="374">
        <v>4.79</v>
      </c>
      <c r="G56" s="374">
        <v>4.88</v>
      </c>
      <c r="H56" s="330">
        <v>19.39</v>
      </c>
      <c r="I56" s="332">
        <v>128.65</v>
      </c>
      <c r="J56" s="487"/>
      <c r="K56" s="372">
        <f t="shared" si="33"/>
        <v>275.24805549999996</v>
      </c>
      <c r="L56" s="49">
        <f t="shared" si="27"/>
        <v>142.906566</v>
      </c>
      <c r="M56" s="56">
        <f t="shared" si="28"/>
        <v>341.71641</v>
      </c>
      <c r="N56" s="466">
        <f t="shared" si="9"/>
        <v>283.95531231226266</v>
      </c>
      <c r="O56" s="31">
        <f t="shared" si="29"/>
        <v>176.00232299999999</v>
      </c>
      <c r="P56" s="74">
        <f t="shared" si="30"/>
        <v>179.30925599999998</v>
      </c>
      <c r="Q56" s="110">
        <f t="shared" si="31"/>
        <v>427.47194000000002</v>
      </c>
      <c r="R56" s="153">
        <f t="shared" si="32"/>
        <v>2836.2178999999996</v>
      </c>
    </row>
    <row r="57" spans="1:18" ht="18" hidden="1" customHeight="1">
      <c r="A57" s="383">
        <v>40253</v>
      </c>
      <c r="B57" s="374">
        <v>1260.5</v>
      </c>
      <c r="C57" s="374">
        <v>3.66</v>
      </c>
      <c r="D57" s="374">
        <v>9.4499999999999993</v>
      </c>
      <c r="E57" s="374">
        <v>261.5</v>
      </c>
      <c r="F57" s="374">
        <v>4.87</v>
      </c>
      <c r="G57" s="374">
        <v>4.95</v>
      </c>
      <c r="H57" s="330">
        <v>18.239999999999998</v>
      </c>
      <c r="I57" s="332">
        <v>130.35</v>
      </c>
      <c r="J57" s="487"/>
      <c r="K57" s="372">
        <f t="shared" si="33"/>
        <v>277.89361149999996</v>
      </c>
      <c r="L57" s="49">
        <f t="shared" si="27"/>
        <v>144.08761200000001</v>
      </c>
      <c r="M57" s="56">
        <f t="shared" si="28"/>
        <v>347.22796499999993</v>
      </c>
      <c r="N57" s="466">
        <f t="shared" si="9"/>
        <v>288.25432519276666</v>
      </c>
      <c r="O57" s="31">
        <f t="shared" si="29"/>
        <v>178.94181899999998</v>
      </c>
      <c r="P57" s="74">
        <f t="shared" si="30"/>
        <v>181.881315</v>
      </c>
      <c r="Q57" s="110">
        <f t="shared" si="31"/>
        <v>402.11903999999993</v>
      </c>
      <c r="R57" s="153">
        <f t="shared" si="32"/>
        <v>2873.6960999999997</v>
      </c>
    </row>
    <row r="58" spans="1:18" ht="18" hidden="1" customHeight="1">
      <c r="A58" s="383">
        <v>40254</v>
      </c>
      <c r="B58" s="374">
        <v>1262</v>
      </c>
      <c r="C58" s="374">
        <v>3.74</v>
      </c>
      <c r="D58" s="374">
        <v>9.59</v>
      </c>
      <c r="E58" s="374">
        <v>267.39999999999998</v>
      </c>
      <c r="F58" s="374">
        <v>4.96</v>
      </c>
      <c r="G58" s="374">
        <v>5.0199999999999996</v>
      </c>
      <c r="H58" s="330">
        <v>18.329999999999998</v>
      </c>
      <c r="I58" s="332">
        <v>131.19999999999999</v>
      </c>
      <c r="J58" s="487"/>
      <c r="K58" s="372">
        <f t="shared" si="33"/>
        <v>278.22430600000001</v>
      </c>
      <c r="L58" s="49">
        <f t="shared" si="27"/>
        <v>147.23706800000002</v>
      </c>
      <c r="M58" s="56">
        <f t="shared" si="28"/>
        <v>352.37208299999998</v>
      </c>
      <c r="N58" s="466">
        <f t="shared" si="9"/>
        <v>294.75796006327261</v>
      </c>
      <c r="O58" s="31">
        <f t="shared" si="29"/>
        <v>182.248752</v>
      </c>
      <c r="P58" s="74">
        <f t="shared" si="30"/>
        <v>184.45337399999997</v>
      </c>
      <c r="Q58" s="110">
        <f t="shared" si="31"/>
        <v>404.10317999999995</v>
      </c>
      <c r="R58" s="153">
        <f t="shared" si="32"/>
        <v>2892.4351999999994</v>
      </c>
    </row>
    <row r="59" spans="1:18" ht="18" hidden="1" customHeight="1">
      <c r="A59" s="383">
        <v>40255</v>
      </c>
      <c r="B59" s="374"/>
      <c r="C59" s="374">
        <v>3.76</v>
      </c>
      <c r="D59" s="374">
        <v>9.59</v>
      </c>
      <c r="E59" s="374">
        <v>269.89999999999998</v>
      </c>
      <c r="F59" s="374">
        <v>4.8899999999999997</v>
      </c>
      <c r="G59" s="374">
        <v>4.95</v>
      </c>
      <c r="H59" s="330">
        <v>19.03</v>
      </c>
      <c r="I59" s="332">
        <v>133.15</v>
      </c>
      <c r="J59" s="487"/>
      <c r="K59" s="372"/>
      <c r="L59" s="49">
        <f t="shared" si="27"/>
        <v>148.02443199999999</v>
      </c>
      <c r="M59" s="56">
        <f t="shared" si="28"/>
        <v>352.37208299999998</v>
      </c>
      <c r="N59" s="466">
        <f t="shared" si="9"/>
        <v>297.51373755077515</v>
      </c>
      <c r="O59" s="31">
        <f t="shared" si="29"/>
        <v>179.67669299999997</v>
      </c>
      <c r="P59" s="74">
        <f t="shared" si="30"/>
        <v>181.881315</v>
      </c>
      <c r="Q59" s="110">
        <f t="shared" si="31"/>
        <v>419.53538000000003</v>
      </c>
      <c r="R59" s="153">
        <f t="shared" si="32"/>
        <v>2935.4249</v>
      </c>
    </row>
    <row r="60" spans="1:18" ht="18" hidden="1" customHeight="1">
      <c r="A60" s="383">
        <v>40256</v>
      </c>
      <c r="B60" s="374">
        <v>1270</v>
      </c>
      <c r="C60" s="374">
        <v>3.74</v>
      </c>
      <c r="D60" s="374">
        <v>9.6199999999999992</v>
      </c>
      <c r="E60" s="374">
        <v>270.2</v>
      </c>
      <c r="F60" s="374">
        <v>4.84</v>
      </c>
      <c r="G60" s="374">
        <v>4.92</v>
      </c>
      <c r="H60" s="330">
        <v>18.64</v>
      </c>
      <c r="I60" s="332">
        <v>132.5</v>
      </c>
      <c r="J60" s="487"/>
      <c r="K60" s="372">
        <f t="shared" si="33"/>
        <v>279.98800999999997</v>
      </c>
      <c r="L60" s="49">
        <f t="shared" si="27"/>
        <v>147.23706800000002</v>
      </c>
      <c r="M60" s="56">
        <f t="shared" si="28"/>
        <v>353.47439399999996</v>
      </c>
      <c r="N60" s="466">
        <f t="shared" si="9"/>
        <v>297.84443084927551</v>
      </c>
      <c r="O60" s="31">
        <f t="shared" si="29"/>
        <v>177.83950799999997</v>
      </c>
      <c r="P60" s="74">
        <f t="shared" si="30"/>
        <v>180.77900399999999</v>
      </c>
      <c r="Q60" s="110">
        <f t="shared" si="31"/>
        <v>410.93743999999998</v>
      </c>
      <c r="R60" s="153">
        <f t="shared" si="32"/>
        <v>2921.0949999999998</v>
      </c>
    </row>
    <row r="61" spans="1:18" ht="18" hidden="1" customHeight="1">
      <c r="A61" s="383">
        <v>40259</v>
      </c>
      <c r="B61" s="374">
        <v>1283</v>
      </c>
      <c r="C61" s="374">
        <v>3.71</v>
      </c>
      <c r="D61" s="374">
        <v>9.69</v>
      </c>
      <c r="E61" s="374">
        <v>271.39999999999998</v>
      </c>
      <c r="F61" s="374">
        <v>4.8600000000000003</v>
      </c>
      <c r="G61" s="374">
        <v>4.9400000000000004</v>
      </c>
      <c r="H61" s="330">
        <v>17.84</v>
      </c>
      <c r="I61" s="332">
        <v>133</v>
      </c>
      <c r="J61" s="487"/>
      <c r="K61" s="372">
        <f t="shared" si="33"/>
        <v>282.85402899999997</v>
      </c>
      <c r="L61" s="49">
        <f t="shared" si="27"/>
        <v>146.05602200000001</v>
      </c>
      <c r="M61" s="56">
        <f t="shared" si="28"/>
        <v>356.04645299999993</v>
      </c>
      <c r="N61" s="466">
        <f t="shared" si="9"/>
        <v>299.16720404327668</v>
      </c>
      <c r="O61" s="31">
        <f t="shared" si="29"/>
        <v>178.57438199999999</v>
      </c>
      <c r="P61" s="74">
        <f t="shared" si="30"/>
        <v>181.51387800000001</v>
      </c>
      <c r="Q61" s="110">
        <f t="shared" si="31"/>
        <v>393.30063999999999</v>
      </c>
      <c r="R61" s="153">
        <f t="shared" si="32"/>
        <v>2932.1179999999999</v>
      </c>
    </row>
    <row r="62" spans="1:18" ht="18" hidden="1" customHeight="1">
      <c r="A62" s="383">
        <v>40260</v>
      </c>
      <c r="B62" s="374">
        <v>1274.5</v>
      </c>
      <c r="C62" s="374">
        <v>3.6274999999999999</v>
      </c>
      <c r="D62" s="374">
        <v>9.68</v>
      </c>
      <c r="E62" s="374">
        <v>271.89999999999998</v>
      </c>
      <c r="F62" s="374">
        <v>4.7675000000000001</v>
      </c>
      <c r="G62" s="374">
        <v>4.8499999999999996</v>
      </c>
      <c r="H62" s="330">
        <v>16.57</v>
      </c>
      <c r="I62" s="332">
        <v>134.75</v>
      </c>
      <c r="J62" s="487"/>
      <c r="K62" s="372">
        <f t="shared" si="33"/>
        <v>280.98009350000001</v>
      </c>
      <c r="L62" s="49">
        <f t="shared" si="27"/>
        <v>142.80814549999999</v>
      </c>
      <c r="M62" s="56">
        <f t="shared" si="28"/>
        <v>355.67901599999993</v>
      </c>
      <c r="N62" s="466">
        <f t="shared" si="9"/>
        <v>299.71835954077721</v>
      </c>
      <c r="O62" s="31">
        <f t="shared" si="29"/>
        <v>175.17558975</v>
      </c>
      <c r="P62" s="74">
        <f t="shared" si="30"/>
        <v>178.20694499999996</v>
      </c>
      <c r="Q62" s="110">
        <f t="shared" si="31"/>
        <v>365.30222000000003</v>
      </c>
      <c r="R62" s="153">
        <f t="shared" si="32"/>
        <v>2970.6984999999995</v>
      </c>
    </row>
    <row r="63" spans="1:18" ht="18" hidden="1" customHeight="1">
      <c r="A63" s="383">
        <v>40261</v>
      </c>
      <c r="B63" s="374">
        <v>1267.5</v>
      </c>
      <c r="C63" s="374">
        <v>3.65</v>
      </c>
      <c r="D63" s="374">
        <v>9.6</v>
      </c>
      <c r="E63" s="374">
        <v>270.89999999999998</v>
      </c>
      <c r="F63" s="374">
        <v>4.76</v>
      </c>
      <c r="G63" s="374">
        <v>4.8499999999999996</v>
      </c>
      <c r="H63" s="330">
        <v>17.670000000000002</v>
      </c>
      <c r="I63" s="332">
        <v>134.30000000000001</v>
      </c>
      <c r="J63" s="487"/>
      <c r="K63" s="372">
        <f t="shared" si="33"/>
        <v>279.43685249999999</v>
      </c>
      <c r="L63" s="49">
        <f t="shared" si="27"/>
        <v>143.69392999999999</v>
      </c>
      <c r="M63" s="56">
        <f t="shared" si="28"/>
        <v>352.73951999999997</v>
      </c>
      <c r="N63" s="466">
        <f t="shared" si="9"/>
        <v>298.61604854577621</v>
      </c>
      <c r="O63" s="31">
        <f t="shared" si="29"/>
        <v>174.90001199999998</v>
      </c>
      <c r="P63" s="74">
        <f t="shared" si="30"/>
        <v>178.20694499999996</v>
      </c>
      <c r="Q63" s="110">
        <f t="shared" si="31"/>
        <v>389.55282000000005</v>
      </c>
      <c r="R63" s="153">
        <f t="shared" si="32"/>
        <v>2960.7778000000003</v>
      </c>
    </row>
    <row r="64" spans="1:18" ht="18" hidden="1" customHeight="1">
      <c r="A64" s="383">
        <v>40262</v>
      </c>
      <c r="B64" s="374">
        <v>1245</v>
      </c>
      <c r="C64" s="374">
        <v>3.55</v>
      </c>
      <c r="D64" s="374">
        <v>9.42</v>
      </c>
      <c r="E64" s="374">
        <v>265.89999999999998</v>
      </c>
      <c r="F64" s="374">
        <v>4.66</v>
      </c>
      <c r="G64" s="374">
        <v>4.7699999999999996</v>
      </c>
      <c r="H64" s="330">
        <v>17.05</v>
      </c>
      <c r="I64" s="332">
        <v>137</v>
      </c>
      <c r="J64" s="487"/>
      <c r="K64" s="372">
        <f t="shared" si="33"/>
        <v>274.47643499999998</v>
      </c>
      <c r="L64" s="49">
        <f t="shared" si="27"/>
        <v>139.75711000000001</v>
      </c>
      <c r="M64" s="56">
        <f t="shared" si="28"/>
        <v>346.12565399999994</v>
      </c>
      <c r="N64" s="466">
        <f t="shared" si="9"/>
        <v>293.10449357077107</v>
      </c>
      <c r="O64" s="31">
        <f t="shared" si="29"/>
        <v>171.22564199999999</v>
      </c>
      <c r="P64" s="74">
        <f t="shared" si="30"/>
        <v>175.26744899999997</v>
      </c>
      <c r="Q64" s="110">
        <f t="shared" si="31"/>
        <v>375.8843</v>
      </c>
      <c r="R64" s="153">
        <f t="shared" si="32"/>
        <v>3020.3020000000001</v>
      </c>
    </row>
    <row r="65" spans="1:18" ht="18" hidden="1" customHeight="1">
      <c r="A65" s="383">
        <v>40263</v>
      </c>
      <c r="B65" s="374">
        <v>1246</v>
      </c>
      <c r="C65" s="374">
        <v>3.56</v>
      </c>
      <c r="D65" s="374">
        <v>9.52</v>
      </c>
      <c r="E65" s="374">
        <v>270.89999999999998</v>
      </c>
      <c r="F65" s="374">
        <v>4.6500000000000004</v>
      </c>
      <c r="G65" s="374">
        <v>4.76</v>
      </c>
      <c r="H65" s="330">
        <v>17</v>
      </c>
      <c r="I65" s="332">
        <v>135.85</v>
      </c>
      <c r="J65" s="487"/>
      <c r="K65" s="372">
        <f>B65*0.220463</f>
        <v>274.69689799999998</v>
      </c>
      <c r="L65" s="49">
        <f t="shared" si="27"/>
        <v>140.150792</v>
      </c>
      <c r="M65" s="56">
        <f t="shared" si="28"/>
        <v>349.80002399999995</v>
      </c>
      <c r="N65" s="466">
        <f t="shared" si="9"/>
        <v>298.61604854577621</v>
      </c>
      <c r="O65" s="31">
        <f t="shared" si="29"/>
        <v>170.858205</v>
      </c>
      <c r="P65" s="74">
        <f t="shared" si="30"/>
        <v>174.90001199999998</v>
      </c>
      <c r="Q65" s="110">
        <f t="shared" si="31"/>
        <v>374.78200000000004</v>
      </c>
      <c r="R65" s="153">
        <f t="shared" si="32"/>
        <v>2994.9490999999998</v>
      </c>
    </row>
    <row r="66" spans="1:18" ht="18" hidden="1" customHeight="1">
      <c r="A66" s="383">
        <v>40266</v>
      </c>
      <c r="B66" s="374">
        <v>1237.5</v>
      </c>
      <c r="C66" s="374">
        <v>3.57</v>
      </c>
      <c r="D66" s="374">
        <v>9.67</v>
      </c>
      <c r="E66" s="374">
        <v>276.89999999999998</v>
      </c>
      <c r="F66" s="374">
        <v>4.6500000000000004</v>
      </c>
      <c r="G66" s="374">
        <v>4.74</v>
      </c>
      <c r="H66" s="330">
        <v>17.510000000000002</v>
      </c>
      <c r="I66" s="332">
        <v>138.15</v>
      </c>
      <c r="J66" s="487"/>
      <c r="K66" s="372">
        <f t="shared" si="33"/>
        <v>272.82296250000002</v>
      </c>
      <c r="L66" s="49">
        <f t="shared" si="27"/>
        <v>140.54447400000001</v>
      </c>
      <c r="M66" s="56">
        <f t="shared" si="28"/>
        <v>355.31157899999999</v>
      </c>
      <c r="N66" s="466">
        <f t="shared" si="9"/>
        <v>305.2299145157823</v>
      </c>
      <c r="O66" s="31">
        <f t="shared" si="29"/>
        <v>170.858205</v>
      </c>
      <c r="P66" s="74">
        <f t="shared" si="30"/>
        <v>174.16513799999998</v>
      </c>
      <c r="Q66" s="110">
        <f t="shared" si="31"/>
        <v>386.02546000000001</v>
      </c>
      <c r="R66" s="153">
        <f t="shared" si="32"/>
        <v>3045.6548999999995</v>
      </c>
    </row>
    <row r="67" spans="1:18" ht="18" hidden="1" customHeight="1">
      <c r="A67" s="383">
        <v>40267</v>
      </c>
      <c r="B67" s="374">
        <v>1257.5</v>
      </c>
      <c r="C67" s="374">
        <v>3.55</v>
      </c>
      <c r="D67" s="374">
        <v>9.74</v>
      </c>
      <c r="E67" s="374">
        <v>283.10000000000002</v>
      </c>
      <c r="F67" s="374">
        <v>4.72</v>
      </c>
      <c r="G67" s="374">
        <v>4.7949999999999999</v>
      </c>
      <c r="H67" s="330">
        <v>17.88</v>
      </c>
      <c r="I67" s="332">
        <v>138.94999999999999</v>
      </c>
      <c r="J67" s="487"/>
      <c r="K67" s="372">
        <f t="shared" si="33"/>
        <v>277.23222249999998</v>
      </c>
      <c r="L67" s="49">
        <f t="shared" si="27"/>
        <v>139.75711000000001</v>
      </c>
      <c r="M67" s="56">
        <f t="shared" si="28"/>
        <v>357.88363799999996</v>
      </c>
      <c r="N67" s="466">
        <f t="shared" si="9"/>
        <v>312.06424268478867</v>
      </c>
      <c r="O67" s="31">
        <f t="shared" si="29"/>
        <v>173.43026399999997</v>
      </c>
      <c r="P67" s="74">
        <f t="shared" si="30"/>
        <v>176.18604149999999</v>
      </c>
      <c r="Q67" s="110">
        <f t="shared" si="31"/>
        <v>394.18247999999994</v>
      </c>
      <c r="R67" s="153">
        <f t="shared" si="32"/>
        <v>3063.2916999999998</v>
      </c>
    </row>
    <row r="68" spans="1:18" ht="18" hidden="1" customHeight="1" thickBot="1">
      <c r="A68" s="384">
        <v>40268</v>
      </c>
      <c r="B68" s="376">
        <v>1221.5</v>
      </c>
      <c r="C68" s="376">
        <v>3.45</v>
      </c>
      <c r="D68" s="376">
        <v>9.41</v>
      </c>
      <c r="E68" s="376">
        <v>265.8</v>
      </c>
      <c r="F68" s="376">
        <v>4.5</v>
      </c>
      <c r="G68" s="376">
        <v>4.62</v>
      </c>
      <c r="H68" s="386">
        <v>16.59</v>
      </c>
      <c r="I68" s="481">
        <v>136.15</v>
      </c>
      <c r="J68" s="488"/>
      <c r="K68" s="372">
        <f t="shared" si="33"/>
        <v>269.29555449999998</v>
      </c>
      <c r="L68" s="50">
        <f t="shared" si="27"/>
        <v>135.82029</v>
      </c>
      <c r="M68" s="57">
        <f t="shared" si="28"/>
        <v>345.758217</v>
      </c>
      <c r="N68" s="470">
        <f t="shared" si="9"/>
        <v>292.99426247127104</v>
      </c>
      <c r="O68" s="42">
        <f t="shared" si="29"/>
        <v>165.34664999999998</v>
      </c>
      <c r="P68" s="75">
        <f t="shared" si="30"/>
        <v>169.75589399999998</v>
      </c>
      <c r="Q68" s="111">
        <f t="shared" si="31"/>
        <v>365.74313999999998</v>
      </c>
      <c r="R68" s="265">
        <f t="shared" si="32"/>
        <v>3001.5629000000004</v>
      </c>
    </row>
    <row r="69" spans="1:18" ht="18" customHeight="1" thickBot="1">
      <c r="A69" s="378" t="s">
        <v>18</v>
      </c>
      <c r="B69" s="379">
        <f>AVERAGE(B46:B68)</f>
        <v>1267.7045454545455</v>
      </c>
      <c r="C69" s="380">
        <f>L69/39.3682</f>
        <v>3.6831757611473219</v>
      </c>
      <c r="D69" s="380">
        <f t="shared" ref="D69:I69" si="34">AVERAGE(D46:D68)</f>
        <v>9.4964782608695639</v>
      </c>
      <c r="E69" s="380">
        <f t="shared" si="34"/>
        <v>265.7863636363636</v>
      </c>
      <c r="F69" s="380">
        <f t="shared" si="34"/>
        <v>4.7943478260869563</v>
      </c>
      <c r="G69" s="380">
        <f>P69/36.7437</f>
        <v>4.9260145276605245</v>
      </c>
      <c r="H69" s="381">
        <f t="shared" si="34"/>
        <v>19.263913043478254</v>
      </c>
      <c r="I69" s="479">
        <f t="shared" si="34"/>
        <v>132.1895652173913</v>
      </c>
      <c r="J69" s="462"/>
      <c r="K69" s="223">
        <f>AVERAGE(K46:K68)</f>
        <v>279.48194720454552</v>
      </c>
      <c r="L69" s="66">
        <v>145</v>
      </c>
      <c r="M69" s="67">
        <f t="shared" ref="M69:R69" si="35">AVERAGE(M46:M68)</f>
        <v>348.93574827391308</v>
      </c>
      <c r="N69" s="468">
        <f t="shared" si="9"/>
        <v>292.97923095770278</v>
      </c>
      <c r="O69" s="68">
        <f t="shared" si="35"/>
        <v>176.1620782173913</v>
      </c>
      <c r="P69" s="76">
        <v>181</v>
      </c>
      <c r="Q69" s="68">
        <f t="shared" si="35"/>
        <v>424.69222695652184</v>
      </c>
      <c r="R69" s="260">
        <f t="shared" si="35"/>
        <v>2914.2511547826084</v>
      </c>
    </row>
    <row r="70" spans="1:18" ht="18" hidden="1" customHeight="1">
      <c r="A70" s="382">
        <v>40269</v>
      </c>
      <c r="B70" s="368">
        <v>1238</v>
      </c>
      <c r="C70" s="369">
        <v>3.45</v>
      </c>
      <c r="D70" s="369">
        <v>9.42</v>
      </c>
      <c r="E70" s="369">
        <v>265.89999999999998</v>
      </c>
      <c r="F70" s="369">
        <v>4.55</v>
      </c>
      <c r="G70" s="369">
        <v>4.7</v>
      </c>
      <c r="H70" s="371">
        <v>16.7</v>
      </c>
      <c r="I70" s="405">
        <v>137.4</v>
      </c>
      <c r="J70" s="486"/>
      <c r="K70" s="372">
        <f>B70*0.220463</f>
        <v>272.93319400000001</v>
      </c>
      <c r="L70" s="48">
        <f t="shared" ref="L70:L80" si="36">C70*39.3682</f>
        <v>135.82029</v>
      </c>
      <c r="M70" s="55">
        <f t="shared" ref="M70:M80" si="37">D70*36.7437</f>
        <v>346.12565399999994</v>
      </c>
      <c r="N70" s="469">
        <f t="shared" si="9"/>
        <v>293.10449357077107</v>
      </c>
      <c r="O70" s="47">
        <f t="shared" ref="O70:O80" si="38">F70*36.7437</f>
        <v>167.18383499999999</v>
      </c>
      <c r="P70" s="73">
        <f t="shared" ref="P70:P80" si="39">G70*36.7437</f>
        <v>172.69539</v>
      </c>
      <c r="Q70" s="109">
        <f t="shared" ref="Q70:Q80" si="40">H70/100*2204.6</f>
        <v>368.16819999999996</v>
      </c>
      <c r="R70" s="262">
        <f t="shared" ref="R70:R80" si="41">I70/100*2204.6</f>
        <v>3029.1204000000002</v>
      </c>
    </row>
    <row r="71" spans="1:18" ht="18" hidden="1" customHeight="1">
      <c r="A71" s="383">
        <v>40273</v>
      </c>
      <c r="B71" s="374">
        <v>1265.5</v>
      </c>
      <c r="C71" s="374">
        <v>3.4575</v>
      </c>
      <c r="D71" s="374">
        <v>9.36</v>
      </c>
      <c r="E71" s="374">
        <v>261.2</v>
      </c>
      <c r="F71" s="374">
        <v>4.5350000000000001</v>
      </c>
      <c r="G71" s="374">
        <v>4.7175000000000002</v>
      </c>
      <c r="H71" s="330">
        <v>16.399999999999999</v>
      </c>
      <c r="I71" s="332">
        <v>139.65</v>
      </c>
      <c r="J71" s="487"/>
      <c r="K71" s="372">
        <f t="shared" ref="K71:K90" si="42">B71*0.220463</f>
        <v>278.9959265</v>
      </c>
      <c r="L71" s="49">
        <f t="shared" si="36"/>
        <v>136.11555150000001</v>
      </c>
      <c r="M71" s="56">
        <f t="shared" si="37"/>
        <v>343.92103199999997</v>
      </c>
      <c r="N71" s="466">
        <f t="shared" ref="N71:N134" si="43">E71/0.907185</f>
        <v>287.92363189426629</v>
      </c>
      <c r="O71" s="31">
        <f t="shared" si="38"/>
        <v>166.63267949999999</v>
      </c>
      <c r="P71" s="74">
        <f t="shared" si="39"/>
        <v>173.33840475</v>
      </c>
      <c r="Q71" s="110">
        <f t="shared" si="40"/>
        <v>361.55439999999993</v>
      </c>
      <c r="R71" s="153">
        <f t="shared" si="41"/>
        <v>3078.7239</v>
      </c>
    </row>
    <row r="72" spans="1:18" ht="18" hidden="1" customHeight="1">
      <c r="A72" s="383">
        <v>40274</v>
      </c>
      <c r="B72" s="374">
        <v>1297.5</v>
      </c>
      <c r="C72" s="374">
        <v>3.4649999999999999</v>
      </c>
      <c r="D72" s="374">
        <v>9.4450000000000003</v>
      </c>
      <c r="E72" s="374">
        <v>263.10000000000002</v>
      </c>
      <c r="F72" s="374">
        <v>4.6349999999999998</v>
      </c>
      <c r="G72" s="374">
        <v>4.8150000000000004</v>
      </c>
      <c r="H72" s="330">
        <v>15.89</v>
      </c>
      <c r="I72" s="332">
        <v>139.19999999999999</v>
      </c>
      <c r="J72" s="487"/>
      <c r="K72" s="372">
        <f t="shared" si="42"/>
        <v>286.05074250000001</v>
      </c>
      <c r="L72" s="49">
        <f t="shared" si="36"/>
        <v>136.41081299999999</v>
      </c>
      <c r="M72" s="56">
        <f t="shared" si="37"/>
        <v>347.04424649999999</v>
      </c>
      <c r="N72" s="466">
        <f t="shared" si="43"/>
        <v>290.01802278476828</v>
      </c>
      <c r="O72" s="31">
        <f t="shared" si="38"/>
        <v>170.30704949999998</v>
      </c>
      <c r="P72" s="74">
        <f t="shared" si="39"/>
        <v>176.92091550000001</v>
      </c>
      <c r="Q72" s="110">
        <f t="shared" si="40"/>
        <v>350.31094000000002</v>
      </c>
      <c r="R72" s="153">
        <f t="shared" si="41"/>
        <v>3068.8031999999998</v>
      </c>
    </row>
    <row r="73" spans="1:18" ht="18" hidden="1" customHeight="1">
      <c r="A73" s="383">
        <v>40275</v>
      </c>
      <c r="B73" s="374">
        <v>1297</v>
      </c>
      <c r="C73" s="374">
        <v>3.5649999999999999</v>
      </c>
      <c r="D73" s="374">
        <v>9.5250000000000004</v>
      </c>
      <c r="E73" s="374">
        <v>265.60000000000002</v>
      </c>
      <c r="F73" s="374">
        <v>4.7525000000000004</v>
      </c>
      <c r="G73" s="374">
        <v>4.92</v>
      </c>
      <c r="H73" s="330">
        <v>16.16</v>
      </c>
      <c r="I73" s="332">
        <v>137.55000000000001</v>
      </c>
      <c r="J73" s="487"/>
      <c r="K73" s="372">
        <f t="shared" si="42"/>
        <v>285.94051100000001</v>
      </c>
      <c r="L73" s="49">
        <f t="shared" si="36"/>
        <v>140.347633</v>
      </c>
      <c r="M73" s="56">
        <f t="shared" si="37"/>
        <v>349.98374250000001</v>
      </c>
      <c r="N73" s="466">
        <f t="shared" si="43"/>
        <v>292.77380027227082</v>
      </c>
      <c r="O73" s="31">
        <f t="shared" si="38"/>
        <v>174.62443425000001</v>
      </c>
      <c r="P73" s="74">
        <f t="shared" si="39"/>
        <v>180.77900399999999</v>
      </c>
      <c r="Q73" s="110">
        <f t="shared" si="40"/>
        <v>356.26335999999998</v>
      </c>
      <c r="R73" s="153">
        <f t="shared" si="41"/>
        <v>3032.4273000000003</v>
      </c>
    </row>
    <row r="74" spans="1:18" ht="18" hidden="1" customHeight="1">
      <c r="A74" s="383">
        <v>40276</v>
      </c>
      <c r="B74" s="374">
        <v>1300</v>
      </c>
      <c r="C74" s="374">
        <v>3.4824999999999999</v>
      </c>
      <c r="D74" s="374">
        <v>9.4600000000000009</v>
      </c>
      <c r="E74" s="374">
        <v>262.60000000000002</v>
      </c>
      <c r="F74" s="374">
        <v>4.6924999999999999</v>
      </c>
      <c r="G74" s="374">
        <v>4.8550000000000004</v>
      </c>
      <c r="H74" s="330">
        <v>15.92</v>
      </c>
      <c r="I74" s="332">
        <v>134.69999999999999</v>
      </c>
      <c r="J74" s="487"/>
      <c r="K74" s="372">
        <f t="shared" si="42"/>
        <v>286.6019</v>
      </c>
      <c r="L74" s="49">
        <f t="shared" si="36"/>
        <v>137.09975650000001</v>
      </c>
      <c r="M74" s="56">
        <f t="shared" si="37"/>
        <v>347.59540199999998</v>
      </c>
      <c r="N74" s="466">
        <f t="shared" si="43"/>
        <v>289.4668672872678</v>
      </c>
      <c r="O74" s="31">
        <f t="shared" si="38"/>
        <v>172.41981224999998</v>
      </c>
      <c r="P74" s="74">
        <f t="shared" si="39"/>
        <v>178.39066349999999</v>
      </c>
      <c r="Q74" s="110">
        <f t="shared" si="40"/>
        <v>350.97232000000002</v>
      </c>
      <c r="R74" s="153">
        <f t="shared" si="41"/>
        <v>2969.5962</v>
      </c>
    </row>
    <row r="75" spans="1:18" ht="18" hidden="1" customHeight="1">
      <c r="A75" s="383">
        <v>40277</v>
      </c>
      <c r="B75" s="374">
        <v>1319</v>
      </c>
      <c r="C75" s="374">
        <v>3.46</v>
      </c>
      <c r="D75" s="374">
        <v>9.52</v>
      </c>
      <c r="E75" s="374">
        <v>265.3</v>
      </c>
      <c r="F75" s="374">
        <v>4.6559999999999997</v>
      </c>
      <c r="G75" s="374">
        <v>4.835</v>
      </c>
      <c r="H75" s="330">
        <v>16.39</v>
      </c>
      <c r="I75" s="332">
        <v>132.69999999999999</v>
      </c>
      <c r="J75" s="487"/>
      <c r="K75" s="372">
        <f t="shared" si="42"/>
        <v>290.79069699999997</v>
      </c>
      <c r="L75" s="49">
        <f t="shared" si="36"/>
        <v>136.21397200000001</v>
      </c>
      <c r="M75" s="56">
        <f t="shared" si="37"/>
        <v>349.80002399999995</v>
      </c>
      <c r="N75" s="466">
        <f t="shared" si="43"/>
        <v>292.44310697377051</v>
      </c>
      <c r="O75" s="31">
        <f t="shared" si="38"/>
        <v>171.07866719999998</v>
      </c>
      <c r="P75" s="74">
        <f t="shared" si="39"/>
        <v>177.6557895</v>
      </c>
      <c r="Q75" s="110">
        <f t="shared" si="40"/>
        <v>361.33394000000004</v>
      </c>
      <c r="R75" s="153">
        <f t="shared" si="41"/>
        <v>2925.5041999999999</v>
      </c>
    </row>
    <row r="76" spans="1:18" ht="18" hidden="1" customHeight="1">
      <c r="A76" s="383">
        <v>40280</v>
      </c>
      <c r="B76" s="374">
        <v>1312</v>
      </c>
      <c r="C76" s="374">
        <v>3.48</v>
      </c>
      <c r="D76" s="374">
        <v>9.6</v>
      </c>
      <c r="E76" s="374">
        <v>271.39999999999998</v>
      </c>
      <c r="F76" s="374">
        <v>4.68</v>
      </c>
      <c r="G76" s="374">
        <v>4.84</v>
      </c>
      <c r="H76" s="330">
        <v>16.54</v>
      </c>
      <c r="I76" s="332">
        <v>133.55000000000001</v>
      </c>
      <c r="J76" s="487"/>
      <c r="K76" s="372">
        <f t="shared" si="42"/>
        <v>289.247456</v>
      </c>
      <c r="L76" s="49">
        <f t="shared" si="36"/>
        <v>137.00133600000001</v>
      </c>
      <c r="M76" s="56">
        <f t="shared" si="37"/>
        <v>352.73951999999997</v>
      </c>
      <c r="N76" s="466">
        <f t="shared" si="43"/>
        <v>299.16720404327668</v>
      </c>
      <c r="O76" s="31">
        <f t="shared" si="38"/>
        <v>171.96051599999998</v>
      </c>
      <c r="P76" s="74">
        <f t="shared" si="39"/>
        <v>177.83950799999997</v>
      </c>
      <c r="Q76" s="110">
        <f t="shared" si="40"/>
        <v>364.64083999999997</v>
      </c>
      <c r="R76" s="153">
        <f t="shared" si="41"/>
        <v>2944.2433000000001</v>
      </c>
    </row>
    <row r="77" spans="1:18" ht="18" hidden="1" customHeight="1">
      <c r="A77" s="383">
        <v>40281</v>
      </c>
      <c r="B77" s="374">
        <v>1303</v>
      </c>
      <c r="C77" s="374">
        <v>3.52</v>
      </c>
      <c r="D77" s="374">
        <v>9.68</v>
      </c>
      <c r="E77" s="374">
        <v>275.2</v>
      </c>
      <c r="F77" s="374">
        <v>4.76</v>
      </c>
      <c r="G77" s="374">
        <v>4.92</v>
      </c>
      <c r="H77" s="330">
        <v>16.98</v>
      </c>
      <c r="I77" s="332">
        <v>132.19999999999999</v>
      </c>
      <c r="J77" s="487"/>
      <c r="K77" s="372">
        <f t="shared" si="42"/>
        <v>287.26328899999999</v>
      </c>
      <c r="L77" s="49">
        <f t="shared" si="36"/>
        <v>138.576064</v>
      </c>
      <c r="M77" s="56">
        <f t="shared" si="37"/>
        <v>355.67901599999993</v>
      </c>
      <c r="N77" s="466">
        <f t="shared" si="43"/>
        <v>303.35598582428059</v>
      </c>
      <c r="O77" s="31">
        <f t="shared" si="38"/>
        <v>174.90001199999998</v>
      </c>
      <c r="P77" s="74">
        <f t="shared" si="39"/>
        <v>180.77900399999999</v>
      </c>
      <c r="Q77" s="110">
        <f t="shared" si="40"/>
        <v>374.34107999999998</v>
      </c>
      <c r="R77" s="153">
        <f t="shared" si="41"/>
        <v>2914.4811999999997</v>
      </c>
    </row>
    <row r="78" spans="1:18" ht="18" hidden="1" customHeight="1">
      <c r="A78" s="383">
        <v>40282</v>
      </c>
      <c r="B78" s="374">
        <v>1295.5</v>
      </c>
      <c r="C78" s="374">
        <v>3.58</v>
      </c>
      <c r="D78" s="374">
        <v>9.69</v>
      </c>
      <c r="E78" s="374">
        <v>274.3</v>
      </c>
      <c r="F78" s="374">
        <v>4.75</v>
      </c>
      <c r="G78" s="374">
        <v>4.91</v>
      </c>
      <c r="H78" s="330">
        <v>17.53</v>
      </c>
      <c r="I78" s="332">
        <v>131.85</v>
      </c>
      <c r="J78" s="487"/>
      <c r="K78" s="372">
        <f t="shared" si="42"/>
        <v>285.60981649999997</v>
      </c>
      <c r="L78" s="49">
        <f t="shared" si="36"/>
        <v>140.93815600000002</v>
      </c>
      <c r="M78" s="56">
        <f t="shared" si="37"/>
        <v>356.04645299999993</v>
      </c>
      <c r="N78" s="466">
        <f t="shared" si="43"/>
        <v>302.36390592877967</v>
      </c>
      <c r="O78" s="31">
        <f t="shared" si="38"/>
        <v>174.53257499999998</v>
      </c>
      <c r="P78" s="74">
        <f t="shared" si="39"/>
        <v>180.41156699999999</v>
      </c>
      <c r="Q78" s="110">
        <f t="shared" si="40"/>
        <v>386.46638000000002</v>
      </c>
      <c r="R78" s="153">
        <f t="shared" si="41"/>
        <v>2906.7651000000001</v>
      </c>
    </row>
    <row r="79" spans="1:18" ht="18" hidden="1" customHeight="1">
      <c r="A79" s="383">
        <v>40283</v>
      </c>
      <c r="B79" s="374">
        <v>1291</v>
      </c>
      <c r="C79" s="374">
        <v>3.63</v>
      </c>
      <c r="D79" s="374">
        <v>9.84</v>
      </c>
      <c r="E79" s="374">
        <v>281.89999999999998</v>
      </c>
      <c r="F79" s="374">
        <v>4.8</v>
      </c>
      <c r="G79" s="374">
        <v>4.97</v>
      </c>
      <c r="H79" s="330">
        <v>16.850000000000001</v>
      </c>
      <c r="I79" s="332">
        <v>131.75</v>
      </c>
      <c r="J79" s="487"/>
      <c r="K79" s="372">
        <f t="shared" si="42"/>
        <v>284.61773299999999</v>
      </c>
      <c r="L79" s="49">
        <f t="shared" si="36"/>
        <v>142.906566</v>
      </c>
      <c r="M79" s="56">
        <f t="shared" si="37"/>
        <v>361.55800799999997</v>
      </c>
      <c r="N79" s="466">
        <f t="shared" si="43"/>
        <v>310.74146949078738</v>
      </c>
      <c r="O79" s="31">
        <f t="shared" si="38"/>
        <v>176.36975999999999</v>
      </c>
      <c r="P79" s="74">
        <f t="shared" si="39"/>
        <v>182.61618899999996</v>
      </c>
      <c r="Q79" s="110">
        <f t="shared" si="40"/>
        <v>371.4751</v>
      </c>
      <c r="R79" s="153">
        <f t="shared" si="41"/>
        <v>2904.5604999999996</v>
      </c>
    </row>
    <row r="80" spans="1:18" ht="18" hidden="1" customHeight="1">
      <c r="A80" s="383">
        <v>40284</v>
      </c>
      <c r="B80" s="374">
        <v>1280.5</v>
      </c>
      <c r="C80" s="374">
        <v>3.64</v>
      </c>
      <c r="D80" s="374">
        <v>9.85</v>
      </c>
      <c r="E80" s="374">
        <v>280.89999999999998</v>
      </c>
      <c r="F80" s="374">
        <v>4.91</v>
      </c>
      <c r="G80" s="374">
        <v>5.07</v>
      </c>
      <c r="H80" s="330">
        <v>15.95</v>
      </c>
      <c r="I80" s="332">
        <v>129.1</v>
      </c>
      <c r="J80" s="487"/>
      <c r="K80" s="372">
        <f t="shared" si="42"/>
        <v>282.30287149999998</v>
      </c>
      <c r="L80" s="49">
        <f t="shared" si="36"/>
        <v>143.30024800000001</v>
      </c>
      <c r="M80" s="56">
        <f t="shared" si="37"/>
        <v>361.92544499999997</v>
      </c>
      <c r="N80" s="466">
        <f t="shared" si="43"/>
        <v>309.63915849578638</v>
      </c>
      <c r="O80" s="31">
        <f t="shared" si="38"/>
        <v>180.41156699999999</v>
      </c>
      <c r="P80" s="74">
        <f t="shared" si="39"/>
        <v>186.290559</v>
      </c>
      <c r="Q80" s="110">
        <f t="shared" si="40"/>
        <v>351.63369999999998</v>
      </c>
      <c r="R80" s="153">
        <f t="shared" si="41"/>
        <v>2846.1385999999998</v>
      </c>
    </row>
    <row r="81" spans="1:23" ht="18" hidden="1" customHeight="1">
      <c r="A81" s="383">
        <v>40287</v>
      </c>
      <c r="B81" s="374">
        <v>1262</v>
      </c>
      <c r="C81" s="374">
        <v>3.48</v>
      </c>
      <c r="D81" s="374">
        <v>9.77</v>
      </c>
      <c r="E81" s="374">
        <v>283.89999999999998</v>
      </c>
      <c r="F81" s="374">
        <v>4.68</v>
      </c>
      <c r="G81" s="374">
        <v>4.83</v>
      </c>
      <c r="H81" s="330">
        <v>16.91</v>
      </c>
      <c r="I81" s="332">
        <v>129</v>
      </c>
      <c r="J81" s="487"/>
      <c r="K81" s="372">
        <f t="shared" si="42"/>
        <v>278.22430600000001</v>
      </c>
      <c r="L81" s="49">
        <f t="shared" ref="L81:L86" si="44">C81*39.3682</f>
        <v>137.00133600000001</v>
      </c>
      <c r="M81" s="56">
        <f t="shared" ref="M81:M86" si="45">D81*36.7437</f>
        <v>358.98594899999995</v>
      </c>
      <c r="N81" s="466">
        <f t="shared" si="43"/>
        <v>312.94609148078945</v>
      </c>
      <c r="O81" s="31">
        <f t="shared" ref="O81:P83" si="46">F81*36.7437</f>
        <v>171.96051599999998</v>
      </c>
      <c r="P81" s="74">
        <f t="shared" si="46"/>
        <v>177.472071</v>
      </c>
      <c r="Q81" s="110">
        <f t="shared" ref="Q81:R83" si="47">H81/100*2204.6</f>
        <v>372.79785999999996</v>
      </c>
      <c r="R81" s="153">
        <f t="shared" si="47"/>
        <v>2843.9339999999997</v>
      </c>
    </row>
    <row r="82" spans="1:23" ht="18" hidden="1" customHeight="1">
      <c r="A82" s="383">
        <v>40288</v>
      </c>
      <c r="B82" s="374">
        <v>1249</v>
      </c>
      <c r="C82" s="374">
        <v>3.56</v>
      </c>
      <c r="D82" s="374">
        <v>9.84</v>
      </c>
      <c r="E82" s="374">
        <v>287.5</v>
      </c>
      <c r="F82" s="374">
        <v>4.8600000000000003</v>
      </c>
      <c r="G82" s="374">
        <v>5.0199999999999996</v>
      </c>
      <c r="H82" s="330">
        <v>16.46</v>
      </c>
      <c r="I82" s="332">
        <v>129.15</v>
      </c>
      <c r="J82" s="487"/>
      <c r="K82" s="372">
        <f t="shared" si="42"/>
        <v>275.35828700000002</v>
      </c>
      <c r="L82" s="49">
        <f t="shared" si="44"/>
        <v>140.150792</v>
      </c>
      <c r="M82" s="56">
        <f t="shared" si="45"/>
        <v>361.55800799999997</v>
      </c>
      <c r="N82" s="466">
        <f t="shared" si="43"/>
        <v>316.91441106279314</v>
      </c>
      <c r="O82" s="31">
        <f t="shared" si="46"/>
        <v>178.57438199999999</v>
      </c>
      <c r="P82" s="74">
        <f t="shared" si="46"/>
        <v>184.45337399999997</v>
      </c>
      <c r="Q82" s="110">
        <f t="shared" si="47"/>
        <v>362.87716</v>
      </c>
      <c r="R82" s="153">
        <f t="shared" si="47"/>
        <v>2847.2409000000002</v>
      </c>
    </row>
    <row r="83" spans="1:23" ht="18" hidden="1" customHeight="1">
      <c r="A83" s="383">
        <v>40289</v>
      </c>
      <c r="B83" s="374">
        <v>1248.5</v>
      </c>
      <c r="C83" s="374">
        <v>3.59</v>
      </c>
      <c r="D83" s="374">
        <v>9.9600000000000009</v>
      </c>
      <c r="E83" s="374">
        <v>293</v>
      </c>
      <c r="F83" s="374">
        <v>4.87</v>
      </c>
      <c r="G83" s="374">
        <v>4.9800000000000004</v>
      </c>
      <c r="H83" s="330">
        <v>16.55</v>
      </c>
      <c r="I83" s="332">
        <v>129.69999999999999</v>
      </c>
      <c r="J83" s="487"/>
      <c r="K83" s="372">
        <f t="shared" si="42"/>
        <v>275.24805549999996</v>
      </c>
      <c r="L83" s="49">
        <f t="shared" si="44"/>
        <v>141.331838</v>
      </c>
      <c r="M83" s="56">
        <f t="shared" si="45"/>
        <v>365.96725199999997</v>
      </c>
      <c r="N83" s="466">
        <f t="shared" si="43"/>
        <v>322.97712153529875</v>
      </c>
      <c r="O83" s="31">
        <f t="shared" si="46"/>
        <v>178.94181899999998</v>
      </c>
      <c r="P83" s="74">
        <f t="shared" si="46"/>
        <v>182.98362599999999</v>
      </c>
      <c r="Q83" s="110">
        <f t="shared" si="47"/>
        <v>364.86130000000003</v>
      </c>
      <c r="R83" s="153">
        <f t="shared" si="47"/>
        <v>2859.3661999999999</v>
      </c>
    </row>
    <row r="84" spans="1:23" ht="18" hidden="1" customHeight="1">
      <c r="A84" s="383">
        <v>40290</v>
      </c>
      <c r="B84" s="374">
        <v>1234</v>
      </c>
      <c r="C84" s="374">
        <v>3.62</v>
      </c>
      <c r="D84" s="374">
        <v>10.039999999999999</v>
      </c>
      <c r="E84" s="374">
        <v>295.60000000000002</v>
      </c>
      <c r="F84" s="374">
        <v>4.99</v>
      </c>
      <c r="G84" s="374">
        <v>5.0999999999999996</v>
      </c>
      <c r="H84" s="330">
        <v>16.07</v>
      </c>
      <c r="I84" s="332">
        <v>131.1</v>
      </c>
      <c r="J84" s="487"/>
      <c r="K84" s="372">
        <f t="shared" si="42"/>
        <v>272.05134199999998</v>
      </c>
      <c r="L84" s="49">
        <f t="shared" si="44"/>
        <v>142.51288400000001</v>
      </c>
      <c r="M84" s="56">
        <f t="shared" si="45"/>
        <v>368.90674799999994</v>
      </c>
      <c r="N84" s="466">
        <f t="shared" si="43"/>
        <v>325.84313012230143</v>
      </c>
      <c r="O84" s="31">
        <f t="shared" ref="O84:P86" si="48">F84*36.7437</f>
        <v>183.35106299999998</v>
      </c>
      <c r="P84" s="74">
        <f t="shared" si="48"/>
        <v>187.39286999999996</v>
      </c>
      <c r="Q84" s="110">
        <f t="shared" ref="Q84:R86" si="49">H84/100*2204.6</f>
        <v>354.27922000000001</v>
      </c>
      <c r="R84" s="153">
        <f t="shared" si="49"/>
        <v>2890.2305999999999</v>
      </c>
    </row>
    <row r="85" spans="1:23" ht="18" hidden="1" customHeight="1">
      <c r="A85" s="383">
        <v>40291</v>
      </c>
      <c r="B85" s="374">
        <v>1240.5</v>
      </c>
      <c r="C85" s="374">
        <v>3.53</v>
      </c>
      <c r="D85" s="374">
        <v>10</v>
      </c>
      <c r="E85" s="374">
        <v>292.3</v>
      </c>
      <c r="F85" s="374">
        <v>4.93</v>
      </c>
      <c r="G85" s="374">
        <v>5.0599999999999996</v>
      </c>
      <c r="H85" s="330">
        <v>15.66</v>
      </c>
      <c r="I85" s="332">
        <v>131.80000000000001</v>
      </c>
      <c r="J85" s="487"/>
      <c r="K85" s="372">
        <f t="shared" si="42"/>
        <v>273.4843515</v>
      </c>
      <c r="L85" s="49">
        <f t="shared" si="44"/>
        <v>138.96974599999999</v>
      </c>
      <c r="M85" s="56">
        <f t="shared" si="45"/>
        <v>367.43699999999995</v>
      </c>
      <c r="N85" s="466">
        <f t="shared" si="43"/>
        <v>322.20550383879805</v>
      </c>
      <c r="O85" s="31">
        <f t="shared" si="48"/>
        <v>181.14644099999998</v>
      </c>
      <c r="P85" s="74">
        <f t="shared" si="48"/>
        <v>185.92312199999998</v>
      </c>
      <c r="Q85" s="110">
        <f t="shared" si="49"/>
        <v>345.24035999999995</v>
      </c>
      <c r="R85" s="153">
        <f t="shared" si="49"/>
        <v>2905.6628000000001</v>
      </c>
    </row>
    <row r="86" spans="1:23" ht="18" hidden="1" customHeight="1">
      <c r="A86" s="383">
        <v>40294</v>
      </c>
      <c r="B86" s="374">
        <v>1248.5</v>
      </c>
      <c r="C86" s="374">
        <v>3.52</v>
      </c>
      <c r="D86" s="374">
        <v>9.99</v>
      </c>
      <c r="E86" s="374">
        <v>294.60000000000002</v>
      </c>
      <c r="F86" s="374">
        <v>4.79</v>
      </c>
      <c r="G86" s="374">
        <v>4.91</v>
      </c>
      <c r="H86" s="330">
        <v>15.69</v>
      </c>
      <c r="I86" s="332">
        <v>132.55000000000001</v>
      </c>
      <c r="J86" s="487"/>
      <c r="K86" s="372">
        <f t="shared" si="42"/>
        <v>275.24805549999996</v>
      </c>
      <c r="L86" s="49">
        <f t="shared" si="44"/>
        <v>138.576064</v>
      </c>
      <c r="M86" s="56">
        <f t="shared" si="45"/>
        <v>367.06956299999996</v>
      </c>
      <c r="N86" s="466">
        <f t="shared" si="43"/>
        <v>324.74081912730043</v>
      </c>
      <c r="O86" s="31">
        <f t="shared" si="48"/>
        <v>176.00232299999999</v>
      </c>
      <c r="P86" s="74">
        <f t="shared" si="48"/>
        <v>180.41156699999999</v>
      </c>
      <c r="Q86" s="110">
        <f t="shared" si="49"/>
        <v>345.90173999999996</v>
      </c>
      <c r="R86" s="153">
        <f t="shared" si="49"/>
        <v>2922.1973000000003</v>
      </c>
    </row>
    <row r="87" spans="1:23" ht="18" hidden="1" customHeight="1">
      <c r="A87" s="383">
        <v>40295</v>
      </c>
      <c r="B87" s="374">
        <v>1226</v>
      </c>
      <c r="C87" s="374">
        <v>3.48</v>
      </c>
      <c r="D87" s="374">
        <v>9.83</v>
      </c>
      <c r="E87" s="374">
        <v>287</v>
      </c>
      <c r="F87" s="374">
        <v>4.78</v>
      </c>
      <c r="G87" s="374">
        <v>4.93</v>
      </c>
      <c r="H87" s="330">
        <v>15.12</v>
      </c>
      <c r="I87" s="332">
        <v>130.80000000000001</v>
      </c>
      <c r="J87" s="487"/>
      <c r="K87" s="372">
        <f t="shared" si="42"/>
        <v>270.28763800000002</v>
      </c>
      <c r="L87" s="49">
        <f>C87*39.3682</f>
        <v>137.00133600000001</v>
      </c>
      <c r="M87" s="56">
        <f>D87*36.7437</f>
        <v>361.19057099999998</v>
      </c>
      <c r="N87" s="466">
        <f t="shared" si="43"/>
        <v>316.3632555652926</v>
      </c>
      <c r="O87" s="31">
        <f t="shared" ref="O87:P90" si="50">F87*36.7437</f>
        <v>175.63488599999999</v>
      </c>
      <c r="P87" s="74">
        <f t="shared" si="50"/>
        <v>181.14644099999998</v>
      </c>
      <c r="Q87" s="110">
        <f t="shared" ref="Q87:R90" si="51">H87/100*2204.6</f>
        <v>333.33551999999997</v>
      </c>
      <c r="R87" s="153">
        <f t="shared" si="51"/>
        <v>2883.6167999999998</v>
      </c>
    </row>
    <row r="88" spans="1:23" ht="18" hidden="1" customHeight="1">
      <c r="A88" s="383">
        <v>40296</v>
      </c>
      <c r="B88" s="374">
        <v>1202</v>
      </c>
      <c r="C88" s="374">
        <v>3.57</v>
      </c>
      <c r="D88" s="374">
        <v>9.83</v>
      </c>
      <c r="E88" s="374">
        <v>288.60000000000002</v>
      </c>
      <c r="F88" s="374">
        <v>4.76</v>
      </c>
      <c r="G88" s="374">
        <v>4.92</v>
      </c>
      <c r="H88" s="330">
        <v>14.63</v>
      </c>
      <c r="I88" s="332">
        <v>133.85</v>
      </c>
      <c r="J88" s="487"/>
      <c r="K88" s="372">
        <f t="shared" si="42"/>
        <v>264.99652600000002</v>
      </c>
      <c r="L88" s="49">
        <f>C88*39.3682</f>
        <v>140.54447400000001</v>
      </c>
      <c r="M88" s="56">
        <f>D88*36.7437</f>
        <v>361.19057099999998</v>
      </c>
      <c r="N88" s="466">
        <f t="shared" si="43"/>
        <v>318.12695315729428</v>
      </c>
      <c r="O88" s="31">
        <f t="shared" si="50"/>
        <v>174.90001199999998</v>
      </c>
      <c r="P88" s="74">
        <f t="shared" si="50"/>
        <v>180.77900399999999</v>
      </c>
      <c r="Q88" s="110">
        <f t="shared" si="51"/>
        <v>322.53298000000001</v>
      </c>
      <c r="R88" s="153">
        <f t="shared" si="51"/>
        <v>2950.8570999999997</v>
      </c>
    </row>
    <row r="89" spans="1:23" ht="18" hidden="1" customHeight="1">
      <c r="A89" s="383">
        <v>40297</v>
      </c>
      <c r="B89" s="374">
        <v>1226.5</v>
      </c>
      <c r="C89" s="374">
        <v>3.6</v>
      </c>
      <c r="D89" s="374">
        <v>9.86</v>
      </c>
      <c r="E89" s="374">
        <v>287.39999999999998</v>
      </c>
      <c r="F89" s="374">
        <v>4.84</v>
      </c>
      <c r="G89" s="374">
        <v>4.9800000000000004</v>
      </c>
      <c r="H89" s="330">
        <v>15.29</v>
      </c>
      <c r="I89" s="332">
        <v>134.5</v>
      </c>
      <c r="J89" s="487"/>
      <c r="K89" s="372">
        <f t="shared" si="42"/>
        <v>270.39786950000001</v>
      </c>
      <c r="L89" s="49">
        <f>C89*39.3682</f>
        <v>141.72552000000002</v>
      </c>
      <c r="M89" s="56">
        <f>D89*36.7437</f>
        <v>362.29288199999996</v>
      </c>
      <c r="N89" s="466">
        <f t="shared" si="43"/>
        <v>316.804179963293</v>
      </c>
      <c r="O89" s="31">
        <f t="shared" si="50"/>
        <v>177.83950799999997</v>
      </c>
      <c r="P89" s="74">
        <f t="shared" si="50"/>
        <v>182.98362599999999</v>
      </c>
      <c r="Q89" s="110">
        <f t="shared" si="51"/>
        <v>337.08333999999996</v>
      </c>
      <c r="R89" s="153">
        <f t="shared" si="51"/>
        <v>2965.1869999999999</v>
      </c>
      <c r="T89" s="387"/>
      <c r="U89" s="387"/>
      <c r="V89" s="387"/>
      <c r="W89" s="388"/>
    </row>
    <row r="90" spans="1:23" ht="18" hidden="1" customHeight="1" thickBot="1">
      <c r="A90" s="384">
        <v>40298</v>
      </c>
      <c r="B90" s="376">
        <v>1235.5</v>
      </c>
      <c r="C90" s="377">
        <v>3.66</v>
      </c>
      <c r="D90" s="377">
        <v>9.89</v>
      </c>
      <c r="E90" s="377">
        <v>291.3</v>
      </c>
      <c r="F90" s="377">
        <v>4.92</v>
      </c>
      <c r="G90" s="377">
        <v>5.0599999999999996</v>
      </c>
      <c r="H90" s="334">
        <v>15.15</v>
      </c>
      <c r="I90" s="336">
        <v>135.19999999999999</v>
      </c>
      <c r="J90" s="488"/>
      <c r="K90" s="372">
        <f t="shared" si="42"/>
        <v>272.38203649999997</v>
      </c>
      <c r="L90" s="50">
        <f>C90*39.3682</f>
        <v>144.08761200000001</v>
      </c>
      <c r="M90" s="57">
        <f>D90*36.7437</f>
        <v>363.39519300000001</v>
      </c>
      <c r="N90" s="470">
        <f t="shared" si="43"/>
        <v>321.10319284379705</v>
      </c>
      <c r="O90" s="42">
        <f t="shared" si="50"/>
        <v>180.77900399999999</v>
      </c>
      <c r="P90" s="75">
        <f t="shared" si="50"/>
        <v>185.92312199999998</v>
      </c>
      <c r="Q90" s="111">
        <f t="shared" si="51"/>
        <v>333.99689999999998</v>
      </c>
      <c r="R90" s="265">
        <f t="shared" si="51"/>
        <v>2980.6191999999996</v>
      </c>
      <c r="T90" s="387"/>
      <c r="U90" s="387"/>
      <c r="V90" s="387"/>
      <c r="W90" s="388"/>
    </row>
    <row r="91" spans="1:23" ht="18" customHeight="1" thickBot="1">
      <c r="A91" s="378" t="s">
        <v>19</v>
      </c>
      <c r="B91" s="379">
        <f>AVERAGE(B70:B90)</f>
        <v>1265.3095238095239</v>
      </c>
      <c r="C91" s="380">
        <f>AVERAGE(C70:C90)</f>
        <v>3.5399999999999996</v>
      </c>
      <c r="D91" s="380">
        <f t="shared" ref="D91:I91" si="52">AVERAGE(D70:D90)</f>
        <v>9.7333333333333325</v>
      </c>
      <c r="E91" s="380">
        <f t="shared" si="52"/>
        <v>279.45714285714291</v>
      </c>
      <c r="F91" s="380">
        <f t="shared" si="52"/>
        <v>4.7686190476190475</v>
      </c>
      <c r="G91" s="380">
        <f t="shared" si="52"/>
        <v>4.9210714285714285</v>
      </c>
      <c r="H91" s="381">
        <f t="shared" si="52"/>
        <v>16.135238095238094</v>
      </c>
      <c r="I91" s="479">
        <f t="shared" si="52"/>
        <v>133.20476190476191</v>
      </c>
      <c r="J91" s="462"/>
      <c r="K91" s="223">
        <f>AVERAGE(K70:K90)</f>
        <v>278.95393354761899</v>
      </c>
      <c r="L91" s="66">
        <f>AVERAGE(L70:L90)</f>
        <v>139.36342799999997</v>
      </c>
      <c r="M91" s="67">
        <f t="shared" ref="M91:R91" si="53">AVERAGE(M70:M90)</f>
        <v>357.63868000000002</v>
      </c>
      <c r="N91" s="468">
        <f t="shared" si="43"/>
        <v>308.04868120299926</v>
      </c>
      <c r="O91" s="68">
        <f t="shared" si="53"/>
        <v>175.2167077</v>
      </c>
      <c r="P91" s="76">
        <f t="shared" si="53"/>
        <v>180.81837225000004</v>
      </c>
      <c r="Q91" s="68">
        <f t="shared" si="53"/>
        <v>355.71745904761906</v>
      </c>
      <c r="R91" s="260">
        <f t="shared" si="53"/>
        <v>2936.6321809523806</v>
      </c>
      <c r="T91" s="387"/>
      <c r="U91" s="387"/>
      <c r="V91" s="387"/>
      <c r="W91" s="388"/>
    </row>
    <row r="92" spans="1:23" ht="18" hidden="1" customHeight="1">
      <c r="A92" s="382">
        <v>40301</v>
      </c>
      <c r="B92" s="368">
        <v>1225.5</v>
      </c>
      <c r="C92" s="369">
        <v>3.63</v>
      </c>
      <c r="D92" s="369">
        <v>9.76</v>
      </c>
      <c r="E92" s="369">
        <v>282.7</v>
      </c>
      <c r="F92" s="369">
        <v>4.9000000000000004</v>
      </c>
      <c r="G92" s="369">
        <v>5.04</v>
      </c>
      <c r="H92" s="371">
        <v>14.98</v>
      </c>
      <c r="I92" s="405">
        <v>138.4</v>
      </c>
      <c r="J92" s="486"/>
      <c r="K92" s="372">
        <f>B92*0.220463</f>
        <v>270.17740650000002</v>
      </c>
      <c r="L92" s="48">
        <f t="shared" ref="L92:L111" si="54">C92*39.3682</f>
        <v>142.906566</v>
      </c>
      <c r="M92" s="55">
        <f t="shared" ref="M92:M111" si="55">D92*36.7437</f>
        <v>358.61851199999995</v>
      </c>
      <c r="N92" s="469">
        <f t="shared" si="43"/>
        <v>311.62331828678822</v>
      </c>
      <c r="O92" s="47">
        <f t="shared" ref="O92:P111" si="56">F92*36.7437</f>
        <v>180.04413</v>
      </c>
      <c r="P92" s="73">
        <f t="shared" si="56"/>
        <v>185.18824799999999</v>
      </c>
      <c r="Q92" s="109">
        <f t="shared" ref="Q92:R111" si="57">H92/100*2204.6</f>
        <v>330.24908000000005</v>
      </c>
      <c r="R92" s="262">
        <f t="shared" si="57"/>
        <v>3051.1664000000001</v>
      </c>
      <c r="T92" s="387"/>
      <c r="U92" s="387"/>
      <c r="V92" s="387"/>
      <c r="W92" s="388"/>
    </row>
    <row r="93" spans="1:23" ht="18" hidden="1" customHeight="1">
      <c r="A93" s="383">
        <v>40302</v>
      </c>
      <c r="B93" s="374">
        <v>1208.5</v>
      </c>
      <c r="C93" s="374">
        <v>3.6</v>
      </c>
      <c r="D93" s="374">
        <v>9.77</v>
      </c>
      <c r="E93" s="374">
        <v>285.5</v>
      </c>
      <c r="F93" s="374">
        <v>5</v>
      </c>
      <c r="G93" s="374">
        <v>5.14</v>
      </c>
      <c r="H93" s="330">
        <v>14.51</v>
      </c>
      <c r="I93" s="332">
        <v>137.4</v>
      </c>
      <c r="J93" s="487"/>
      <c r="K93" s="372">
        <f t="shared" ref="K93:K111" si="58">B93*0.220463</f>
        <v>266.42953549999999</v>
      </c>
      <c r="L93" s="49">
        <f t="shared" si="54"/>
        <v>141.72552000000002</v>
      </c>
      <c r="M93" s="56">
        <f t="shared" si="55"/>
        <v>358.98594899999995</v>
      </c>
      <c r="N93" s="466">
        <f t="shared" si="43"/>
        <v>314.70978907279112</v>
      </c>
      <c r="O93" s="31">
        <f t="shared" si="56"/>
        <v>183.71849999999998</v>
      </c>
      <c r="P93" s="74">
        <f t="shared" si="56"/>
        <v>188.86261799999997</v>
      </c>
      <c r="Q93" s="110">
        <f t="shared" si="57"/>
        <v>319.88745999999998</v>
      </c>
      <c r="R93" s="153">
        <f t="shared" si="57"/>
        <v>3029.1204000000002</v>
      </c>
      <c r="T93" s="387"/>
      <c r="U93" s="387"/>
      <c r="V93" s="387"/>
      <c r="W93" s="388"/>
    </row>
    <row r="94" spans="1:23" ht="18" hidden="1" customHeight="1">
      <c r="A94" s="383">
        <v>40303</v>
      </c>
      <c r="B94" s="374">
        <v>1191</v>
      </c>
      <c r="C94" s="374">
        <v>3.65</v>
      </c>
      <c r="D94" s="374">
        <v>9.68</v>
      </c>
      <c r="E94" s="374">
        <v>279.7</v>
      </c>
      <c r="F94" s="374">
        <v>5.01</v>
      </c>
      <c r="G94" s="374">
        <v>5.16</v>
      </c>
      <c r="H94" s="330">
        <v>14.41</v>
      </c>
      <c r="I94" s="332">
        <v>137.25</v>
      </c>
      <c r="J94" s="487"/>
      <c r="K94" s="372">
        <f t="shared" si="58"/>
        <v>262.57143300000001</v>
      </c>
      <c r="L94" s="49">
        <f t="shared" si="54"/>
        <v>143.69392999999999</v>
      </c>
      <c r="M94" s="56">
        <f t="shared" si="55"/>
        <v>355.67901599999993</v>
      </c>
      <c r="N94" s="466">
        <f t="shared" si="43"/>
        <v>308.31638530178515</v>
      </c>
      <c r="O94" s="31">
        <f t="shared" si="56"/>
        <v>184.08593699999997</v>
      </c>
      <c r="P94" s="74">
        <f t="shared" si="56"/>
        <v>189.59749199999999</v>
      </c>
      <c r="Q94" s="110">
        <f t="shared" si="57"/>
        <v>317.68286000000001</v>
      </c>
      <c r="R94" s="153">
        <f t="shared" si="57"/>
        <v>3025.8135000000002</v>
      </c>
      <c r="T94" s="387"/>
      <c r="U94" s="387"/>
      <c r="V94" s="387"/>
      <c r="W94" s="388"/>
    </row>
    <row r="95" spans="1:23" ht="18" hidden="1" customHeight="1">
      <c r="A95" s="383">
        <v>40304</v>
      </c>
      <c r="B95" s="374">
        <v>1165</v>
      </c>
      <c r="C95" s="374">
        <v>3.64</v>
      </c>
      <c r="D95" s="374">
        <v>9.4499999999999993</v>
      </c>
      <c r="E95" s="374">
        <v>276.2</v>
      </c>
      <c r="F95" s="374">
        <v>4.97</v>
      </c>
      <c r="G95" s="374">
        <v>5.1100000000000003</v>
      </c>
      <c r="H95" s="330">
        <v>13.67</v>
      </c>
      <c r="I95" s="332">
        <v>133.15</v>
      </c>
      <c r="J95" s="487"/>
      <c r="K95" s="372">
        <f t="shared" si="58"/>
        <v>256.83939499999997</v>
      </c>
      <c r="L95" s="49">
        <f t="shared" si="54"/>
        <v>143.30024800000001</v>
      </c>
      <c r="M95" s="56">
        <f t="shared" si="55"/>
        <v>347.22796499999993</v>
      </c>
      <c r="N95" s="466">
        <f t="shared" si="43"/>
        <v>304.4582968192816</v>
      </c>
      <c r="O95" s="31">
        <f t="shared" si="56"/>
        <v>182.61618899999996</v>
      </c>
      <c r="P95" s="74">
        <f t="shared" si="56"/>
        <v>187.76030699999998</v>
      </c>
      <c r="Q95" s="110">
        <f t="shared" si="57"/>
        <v>301.36881999999997</v>
      </c>
      <c r="R95" s="153">
        <f t="shared" si="57"/>
        <v>2935.4249</v>
      </c>
      <c r="T95" s="387"/>
      <c r="U95" s="387"/>
      <c r="V95" s="387"/>
      <c r="W95" s="388"/>
    </row>
    <row r="96" spans="1:23" ht="18" hidden="1" customHeight="1">
      <c r="A96" s="383">
        <v>40305</v>
      </c>
      <c r="B96" s="374">
        <v>1153.5</v>
      </c>
      <c r="C96" s="374">
        <v>3.65</v>
      </c>
      <c r="D96" s="374">
        <v>9.51</v>
      </c>
      <c r="E96" s="374">
        <v>276.39999999999998</v>
      </c>
      <c r="F96" s="331">
        <v>5</v>
      </c>
      <c r="G96" s="374">
        <v>5.13</v>
      </c>
      <c r="H96" s="330">
        <v>13.75</v>
      </c>
      <c r="I96" s="332">
        <v>133</v>
      </c>
      <c r="J96" s="487"/>
      <c r="K96" s="372">
        <f t="shared" si="58"/>
        <v>254.30407049999999</v>
      </c>
      <c r="L96" s="49">
        <f t="shared" si="54"/>
        <v>143.69392999999999</v>
      </c>
      <c r="M96" s="56">
        <f t="shared" si="55"/>
        <v>349.43258699999996</v>
      </c>
      <c r="N96" s="466">
        <f t="shared" si="43"/>
        <v>304.67875901828182</v>
      </c>
      <c r="O96" s="31">
        <f t="shared" si="56"/>
        <v>183.71849999999998</v>
      </c>
      <c r="P96" s="74">
        <f t="shared" si="56"/>
        <v>188.49518099999997</v>
      </c>
      <c r="Q96" s="110">
        <f t="shared" si="57"/>
        <v>303.13249999999999</v>
      </c>
      <c r="R96" s="153">
        <f t="shared" si="57"/>
        <v>2932.1179999999999</v>
      </c>
      <c r="T96" s="387"/>
      <c r="U96" s="387"/>
      <c r="V96" s="387"/>
      <c r="W96" s="388"/>
    </row>
    <row r="97" spans="1:23" ht="18" hidden="1" customHeight="1">
      <c r="A97" s="383">
        <v>40308</v>
      </c>
      <c r="B97" s="374">
        <v>1169</v>
      </c>
      <c r="C97" s="374">
        <v>3.63</v>
      </c>
      <c r="D97" s="374">
        <v>9.5299999999999994</v>
      </c>
      <c r="E97" s="374">
        <v>278.2</v>
      </c>
      <c r="F97" s="331">
        <v>4.83</v>
      </c>
      <c r="G97" s="374">
        <v>5.01</v>
      </c>
      <c r="H97" s="330">
        <v>14.18</v>
      </c>
      <c r="I97" s="332">
        <v>133.56</v>
      </c>
      <c r="J97" s="487"/>
      <c r="K97" s="372">
        <f t="shared" si="58"/>
        <v>257.72124700000001</v>
      </c>
      <c r="L97" s="49">
        <f t="shared" si="54"/>
        <v>142.906566</v>
      </c>
      <c r="M97" s="56">
        <f t="shared" si="55"/>
        <v>350.16746099999995</v>
      </c>
      <c r="N97" s="466">
        <f t="shared" si="43"/>
        <v>306.66291880928367</v>
      </c>
      <c r="O97" s="31">
        <f t="shared" si="56"/>
        <v>177.472071</v>
      </c>
      <c r="P97" s="74">
        <f t="shared" si="56"/>
        <v>184.08593699999997</v>
      </c>
      <c r="Q97" s="110">
        <f t="shared" si="57"/>
        <v>312.61228</v>
      </c>
      <c r="R97" s="153">
        <f t="shared" si="57"/>
        <v>2944.4637600000001</v>
      </c>
      <c r="T97" s="387"/>
      <c r="U97" s="387"/>
      <c r="V97" s="387"/>
      <c r="W97" s="388"/>
    </row>
    <row r="98" spans="1:23" ht="18" hidden="1" customHeight="1">
      <c r="A98" s="383">
        <v>40309</v>
      </c>
      <c r="B98" s="374"/>
      <c r="C98" s="374">
        <v>3.7</v>
      </c>
      <c r="D98" s="374">
        <v>9.58</v>
      </c>
      <c r="E98" s="374">
        <v>282.3</v>
      </c>
      <c r="F98" s="331">
        <v>4.84</v>
      </c>
      <c r="G98" s="374">
        <v>5.03</v>
      </c>
      <c r="H98" s="330">
        <v>13.91</v>
      </c>
      <c r="I98" s="332">
        <v>132.25</v>
      </c>
      <c r="J98" s="487"/>
      <c r="K98" s="372"/>
      <c r="L98" s="49">
        <f t="shared" si="54"/>
        <v>145.66234</v>
      </c>
      <c r="M98" s="56">
        <f t="shared" si="55"/>
        <v>352.00464599999998</v>
      </c>
      <c r="N98" s="466">
        <f t="shared" si="43"/>
        <v>311.18239388878783</v>
      </c>
      <c r="O98" s="31">
        <f t="shared" si="56"/>
        <v>177.83950799999997</v>
      </c>
      <c r="P98" s="74">
        <f t="shared" si="56"/>
        <v>184.82081099999999</v>
      </c>
      <c r="Q98" s="110">
        <f t="shared" si="57"/>
        <v>306.65985999999998</v>
      </c>
      <c r="R98" s="153">
        <f t="shared" si="57"/>
        <v>2915.5834999999997</v>
      </c>
      <c r="T98" s="387"/>
      <c r="U98" s="387"/>
      <c r="V98" s="387"/>
      <c r="W98" s="388"/>
    </row>
    <row r="99" spans="1:23" ht="18" hidden="1" customHeight="1">
      <c r="A99" s="383">
        <v>40310</v>
      </c>
      <c r="B99" s="374">
        <v>1178.5</v>
      </c>
      <c r="C99" s="374">
        <v>3.71</v>
      </c>
      <c r="D99" s="374">
        <v>9.6</v>
      </c>
      <c r="E99" s="374">
        <v>281.3</v>
      </c>
      <c r="F99" s="389">
        <v>4.83</v>
      </c>
      <c r="G99" s="374">
        <v>5</v>
      </c>
      <c r="H99" s="330">
        <v>14.67</v>
      </c>
      <c r="I99" s="332">
        <v>136.80000000000001</v>
      </c>
      <c r="J99" s="487"/>
      <c r="K99" s="372">
        <f t="shared" si="58"/>
        <v>259.81564550000002</v>
      </c>
      <c r="L99" s="49">
        <f t="shared" si="54"/>
        <v>146.05602200000001</v>
      </c>
      <c r="M99" s="56">
        <f t="shared" si="55"/>
        <v>352.73951999999997</v>
      </c>
      <c r="N99" s="466">
        <f t="shared" si="43"/>
        <v>310.08008289378682</v>
      </c>
      <c r="O99" s="31">
        <f t="shared" si="56"/>
        <v>177.472071</v>
      </c>
      <c r="P99" s="74">
        <f t="shared" si="56"/>
        <v>183.71849999999998</v>
      </c>
      <c r="Q99" s="110">
        <f t="shared" si="57"/>
        <v>323.41481999999996</v>
      </c>
      <c r="R99" s="153">
        <f t="shared" si="57"/>
        <v>3015.8928000000001</v>
      </c>
      <c r="T99" s="387"/>
      <c r="U99" s="387"/>
      <c r="V99" s="387"/>
      <c r="W99" s="388"/>
    </row>
    <row r="100" spans="1:23" ht="18" hidden="1" customHeight="1">
      <c r="A100" s="383">
        <v>40311</v>
      </c>
      <c r="B100" s="374">
        <v>1170</v>
      </c>
      <c r="C100" s="374">
        <v>3.67</v>
      </c>
      <c r="D100" s="374">
        <v>9.6</v>
      </c>
      <c r="E100" s="374">
        <v>284.39999999999998</v>
      </c>
      <c r="F100" s="389">
        <v>4.71</v>
      </c>
      <c r="G100" s="374">
        <v>4.9000000000000004</v>
      </c>
      <c r="H100" s="330">
        <v>14.66</v>
      </c>
      <c r="I100" s="332">
        <v>137.05000000000001</v>
      </c>
      <c r="J100" s="487"/>
      <c r="K100" s="372">
        <f t="shared" si="58"/>
        <v>257.94171</v>
      </c>
      <c r="L100" s="49">
        <f t="shared" si="54"/>
        <v>144.48129399999999</v>
      </c>
      <c r="M100" s="56">
        <f t="shared" si="55"/>
        <v>352.73951999999997</v>
      </c>
      <c r="N100" s="466">
        <f t="shared" si="43"/>
        <v>313.49724697828998</v>
      </c>
      <c r="O100" s="31">
        <f t="shared" si="56"/>
        <v>173.06282699999997</v>
      </c>
      <c r="P100" s="74">
        <f t="shared" si="56"/>
        <v>180.04413</v>
      </c>
      <c r="Q100" s="110">
        <f t="shared" si="57"/>
        <v>323.19436000000002</v>
      </c>
      <c r="R100" s="153">
        <f t="shared" si="57"/>
        <v>3021.4043000000001</v>
      </c>
      <c r="T100" s="387"/>
      <c r="U100" s="387"/>
      <c r="V100" s="387"/>
      <c r="W100" s="388"/>
    </row>
    <row r="101" spans="1:23" ht="18" hidden="1" customHeight="1">
      <c r="A101" s="383">
        <v>40312</v>
      </c>
      <c r="B101" s="374">
        <v>1160.5</v>
      </c>
      <c r="C101" s="374">
        <v>3.57</v>
      </c>
      <c r="D101" s="374">
        <v>9.48</v>
      </c>
      <c r="E101" s="374">
        <v>282.2</v>
      </c>
      <c r="F101" s="389">
        <v>4.6399999999999997</v>
      </c>
      <c r="G101" s="374">
        <v>4.8499999999999996</v>
      </c>
      <c r="H101" s="330">
        <v>14.13</v>
      </c>
      <c r="I101" s="332">
        <v>134.25</v>
      </c>
      <c r="J101" s="487"/>
      <c r="K101" s="372">
        <f t="shared" si="58"/>
        <v>255.84731149999999</v>
      </c>
      <c r="L101" s="49">
        <f t="shared" si="54"/>
        <v>140.54447400000001</v>
      </c>
      <c r="M101" s="56">
        <f t="shared" si="55"/>
        <v>348.33027599999997</v>
      </c>
      <c r="N101" s="466">
        <f t="shared" si="43"/>
        <v>311.07216278928774</v>
      </c>
      <c r="O101" s="31">
        <f t="shared" si="56"/>
        <v>170.49076799999997</v>
      </c>
      <c r="P101" s="74">
        <f t="shared" si="56"/>
        <v>178.20694499999996</v>
      </c>
      <c r="Q101" s="110">
        <f t="shared" si="57"/>
        <v>311.50997999999998</v>
      </c>
      <c r="R101" s="153">
        <f t="shared" si="57"/>
        <v>2959.6754999999998</v>
      </c>
      <c r="T101" s="387"/>
      <c r="U101" s="387"/>
      <c r="V101" s="387"/>
      <c r="W101" s="388"/>
    </row>
    <row r="102" spans="1:23" ht="18" hidden="1" customHeight="1">
      <c r="A102" s="383">
        <v>40315</v>
      </c>
      <c r="B102" s="374">
        <v>1162.5</v>
      </c>
      <c r="C102" s="374">
        <v>3.56</v>
      </c>
      <c r="D102" s="374">
        <v>9.41</v>
      </c>
      <c r="E102" s="374">
        <v>273.89999999999998</v>
      </c>
      <c r="F102" s="331">
        <v>4.6900000000000004</v>
      </c>
      <c r="G102" s="374">
        <v>4.9000000000000004</v>
      </c>
      <c r="H102" s="330">
        <v>13.89</v>
      </c>
      <c r="I102" s="332">
        <v>134.55000000000001</v>
      </c>
      <c r="J102" s="487"/>
      <c r="K102" s="372">
        <f t="shared" si="58"/>
        <v>256.28823749999998</v>
      </c>
      <c r="L102" s="49">
        <f t="shared" si="54"/>
        <v>140.150792</v>
      </c>
      <c r="M102" s="56">
        <f t="shared" si="55"/>
        <v>345.758217</v>
      </c>
      <c r="N102" s="466">
        <f t="shared" si="43"/>
        <v>301.92298153077923</v>
      </c>
      <c r="O102" s="31">
        <f t="shared" si="56"/>
        <v>172.32795300000001</v>
      </c>
      <c r="P102" s="74">
        <f t="shared" si="56"/>
        <v>180.04413</v>
      </c>
      <c r="Q102" s="110">
        <f t="shared" si="57"/>
        <v>306.21893999999998</v>
      </c>
      <c r="R102" s="153">
        <f t="shared" si="57"/>
        <v>2966.2893000000004</v>
      </c>
      <c r="T102" s="387"/>
      <c r="U102" s="387"/>
      <c r="V102" s="387"/>
      <c r="W102" s="388"/>
    </row>
    <row r="103" spans="1:23" ht="18" hidden="1" customHeight="1">
      <c r="A103" s="383">
        <v>40316</v>
      </c>
      <c r="B103" s="374"/>
      <c r="C103" s="374">
        <v>3.58</v>
      </c>
      <c r="D103" s="374">
        <v>9.4</v>
      </c>
      <c r="E103" s="374">
        <v>273.60000000000002</v>
      </c>
      <c r="F103" s="331">
        <v>4.68</v>
      </c>
      <c r="G103" s="374">
        <v>4.88</v>
      </c>
      <c r="H103" s="330">
        <v>14.8</v>
      </c>
      <c r="I103" s="332">
        <v>136.25</v>
      </c>
      <c r="J103" s="487"/>
      <c r="K103" s="372"/>
      <c r="L103" s="49">
        <f t="shared" si="54"/>
        <v>140.93815600000002</v>
      </c>
      <c r="M103" s="56">
        <f t="shared" si="55"/>
        <v>345.39078000000001</v>
      </c>
      <c r="N103" s="466">
        <f t="shared" si="43"/>
        <v>301.59228823227897</v>
      </c>
      <c r="O103" s="31">
        <f t="shared" si="56"/>
        <v>171.96051599999998</v>
      </c>
      <c r="P103" s="74">
        <f t="shared" si="56"/>
        <v>179.30925599999998</v>
      </c>
      <c r="Q103" s="110">
        <f t="shared" si="57"/>
        <v>326.28080000000006</v>
      </c>
      <c r="R103" s="153">
        <f t="shared" si="57"/>
        <v>3003.7674999999999</v>
      </c>
      <c r="T103" s="387"/>
      <c r="U103" s="387"/>
      <c r="V103" s="387"/>
      <c r="W103" s="388"/>
    </row>
    <row r="104" spans="1:23" ht="18" hidden="1" customHeight="1">
      <c r="A104" s="383">
        <v>40317</v>
      </c>
      <c r="B104" s="374">
        <v>1190</v>
      </c>
      <c r="C104" s="374">
        <v>3.59</v>
      </c>
      <c r="D104" s="374">
        <v>9.39</v>
      </c>
      <c r="E104" s="374">
        <v>273.39999999999998</v>
      </c>
      <c r="F104" s="331">
        <v>4.6900000000000004</v>
      </c>
      <c r="G104" s="374">
        <v>4.92</v>
      </c>
      <c r="H104" s="330">
        <v>14.93</v>
      </c>
      <c r="I104" s="332">
        <v>132.5</v>
      </c>
      <c r="J104" s="487"/>
      <c r="K104" s="372">
        <f t="shared" si="58"/>
        <v>262.35097000000002</v>
      </c>
      <c r="L104" s="49">
        <f t="shared" si="54"/>
        <v>141.331838</v>
      </c>
      <c r="M104" s="56">
        <f t="shared" si="55"/>
        <v>345.02334300000001</v>
      </c>
      <c r="N104" s="466">
        <f t="shared" si="43"/>
        <v>301.37182603327875</v>
      </c>
      <c r="O104" s="31">
        <f t="shared" si="56"/>
        <v>172.32795300000001</v>
      </c>
      <c r="P104" s="74">
        <f t="shared" si="56"/>
        <v>180.77900399999999</v>
      </c>
      <c r="Q104" s="110">
        <f t="shared" si="57"/>
        <v>329.14677999999998</v>
      </c>
      <c r="R104" s="153">
        <f t="shared" si="57"/>
        <v>2921.0949999999998</v>
      </c>
      <c r="T104" s="387"/>
      <c r="U104" s="387"/>
      <c r="V104" s="387"/>
      <c r="W104" s="388"/>
    </row>
    <row r="105" spans="1:23" ht="18" hidden="1" customHeight="1">
      <c r="A105" s="383">
        <v>40318</v>
      </c>
      <c r="B105" s="374">
        <v>1201.5</v>
      </c>
      <c r="C105" s="374">
        <v>3.62</v>
      </c>
      <c r="D105" s="374">
        <v>9.44</v>
      </c>
      <c r="E105" s="374">
        <v>276.2</v>
      </c>
      <c r="F105" s="331">
        <v>4.7</v>
      </c>
      <c r="G105" s="374">
        <v>4.93</v>
      </c>
      <c r="H105" s="330">
        <v>14.99</v>
      </c>
      <c r="I105" s="332">
        <v>132.4</v>
      </c>
      <c r="J105" s="487"/>
      <c r="K105" s="372">
        <f t="shared" si="58"/>
        <v>264.88629449999996</v>
      </c>
      <c r="L105" s="49">
        <f t="shared" si="54"/>
        <v>142.51288400000001</v>
      </c>
      <c r="M105" s="56">
        <f t="shared" si="55"/>
        <v>346.86052799999993</v>
      </c>
      <c r="N105" s="466">
        <f t="shared" si="43"/>
        <v>304.4582968192816</v>
      </c>
      <c r="O105" s="31">
        <f t="shared" si="56"/>
        <v>172.69539</v>
      </c>
      <c r="P105" s="74">
        <f t="shared" si="56"/>
        <v>181.14644099999998</v>
      </c>
      <c r="Q105" s="110">
        <f t="shared" si="57"/>
        <v>330.46953999999999</v>
      </c>
      <c r="R105" s="153">
        <f t="shared" si="57"/>
        <v>2918.8904000000002</v>
      </c>
      <c r="T105" s="387"/>
      <c r="U105" s="387"/>
      <c r="V105" s="387"/>
      <c r="W105" s="388"/>
    </row>
    <row r="106" spans="1:23" ht="18" hidden="1" customHeight="1">
      <c r="A106" s="383">
        <v>40319</v>
      </c>
      <c r="B106" s="374">
        <v>1220</v>
      </c>
      <c r="C106" s="374">
        <v>3.69</v>
      </c>
      <c r="D106" s="374">
        <v>9.41</v>
      </c>
      <c r="E106" s="374">
        <v>275.60000000000002</v>
      </c>
      <c r="F106" s="331">
        <v>4.72</v>
      </c>
      <c r="G106" s="374">
        <v>4.95</v>
      </c>
      <c r="H106" s="330">
        <v>15.65</v>
      </c>
      <c r="I106" s="332">
        <v>132.4</v>
      </c>
      <c r="J106" s="487"/>
      <c r="K106" s="372">
        <f t="shared" si="58"/>
        <v>268.96485999999999</v>
      </c>
      <c r="L106" s="49">
        <f t="shared" si="54"/>
        <v>145.26865800000002</v>
      </c>
      <c r="M106" s="56">
        <f t="shared" si="55"/>
        <v>345.758217</v>
      </c>
      <c r="N106" s="466">
        <f t="shared" si="43"/>
        <v>303.79691022228104</v>
      </c>
      <c r="O106" s="31">
        <f t="shared" si="56"/>
        <v>173.43026399999997</v>
      </c>
      <c r="P106" s="74">
        <f t="shared" si="56"/>
        <v>181.881315</v>
      </c>
      <c r="Q106" s="110">
        <f t="shared" si="57"/>
        <v>345.01990000000001</v>
      </c>
      <c r="R106" s="153">
        <f t="shared" si="57"/>
        <v>2918.8904000000002</v>
      </c>
      <c r="T106" s="387"/>
      <c r="U106" s="387"/>
      <c r="V106" s="387"/>
      <c r="W106" s="388"/>
    </row>
    <row r="107" spans="1:23" ht="18" hidden="1" customHeight="1">
      <c r="A107" s="383">
        <v>40322</v>
      </c>
      <c r="B107" s="374">
        <v>1207</v>
      </c>
      <c r="C107" s="374">
        <v>3.71</v>
      </c>
      <c r="D107" s="374">
        <v>9.41</v>
      </c>
      <c r="E107" s="374">
        <v>273.7</v>
      </c>
      <c r="F107" s="331">
        <v>4.68</v>
      </c>
      <c r="G107" s="374">
        <v>4.91</v>
      </c>
      <c r="H107" s="330">
        <v>15.19</v>
      </c>
      <c r="I107" s="332">
        <v>132.25</v>
      </c>
      <c r="J107" s="487"/>
      <c r="K107" s="372">
        <f t="shared" si="58"/>
        <v>266.09884099999999</v>
      </c>
      <c r="L107" s="49">
        <f t="shared" si="54"/>
        <v>146.05602200000001</v>
      </c>
      <c r="M107" s="56">
        <f t="shared" si="55"/>
        <v>345.758217</v>
      </c>
      <c r="N107" s="466">
        <f t="shared" si="43"/>
        <v>301.70251933177906</v>
      </c>
      <c r="O107" s="31">
        <f t="shared" si="56"/>
        <v>171.96051599999998</v>
      </c>
      <c r="P107" s="74">
        <f t="shared" si="56"/>
        <v>180.41156699999999</v>
      </c>
      <c r="Q107" s="110">
        <f t="shared" si="57"/>
        <v>334.87873999999999</v>
      </c>
      <c r="R107" s="153">
        <f t="shared" si="57"/>
        <v>2915.5834999999997</v>
      </c>
      <c r="T107" s="387"/>
      <c r="U107" s="387"/>
      <c r="V107" s="387"/>
      <c r="W107" s="388"/>
    </row>
    <row r="108" spans="1:23" s="392" customFormat="1" ht="18" hidden="1" customHeight="1">
      <c r="A108" s="390">
        <v>40323</v>
      </c>
      <c r="B108" s="331">
        <v>1162</v>
      </c>
      <c r="C108" s="331">
        <v>3.64</v>
      </c>
      <c r="D108" s="331">
        <v>9.31</v>
      </c>
      <c r="E108" s="331">
        <v>271.10000000000002</v>
      </c>
      <c r="F108" s="331">
        <v>4.6100000000000003</v>
      </c>
      <c r="G108" s="331">
        <v>4.8499999999999996</v>
      </c>
      <c r="H108" s="391">
        <v>15.25</v>
      </c>
      <c r="I108" s="482">
        <v>132.75</v>
      </c>
      <c r="J108" s="489"/>
      <c r="K108" s="372">
        <f t="shared" si="58"/>
        <v>256.17800599999998</v>
      </c>
      <c r="L108" s="51">
        <f t="shared" si="54"/>
        <v>143.30024800000001</v>
      </c>
      <c r="M108" s="58">
        <f t="shared" si="55"/>
        <v>342.08384699999999</v>
      </c>
      <c r="N108" s="466">
        <f t="shared" si="43"/>
        <v>298.83651074477643</v>
      </c>
      <c r="O108" s="31">
        <f t="shared" si="56"/>
        <v>169.38845699999999</v>
      </c>
      <c r="P108" s="77">
        <f t="shared" si="56"/>
        <v>178.20694499999996</v>
      </c>
      <c r="Q108" s="112">
        <f t="shared" si="57"/>
        <v>336.20149999999995</v>
      </c>
      <c r="R108" s="267">
        <f t="shared" si="57"/>
        <v>2926.6064999999999</v>
      </c>
      <c r="S108" s="544"/>
      <c r="T108" s="387"/>
      <c r="U108" s="387"/>
      <c r="V108" s="387"/>
      <c r="W108" s="388"/>
    </row>
    <row r="109" spans="1:23" ht="18" hidden="1" customHeight="1">
      <c r="A109" s="390">
        <v>40324</v>
      </c>
      <c r="B109" s="374">
        <v>1171.5</v>
      </c>
      <c r="C109" s="374">
        <v>3.72</v>
      </c>
      <c r="D109" s="374">
        <v>9.3800000000000008</v>
      </c>
      <c r="E109" s="374">
        <v>271.3</v>
      </c>
      <c r="F109" s="331">
        <v>4.62</v>
      </c>
      <c r="G109" s="374">
        <v>4.8899999999999997</v>
      </c>
      <c r="H109" s="330">
        <v>15.36</v>
      </c>
      <c r="I109" s="332">
        <v>133.69999999999999</v>
      </c>
      <c r="J109" s="487"/>
      <c r="K109" s="372">
        <f t="shared" si="58"/>
        <v>258.27240449999999</v>
      </c>
      <c r="L109" s="49">
        <f t="shared" si="54"/>
        <v>146.44970400000003</v>
      </c>
      <c r="M109" s="56">
        <f t="shared" si="55"/>
        <v>344.65590600000002</v>
      </c>
      <c r="N109" s="466">
        <f t="shared" si="43"/>
        <v>299.05697294377666</v>
      </c>
      <c r="O109" s="31">
        <f t="shared" si="56"/>
        <v>169.75589399999998</v>
      </c>
      <c r="P109" s="74">
        <f t="shared" si="56"/>
        <v>179.67669299999997</v>
      </c>
      <c r="Q109" s="112">
        <f t="shared" si="57"/>
        <v>338.62655999999998</v>
      </c>
      <c r="R109" s="267">
        <f t="shared" si="57"/>
        <v>2947.5501999999997</v>
      </c>
      <c r="T109" s="387"/>
      <c r="U109" s="387"/>
      <c r="V109" s="387"/>
      <c r="W109" s="388"/>
    </row>
    <row r="110" spans="1:23" ht="18" hidden="1" customHeight="1">
      <c r="A110" s="390">
        <v>40325</v>
      </c>
      <c r="B110" s="374">
        <v>1169</v>
      </c>
      <c r="C110" s="374">
        <v>3.73</v>
      </c>
      <c r="D110" s="374">
        <v>9.52</v>
      </c>
      <c r="E110" s="374">
        <v>276</v>
      </c>
      <c r="F110" s="331">
        <v>4.68</v>
      </c>
      <c r="G110" s="374">
        <v>4.93</v>
      </c>
      <c r="H110" s="330">
        <v>14.92</v>
      </c>
      <c r="I110" s="332">
        <v>134.75</v>
      </c>
      <c r="J110" s="487"/>
      <c r="K110" s="372">
        <f t="shared" si="58"/>
        <v>257.72124700000001</v>
      </c>
      <c r="L110" s="49">
        <f t="shared" si="54"/>
        <v>146.84338600000001</v>
      </c>
      <c r="M110" s="56">
        <f t="shared" si="55"/>
        <v>349.80002399999995</v>
      </c>
      <c r="N110" s="466">
        <f t="shared" si="43"/>
        <v>304.23783462028143</v>
      </c>
      <c r="O110" s="31">
        <f t="shared" si="56"/>
        <v>171.96051599999998</v>
      </c>
      <c r="P110" s="74">
        <f t="shared" si="56"/>
        <v>181.14644099999998</v>
      </c>
      <c r="Q110" s="112">
        <f t="shared" si="57"/>
        <v>328.92631999999998</v>
      </c>
      <c r="R110" s="267">
        <f t="shared" si="57"/>
        <v>2970.6984999999995</v>
      </c>
      <c r="T110" s="387"/>
      <c r="U110" s="387"/>
      <c r="V110" s="387"/>
      <c r="W110" s="388"/>
    </row>
    <row r="111" spans="1:23" ht="18" hidden="1" customHeight="1" thickBot="1">
      <c r="A111" s="393">
        <v>40326</v>
      </c>
      <c r="B111" s="376">
        <v>1163.5</v>
      </c>
      <c r="C111" s="377">
        <v>3.59</v>
      </c>
      <c r="D111" s="377">
        <v>9.3800000000000008</v>
      </c>
      <c r="E111" s="377">
        <v>273.5</v>
      </c>
      <c r="F111" s="335">
        <v>4.58</v>
      </c>
      <c r="G111" s="377">
        <v>4.82</v>
      </c>
      <c r="H111" s="334">
        <v>14.19</v>
      </c>
      <c r="I111" s="336">
        <v>134.25</v>
      </c>
      <c r="J111" s="488"/>
      <c r="K111" s="372">
        <f t="shared" si="58"/>
        <v>256.50870049999997</v>
      </c>
      <c r="L111" s="50">
        <f t="shared" si="54"/>
        <v>141.331838</v>
      </c>
      <c r="M111" s="57">
        <f t="shared" si="55"/>
        <v>344.65590600000002</v>
      </c>
      <c r="N111" s="470">
        <f t="shared" si="43"/>
        <v>301.48205713277889</v>
      </c>
      <c r="O111" s="42">
        <f t="shared" si="56"/>
        <v>168.286146</v>
      </c>
      <c r="P111" s="75">
        <f t="shared" si="56"/>
        <v>177.104634</v>
      </c>
      <c r="Q111" s="113">
        <f t="shared" si="57"/>
        <v>312.83274</v>
      </c>
      <c r="R111" s="269">
        <f t="shared" si="57"/>
        <v>2959.6754999999998</v>
      </c>
      <c r="T111" s="387"/>
      <c r="U111" s="387"/>
      <c r="V111" s="387"/>
      <c r="W111" s="388"/>
    </row>
    <row r="112" spans="1:23" ht="18" customHeight="1" thickBot="1">
      <c r="A112" s="378" t="s">
        <v>22</v>
      </c>
      <c r="B112" s="379">
        <f>AVERAGE(B92:B111)</f>
        <v>1181.5833333333333</v>
      </c>
      <c r="C112" s="380">
        <f>L112/39.3682</f>
        <v>3.6831757611473219</v>
      </c>
      <c r="D112" s="380">
        <f>M112/36.7437</f>
        <v>9.5526580066786959</v>
      </c>
      <c r="E112" s="381">
        <f>AVERAGE(E92:E111)</f>
        <v>277.36</v>
      </c>
      <c r="F112" s="381">
        <f>AVERAGE(F92:F111)</f>
        <v>4.7689999999999992</v>
      </c>
      <c r="G112" s="380">
        <f>P112/36.7437</f>
        <v>5.0076611772902568</v>
      </c>
      <c r="H112" s="381">
        <f>AVERAGE(H92:H111)</f>
        <v>14.602</v>
      </c>
      <c r="I112" s="479">
        <f>AVERAGE(I92:I111)</f>
        <v>134.44549999999998</v>
      </c>
      <c r="J112" s="462"/>
      <c r="K112" s="223">
        <f>AVERAGE(K92:K111)</f>
        <v>260.4954064166667</v>
      </c>
      <c r="L112" s="66">
        <v>145</v>
      </c>
      <c r="M112" s="67">
        <v>351</v>
      </c>
      <c r="N112" s="468">
        <f t="shared" si="43"/>
        <v>305.73697757348282</v>
      </c>
      <c r="O112" s="68">
        <f>AVERAGE(O92:O111)</f>
        <v>175.23070529999998</v>
      </c>
      <c r="P112" s="76">
        <v>184</v>
      </c>
      <c r="Q112" s="68">
        <f>AVERAGE(Q92:Q111)</f>
        <v>321.91569199999992</v>
      </c>
      <c r="R112" s="260">
        <f>AVERAGE(R92:R111)</f>
        <v>2963.9854930000001</v>
      </c>
      <c r="T112" s="387"/>
      <c r="U112" s="387"/>
      <c r="V112" s="387"/>
      <c r="W112" s="388"/>
    </row>
    <row r="113" spans="1:23" ht="18" hidden="1" customHeight="1">
      <c r="A113" s="382">
        <v>40330</v>
      </c>
      <c r="B113" s="368">
        <v>1156</v>
      </c>
      <c r="C113" s="369">
        <v>3.54</v>
      </c>
      <c r="D113" s="369">
        <v>9.32</v>
      </c>
      <c r="E113" s="369">
        <v>269.39999999999998</v>
      </c>
      <c r="F113" s="370">
        <v>4.51</v>
      </c>
      <c r="G113" s="369">
        <v>4.78</v>
      </c>
      <c r="H113" s="371">
        <v>14.4</v>
      </c>
      <c r="I113" s="405">
        <v>136.55000000000001</v>
      </c>
      <c r="J113" s="486"/>
      <c r="K113" s="372">
        <f>B113*0.220463</f>
        <v>254.85522799999998</v>
      </c>
      <c r="L113" s="48">
        <f>C113*39.3682</f>
        <v>139.363428</v>
      </c>
      <c r="M113" s="55">
        <f>D113*36.7437</f>
        <v>342.45128399999999</v>
      </c>
      <c r="N113" s="469">
        <f t="shared" si="43"/>
        <v>296.96258205327467</v>
      </c>
      <c r="O113" s="47">
        <f t="shared" ref="O113:P134" si="59">F113*36.7437</f>
        <v>165.71408699999998</v>
      </c>
      <c r="P113" s="73">
        <f t="shared" si="59"/>
        <v>175.63488599999999</v>
      </c>
      <c r="Q113" s="109">
        <f t="shared" ref="Q113:R134" si="60">H113/100*2204.6</f>
        <v>317.4624</v>
      </c>
      <c r="R113" s="262">
        <f t="shared" si="60"/>
        <v>3010.3813</v>
      </c>
      <c r="T113" s="387"/>
      <c r="U113" s="387"/>
      <c r="V113" s="387"/>
      <c r="W113" s="388"/>
    </row>
    <row r="114" spans="1:23" ht="18" hidden="1" customHeight="1">
      <c r="A114" s="383">
        <v>40331</v>
      </c>
      <c r="B114" s="374">
        <v>1110.5</v>
      </c>
      <c r="C114" s="374">
        <v>3.49</v>
      </c>
      <c r="D114" s="374">
        <v>9.33</v>
      </c>
      <c r="E114" s="374">
        <v>271.39999999999998</v>
      </c>
      <c r="F114" s="331">
        <v>4.43</v>
      </c>
      <c r="G114" s="374">
        <v>4.97</v>
      </c>
      <c r="H114" s="330">
        <v>13.94</v>
      </c>
      <c r="I114" s="332">
        <v>135.4</v>
      </c>
      <c r="J114" s="487"/>
      <c r="K114" s="372">
        <f t="shared" ref="K114:K134" si="61">B114*0.220463</f>
        <v>244.8241615</v>
      </c>
      <c r="L114" s="49">
        <f>C114*39.3682</f>
        <v>137.39501800000002</v>
      </c>
      <c r="M114" s="56">
        <f>D114*36.7437</f>
        <v>342.81872099999998</v>
      </c>
      <c r="N114" s="466">
        <f t="shared" si="43"/>
        <v>299.16720404327668</v>
      </c>
      <c r="O114" s="31">
        <f t="shared" si="59"/>
        <v>162.77459099999999</v>
      </c>
      <c r="P114" s="74">
        <f t="shared" si="59"/>
        <v>182.61618899999996</v>
      </c>
      <c r="Q114" s="110">
        <f t="shared" si="60"/>
        <v>307.32123999999999</v>
      </c>
      <c r="R114" s="153">
        <f t="shared" si="60"/>
        <v>2985.0284000000001</v>
      </c>
      <c r="T114" s="387"/>
      <c r="U114" s="387"/>
    </row>
    <row r="115" spans="1:23" ht="18" hidden="1" customHeight="1">
      <c r="A115" s="383">
        <v>40332</v>
      </c>
      <c r="B115" s="374">
        <v>1095.5</v>
      </c>
      <c r="C115" s="374">
        <v>3.5</v>
      </c>
      <c r="D115" s="374">
        <v>9.5500000000000007</v>
      </c>
      <c r="E115" s="374">
        <v>284</v>
      </c>
      <c r="F115" s="331">
        <v>4.42</v>
      </c>
      <c r="G115" s="374">
        <v>4.72</v>
      </c>
      <c r="H115" s="330">
        <v>13.99</v>
      </c>
      <c r="I115" s="332">
        <v>135.6</v>
      </c>
      <c r="J115" s="487"/>
      <c r="K115" s="372">
        <f t="shared" si="61"/>
        <v>241.51721649999999</v>
      </c>
      <c r="L115" s="49">
        <f>C115*39.3682</f>
        <v>137.78870000000001</v>
      </c>
      <c r="M115" s="56">
        <f>D115*36.7437</f>
        <v>350.90233499999999</v>
      </c>
      <c r="N115" s="466">
        <f t="shared" si="43"/>
        <v>313.05632258028959</v>
      </c>
      <c r="O115" s="31">
        <f t="shared" si="59"/>
        <v>162.40715399999999</v>
      </c>
      <c r="P115" s="74">
        <f t="shared" si="59"/>
        <v>173.43026399999997</v>
      </c>
      <c r="Q115" s="110">
        <f t="shared" si="60"/>
        <v>308.42354</v>
      </c>
      <c r="R115" s="153">
        <f t="shared" si="60"/>
        <v>2989.4375999999997</v>
      </c>
    </row>
    <row r="116" spans="1:23" ht="18" hidden="1" customHeight="1">
      <c r="A116" s="383">
        <v>40333</v>
      </c>
      <c r="B116" s="374">
        <v>1083.5</v>
      </c>
      <c r="C116" s="374">
        <v>3.4</v>
      </c>
      <c r="D116" s="374">
        <v>9.35</v>
      </c>
      <c r="E116" s="330">
        <v>277.2</v>
      </c>
      <c r="F116" s="331">
        <v>4.3600000000000003</v>
      </c>
      <c r="G116" s="374">
        <v>4.6500000000000004</v>
      </c>
      <c r="H116" s="330">
        <v>14.52</v>
      </c>
      <c r="I116" s="332">
        <v>133.75</v>
      </c>
      <c r="J116" s="487"/>
      <c r="K116" s="372">
        <f t="shared" si="61"/>
        <v>238.87166049999999</v>
      </c>
      <c r="L116" s="49">
        <f t="shared" ref="L116:L134" si="62">C116*39.3682</f>
        <v>133.85187999999999</v>
      </c>
      <c r="M116" s="56">
        <f t="shared" ref="M116:M134" si="63">D116*36.7437</f>
        <v>343.55359499999997</v>
      </c>
      <c r="N116" s="466">
        <f t="shared" si="43"/>
        <v>305.5606078142826</v>
      </c>
      <c r="O116" s="31">
        <f t="shared" si="59"/>
        <v>160.20253199999999</v>
      </c>
      <c r="P116" s="74">
        <f t="shared" si="59"/>
        <v>170.858205</v>
      </c>
      <c r="Q116" s="110">
        <f t="shared" si="60"/>
        <v>320.10791999999998</v>
      </c>
      <c r="R116" s="153">
        <f t="shared" si="60"/>
        <v>2948.6524999999997</v>
      </c>
    </row>
    <row r="117" spans="1:23" ht="18" hidden="1" customHeight="1">
      <c r="A117" s="383">
        <v>40336</v>
      </c>
      <c r="B117" s="374">
        <v>1096.5</v>
      </c>
      <c r="C117" s="374">
        <v>3.36</v>
      </c>
      <c r="D117" s="374">
        <v>9.35</v>
      </c>
      <c r="E117" s="330">
        <v>278.7</v>
      </c>
      <c r="F117" s="331">
        <v>4.32</v>
      </c>
      <c r="G117" s="374">
        <v>4.62</v>
      </c>
      <c r="H117" s="330">
        <v>14.33</v>
      </c>
      <c r="I117" s="332">
        <v>133.1</v>
      </c>
      <c r="J117" s="487"/>
      <c r="K117" s="372">
        <f t="shared" si="61"/>
        <v>241.73767949999998</v>
      </c>
      <c r="L117" s="49">
        <f t="shared" si="62"/>
        <v>132.277152</v>
      </c>
      <c r="M117" s="56">
        <f t="shared" si="63"/>
        <v>343.55359499999997</v>
      </c>
      <c r="N117" s="466">
        <f t="shared" si="43"/>
        <v>307.21407430678414</v>
      </c>
      <c r="O117" s="31">
        <f t="shared" si="59"/>
        <v>158.73278400000001</v>
      </c>
      <c r="P117" s="74">
        <f t="shared" si="59"/>
        <v>169.75589399999998</v>
      </c>
      <c r="Q117" s="110">
        <f t="shared" si="60"/>
        <v>315.91917999999998</v>
      </c>
      <c r="R117" s="153">
        <f t="shared" si="60"/>
        <v>2934.3226</v>
      </c>
    </row>
    <row r="118" spans="1:23" ht="18" hidden="1" customHeight="1">
      <c r="A118" s="383">
        <v>40337</v>
      </c>
      <c r="B118" s="374">
        <v>1083</v>
      </c>
      <c r="C118" s="374">
        <v>3.37</v>
      </c>
      <c r="D118" s="374">
        <v>9.31</v>
      </c>
      <c r="E118" s="330">
        <v>276.8</v>
      </c>
      <c r="F118" s="331">
        <v>4.32</v>
      </c>
      <c r="G118" s="374">
        <v>4.62</v>
      </c>
      <c r="H118" s="330">
        <v>14.88</v>
      </c>
      <c r="I118" s="332">
        <v>133.55000000000001</v>
      </c>
      <c r="J118" s="487"/>
      <c r="K118" s="372">
        <f t="shared" si="61"/>
        <v>238.76142899999999</v>
      </c>
      <c r="L118" s="49">
        <f t="shared" si="62"/>
        <v>132.67083400000001</v>
      </c>
      <c r="M118" s="56">
        <f t="shared" si="63"/>
        <v>342.08384699999999</v>
      </c>
      <c r="N118" s="466">
        <f t="shared" si="43"/>
        <v>305.11968341628221</v>
      </c>
      <c r="O118" s="31">
        <f t="shared" si="59"/>
        <v>158.73278400000001</v>
      </c>
      <c r="P118" s="74">
        <f t="shared" si="59"/>
        <v>169.75589399999998</v>
      </c>
      <c r="Q118" s="110">
        <f t="shared" si="60"/>
        <v>328.04448000000002</v>
      </c>
      <c r="R118" s="153">
        <f t="shared" si="60"/>
        <v>2944.2433000000001</v>
      </c>
    </row>
    <row r="119" spans="1:23" ht="18" hidden="1" customHeight="1">
      <c r="A119" s="383">
        <v>40338</v>
      </c>
      <c r="B119" s="374">
        <v>1058</v>
      </c>
      <c r="C119" s="374">
        <v>3.38</v>
      </c>
      <c r="D119" s="374">
        <v>9.44</v>
      </c>
      <c r="E119" s="330">
        <v>285.5</v>
      </c>
      <c r="F119" s="331">
        <v>4.28</v>
      </c>
      <c r="G119" s="374">
        <v>4.58</v>
      </c>
      <c r="H119" s="330">
        <v>15.16</v>
      </c>
      <c r="I119" s="332">
        <v>134.44999999999999</v>
      </c>
      <c r="J119" s="487"/>
      <c r="K119" s="372">
        <f t="shared" si="61"/>
        <v>233.249854</v>
      </c>
      <c r="L119" s="49">
        <f t="shared" si="62"/>
        <v>133.064516</v>
      </c>
      <c r="M119" s="56">
        <f t="shared" si="63"/>
        <v>346.86052799999993</v>
      </c>
      <c r="N119" s="466">
        <f t="shared" si="43"/>
        <v>314.70978907279112</v>
      </c>
      <c r="O119" s="31">
        <f t="shared" si="59"/>
        <v>157.263036</v>
      </c>
      <c r="P119" s="74">
        <f t="shared" si="59"/>
        <v>168.286146</v>
      </c>
      <c r="Q119" s="110">
        <f t="shared" si="60"/>
        <v>334.21736000000004</v>
      </c>
      <c r="R119" s="153">
        <f t="shared" si="60"/>
        <v>2964.0846999999994</v>
      </c>
    </row>
    <row r="120" spans="1:23" ht="18" hidden="1" customHeight="1">
      <c r="A120" s="383">
        <v>40339</v>
      </c>
      <c r="B120" s="374">
        <v>1089.5</v>
      </c>
      <c r="C120" s="374">
        <v>3.43</v>
      </c>
      <c r="D120" s="374">
        <v>9.35</v>
      </c>
      <c r="E120" s="330">
        <v>282.3</v>
      </c>
      <c r="F120" s="331">
        <v>4.33</v>
      </c>
      <c r="G120" s="374">
        <v>4.63</v>
      </c>
      <c r="H120" s="330">
        <v>15.36</v>
      </c>
      <c r="I120" s="332">
        <v>137</v>
      </c>
      <c r="J120" s="487"/>
      <c r="K120" s="372">
        <f t="shared" si="61"/>
        <v>240.19443849999999</v>
      </c>
      <c r="L120" s="49">
        <f t="shared" si="62"/>
        <v>135.032926</v>
      </c>
      <c r="M120" s="56">
        <f t="shared" si="63"/>
        <v>343.55359499999997</v>
      </c>
      <c r="N120" s="466">
        <f t="shared" si="43"/>
        <v>311.18239388878783</v>
      </c>
      <c r="O120" s="31">
        <f t="shared" si="59"/>
        <v>159.10022099999998</v>
      </c>
      <c r="P120" s="74">
        <f t="shared" si="59"/>
        <v>170.12333099999998</v>
      </c>
      <c r="Q120" s="110">
        <f t="shared" si="60"/>
        <v>338.62655999999998</v>
      </c>
      <c r="R120" s="153">
        <f t="shared" si="60"/>
        <v>3020.3020000000001</v>
      </c>
    </row>
    <row r="121" spans="1:23" ht="18" hidden="1" customHeight="1">
      <c r="A121" s="383">
        <v>40340</v>
      </c>
      <c r="B121" s="374">
        <v>1101</v>
      </c>
      <c r="C121" s="374">
        <v>3.5</v>
      </c>
      <c r="D121" s="374">
        <v>9.4600000000000009</v>
      </c>
      <c r="E121" s="330">
        <v>289.7</v>
      </c>
      <c r="F121" s="331">
        <v>4.41</v>
      </c>
      <c r="G121" s="374">
        <v>4.67</v>
      </c>
      <c r="H121" s="330">
        <v>15.83</v>
      </c>
      <c r="I121" s="332">
        <v>144.94999999999999</v>
      </c>
      <c r="J121" s="487"/>
      <c r="K121" s="372">
        <f t="shared" si="61"/>
        <v>242.72976299999999</v>
      </c>
      <c r="L121" s="49">
        <f t="shared" si="62"/>
        <v>137.78870000000001</v>
      </c>
      <c r="M121" s="56">
        <f t="shared" si="63"/>
        <v>347.59540199999998</v>
      </c>
      <c r="N121" s="466">
        <f t="shared" si="43"/>
        <v>319.33949525179537</v>
      </c>
      <c r="O121" s="31">
        <f t="shared" si="59"/>
        <v>162.039717</v>
      </c>
      <c r="P121" s="74">
        <f t="shared" si="59"/>
        <v>171.59307899999999</v>
      </c>
      <c r="Q121" s="110">
        <f t="shared" si="60"/>
        <v>348.98818</v>
      </c>
      <c r="R121" s="153">
        <f t="shared" si="60"/>
        <v>3195.5676999999996</v>
      </c>
    </row>
    <row r="122" spans="1:23" ht="18" hidden="1" customHeight="1">
      <c r="A122" s="383">
        <v>40343</v>
      </c>
      <c r="B122" s="374">
        <v>1117</v>
      </c>
      <c r="C122" s="374">
        <v>3.54</v>
      </c>
      <c r="D122" s="374">
        <v>9.52</v>
      </c>
      <c r="E122" s="330">
        <v>290</v>
      </c>
      <c r="F122" s="331">
        <v>4.5199999999999996</v>
      </c>
      <c r="G122" s="374">
        <v>4.8</v>
      </c>
      <c r="H122" s="330">
        <v>16.05</v>
      </c>
      <c r="I122" s="332">
        <v>150.94999999999999</v>
      </c>
      <c r="J122" s="487"/>
      <c r="K122" s="372">
        <f t="shared" si="61"/>
        <v>246.257171</v>
      </c>
      <c r="L122" s="49">
        <f t="shared" si="62"/>
        <v>139.363428</v>
      </c>
      <c r="M122" s="56">
        <f t="shared" si="63"/>
        <v>349.80002399999995</v>
      </c>
      <c r="N122" s="466">
        <f t="shared" si="43"/>
        <v>319.67018855029568</v>
      </c>
      <c r="O122" s="31">
        <f t="shared" si="59"/>
        <v>166.08152399999997</v>
      </c>
      <c r="P122" s="74">
        <f t="shared" si="59"/>
        <v>176.36975999999999</v>
      </c>
      <c r="Q122" s="110">
        <f t="shared" si="60"/>
        <v>353.8383</v>
      </c>
      <c r="R122" s="153">
        <f t="shared" si="60"/>
        <v>3327.8436999999994</v>
      </c>
    </row>
    <row r="123" spans="1:23" ht="18" hidden="1" customHeight="1">
      <c r="A123" s="383">
        <v>40344</v>
      </c>
      <c r="B123" s="374">
        <v>1099.5</v>
      </c>
      <c r="C123" s="374">
        <v>3.54</v>
      </c>
      <c r="D123" s="374">
        <v>9.5</v>
      </c>
      <c r="E123" s="330">
        <v>285.7</v>
      </c>
      <c r="F123" s="331">
        <v>4.5199999999999996</v>
      </c>
      <c r="G123" s="374">
        <v>4.78</v>
      </c>
      <c r="H123" s="330">
        <v>16.18</v>
      </c>
      <c r="I123" s="332">
        <v>159.35</v>
      </c>
      <c r="J123" s="487"/>
      <c r="K123" s="372">
        <f t="shared" si="61"/>
        <v>242.3990685</v>
      </c>
      <c r="L123" s="49">
        <f t="shared" si="62"/>
        <v>139.363428</v>
      </c>
      <c r="M123" s="56">
        <f t="shared" si="63"/>
        <v>349.06514999999996</v>
      </c>
      <c r="N123" s="466">
        <f t="shared" si="43"/>
        <v>314.93025127179129</v>
      </c>
      <c r="O123" s="31">
        <f t="shared" si="59"/>
        <v>166.08152399999997</v>
      </c>
      <c r="P123" s="74">
        <f t="shared" si="59"/>
        <v>175.63488599999999</v>
      </c>
      <c r="Q123" s="110">
        <f t="shared" si="60"/>
        <v>356.70427999999998</v>
      </c>
      <c r="R123" s="153">
        <f t="shared" si="60"/>
        <v>3513.0300999999995</v>
      </c>
    </row>
    <row r="124" spans="1:23" ht="18" hidden="1" customHeight="1">
      <c r="A124" s="383">
        <v>40345</v>
      </c>
      <c r="B124" s="374">
        <v>1106</v>
      </c>
      <c r="C124" s="374">
        <v>3.56</v>
      </c>
      <c r="D124" s="374">
        <v>9.58</v>
      </c>
      <c r="E124" s="330">
        <v>287</v>
      </c>
      <c r="F124" s="331">
        <v>4.6100000000000003</v>
      </c>
      <c r="G124" s="374">
        <v>4.91</v>
      </c>
      <c r="H124" s="330">
        <v>16.27</v>
      </c>
      <c r="I124" s="332">
        <v>158.75</v>
      </c>
      <c r="J124" s="487"/>
      <c r="K124" s="372">
        <f t="shared" si="61"/>
        <v>243.832078</v>
      </c>
      <c r="L124" s="49">
        <f t="shared" si="62"/>
        <v>140.150792</v>
      </c>
      <c r="M124" s="56">
        <f t="shared" si="63"/>
        <v>352.00464599999998</v>
      </c>
      <c r="N124" s="466">
        <f t="shared" si="43"/>
        <v>316.3632555652926</v>
      </c>
      <c r="O124" s="31">
        <f t="shared" si="59"/>
        <v>169.38845699999999</v>
      </c>
      <c r="P124" s="74">
        <f t="shared" si="59"/>
        <v>180.41156699999999</v>
      </c>
      <c r="Q124" s="110">
        <f t="shared" si="60"/>
        <v>358.68841999999995</v>
      </c>
      <c r="R124" s="153">
        <f t="shared" si="60"/>
        <v>3499.8024999999998</v>
      </c>
    </row>
    <row r="125" spans="1:23" ht="18" hidden="1" customHeight="1">
      <c r="A125" s="383">
        <v>40346</v>
      </c>
      <c r="B125" s="374">
        <v>1103.5</v>
      </c>
      <c r="C125" s="374">
        <v>3.58</v>
      </c>
      <c r="D125" s="374">
        <v>9.52</v>
      </c>
      <c r="E125" s="330">
        <v>286</v>
      </c>
      <c r="F125" s="331">
        <v>4.63</v>
      </c>
      <c r="G125" s="374">
        <v>4.96</v>
      </c>
      <c r="H125" s="330">
        <v>15.79</v>
      </c>
      <c r="I125" s="332">
        <v>156.35</v>
      </c>
      <c r="J125" s="487"/>
      <c r="K125" s="372">
        <f t="shared" si="61"/>
        <v>243.28092049999998</v>
      </c>
      <c r="L125" s="49">
        <f t="shared" si="62"/>
        <v>140.93815600000002</v>
      </c>
      <c r="M125" s="56">
        <f t="shared" si="63"/>
        <v>349.80002399999995</v>
      </c>
      <c r="N125" s="466">
        <f t="shared" si="43"/>
        <v>315.2609445702916</v>
      </c>
      <c r="O125" s="31">
        <f t="shared" si="59"/>
        <v>170.12333099999998</v>
      </c>
      <c r="P125" s="74">
        <f t="shared" si="59"/>
        <v>182.248752</v>
      </c>
      <c r="Q125" s="110">
        <f t="shared" si="60"/>
        <v>348.10633999999993</v>
      </c>
      <c r="R125" s="153">
        <f t="shared" si="60"/>
        <v>3446.8920999999996</v>
      </c>
    </row>
    <row r="126" spans="1:23" ht="18" hidden="1" customHeight="1">
      <c r="A126" s="383">
        <v>40347</v>
      </c>
      <c r="B126" s="374">
        <v>1100.5</v>
      </c>
      <c r="C126" s="374">
        <v>3.61</v>
      </c>
      <c r="D126" s="374">
        <v>9.61</v>
      </c>
      <c r="E126" s="330">
        <v>289.39999999999998</v>
      </c>
      <c r="F126" s="331">
        <v>4.62</v>
      </c>
      <c r="G126" s="374">
        <v>4.97</v>
      </c>
      <c r="H126" s="330">
        <v>15.58</v>
      </c>
      <c r="I126" s="332">
        <v>160.25</v>
      </c>
      <c r="J126" s="487"/>
      <c r="K126" s="372">
        <f t="shared" si="61"/>
        <v>242.61953149999999</v>
      </c>
      <c r="L126" s="49">
        <f t="shared" si="62"/>
        <v>142.119202</v>
      </c>
      <c r="M126" s="56">
        <f t="shared" si="63"/>
        <v>353.10695699999997</v>
      </c>
      <c r="N126" s="466">
        <f t="shared" si="43"/>
        <v>319.00880195329506</v>
      </c>
      <c r="O126" s="31">
        <f t="shared" si="59"/>
        <v>169.75589399999998</v>
      </c>
      <c r="P126" s="74">
        <f t="shared" si="59"/>
        <v>182.61618899999996</v>
      </c>
      <c r="Q126" s="110">
        <f t="shared" si="60"/>
        <v>343.47667999999999</v>
      </c>
      <c r="R126" s="153">
        <f t="shared" si="60"/>
        <v>3532.8714999999997</v>
      </c>
    </row>
    <row r="127" spans="1:23" ht="18" hidden="1" customHeight="1">
      <c r="A127" s="383">
        <v>40350</v>
      </c>
      <c r="B127" s="374">
        <v>1068</v>
      </c>
      <c r="C127" s="374">
        <v>3.55</v>
      </c>
      <c r="D127" s="374">
        <v>9.6300000000000008</v>
      </c>
      <c r="E127" s="330">
        <v>288.89999999999998</v>
      </c>
      <c r="F127" s="331">
        <v>4.62</v>
      </c>
      <c r="G127" s="374">
        <v>5</v>
      </c>
      <c r="H127" s="330">
        <v>16.18</v>
      </c>
      <c r="I127" s="332">
        <v>158.94999999999999</v>
      </c>
      <c r="J127" s="487"/>
      <c r="K127" s="372">
        <f t="shared" si="61"/>
        <v>235.45448399999998</v>
      </c>
      <c r="L127" s="49">
        <f t="shared" si="62"/>
        <v>139.75711000000001</v>
      </c>
      <c r="M127" s="56">
        <f t="shared" si="63"/>
        <v>353.84183100000001</v>
      </c>
      <c r="N127" s="466">
        <f t="shared" si="43"/>
        <v>318.45764645579453</v>
      </c>
      <c r="O127" s="31">
        <f t="shared" si="59"/>
        <v>169.75589399999998</v>
      </c>
      <c r="P127" s="74">
        <f t="shared" si="59"/>
        <v>183.71849999999998</v>
      </c>
      <c r="Q127" s="110">
        <f t="shared" si="60"/>
        <v>356.70427999999998</v>
      </c>
      <c r="R127" s="153">
        <f t="shared" si="60"/>
        <v>3504.2116999999998</v>
      </c>
    </row>
    <row r="128" spans="1:23" ht="18" hidden="1" customHeight="1">
      <c r="A128" s="383">
        <v>40351</v>
      </c>
      <c r="B128" s="374">
        <v>1084.5</v>
      </c>
      <c r="C128" s="374">
        <v>3.52</v>
      </c>
      <c r="D128" s="374">
        <v>9.66</v>
      </c>
      <c r="E128" s="330">
        <v>290.7</v>
      </c>
      <c r="F128" s="331">
        <v>4.6100000000000003</v>
      </c>
      <c r="G128" s="374">
        <v>4.9400000000000004</v>
      </c>
      <c r="H128" s="330">
        <v>16.21</v>
      </c>
      <c r="I128" s="332">
        <v>159.1</v>
      </c>
      <c r="J128" s="487"/>
      <c r="K128" s="372">
        <f t="shared" si="61"/>
        <v>239.09212349999999</v>
      </c>
      <c r="L128" s="49">
        <f t="shared" si="62"/>
        <v>138.576064</v>
      </c>
      <c r="M128" s="56">
        <f t="shared" si="63"/>
        <v>354.944142</v>
      </c>
      <c r="N128" s="466">
        <f t="shared" si="43"/>
        <v>320.44180624679638</v>
      </c>
      <c r="O128" s="31">
        <f t="shared" si="59"/>
        <v>169.38845699999999</v>
      </c>
      <c r="P128" s="74">
        <f t="shared" si="59"/>
        <v>181.51387800000001</v>
      </c>
      <c r="Q128" s="110">
        <f t="shared" si="60"/>
        <v>357.36566000000005</v>
      </c>
      <c r="R128" s="153">
        <f t="shared" si="60"/>
        <v>3507.5185999999999</v>
      </c>
    </row>
    <row r="129" spans="1:19" ht="18" hidden="1" customHeight="1">
      <c r="A129" s="383">
        <v>40352</v>
      </c>
      <c r="B129" s="374">
        <v>1056</v>
      </c>
      <c r="C129" s="374">
        <v>3.47</v>
      </c>
      <c r="D129" s="374">
        <v>9.58</v>
      </c>
      <c r="E129" s="330">
        <v>289.3</v>
      </c>
      <c r="F129" s="331">
        <v>4.62</v>
      </c>
      <c r="G129" s="374">
        <v>4.95</v>
      </c>
      <c r="H129" s="330">
        <v>16.25</v>
      </c>
      <c r="I129" s="332">
        <v>158.6</v>
      </c>
      <c r="J129" s="487"/>
      <c r="K129" s="372">
        <f t="shared" si="61"/>
        <v>232.80892799999998</v>
      </c>
      <c r="L129" s="51">
        <f t="shared" si="62"/>
        <v>136.60765400000003</v>
      </c>
      <c r="M129" s="58">
        <f t="shared" si="63"/>
        <v>352.00464599999998</v>
      </c>
      <c r="N129" s="466">
        <f t="shared" si="43"/>
        <v>318.89857085379498</v>
      </c>
      <c r="O129" s="31">
        <f t="shared" si="59"/>
        <v>169.75589399999998</v>
      </c>
      <c r="P129" s="77">
        <f t="shared" si="59"/>
        <v>181.881315</v>
      </c>
      <c r="Q129" s="112">
        <f t="shared" si="60"/>
        <v>358.2475</v>
      </c>
      <c r="R129" s="267">
        <f t="shared" si="60"/>
        <v>3496.4955999999997</v>
      </c>
    </row>
    <row r="130" spans="1:19" ht="18" hidden="1" customHeight="1">
      <c r="A130" s="384">
        <v>40353</v>
      </c>
      <c r="B130" s="376">
        <v>1021</v>
      </c>
      <c r="C130" s="374">
        <v>3.45</v>
      </c>
      <c r="D130" s="374">
        <v>9.56</v>
      </c>
      <c r="E130" s="330">
        <v>290.10000000000002</v>
      </c>
      <c r="F130" s="331">
        <v>4.63</v>
      </c>
      <c r="G130" s="374">
        <v>4.9400000000000004</v>
      </c>
      <c r="H130" s="330">
        <v>16.82</v>
      </c>
      <c r="I130" s="332">
        <v>166.75</v>
      </c>
      <c r="J130" s="488"/>
      <c r="K130" s="372">
        <f t="shared" si="61"/>
        <v>225.09272299999998</v>
      </c>
      <c r="L130" s="49">
        <f t="shared" si="62"/>
        <v>135.82029</v>
      </c>
      <c r="M130" s="56">
        <f t="shared" si="63"/>
        <v>351.26977199999999</v>
      </c>
      <c r="N130" s="466">
        <f t="shared" si="43"/>
        <v>319.78041964979582</v>
      </c>
      <c r="O130" s="31">
        <f t="shared" si="59"/>
        <v>170.12333099999998</v>
      </c>
      <c r="P130" s="74">
        <f t="shared" si="59"/>
        <v>181.51387800000001</v>
      </c>
      <c r="Q130" s="112">
        <f t="shared" si="60"/>
        <v>370.81372000000005</v>
      </c>
      <c r="R130" s="267">
        <f t="shared" si="60"/>
        <v>3676.1704999999997</v>
      </c>
    </row>
    <row r="131" spans="1:19" ht="18" hidden="1" customHeight="1">
      <c r="A131" s="384">
        <v>40354</v>
      </c>
      <c r="B131" s="376">
        <v>1006</v>
      </c>
      <c r="C131" s="374">
        <v>3.41</v>
      </c>
      <c r="D131" s="374">
        <v>9.57</v>
      </c>
      <c r="E131" s="330">
        <v>289.60000000000002</v>
      </c>
      <c r="F131" s="330">
        <v>4.5599999999999996</v>
      </c>
      <c r="G131" s="374">
        <v>4.84</v>
      </c>
      <c r="H131" s="330">
        <v>17.29</v>
      </c>
      <c r="I131" s="332">
        <v>167</v>
      </c>
      <c r="K131" s="372">
        <f t="shared" si="61"/>
        <v>221.78577799999999</v>
      </c>
      <c r="L131" s="49">
        <f t="shared" si="62"/>
        <v>134.24556200000001</v>
      </c>
      <c r="M131" s="56">
        <f t="shared" si="63"/>
        <v>351.63720899999998</v>
      </c>
      <c r="N131" s="466">
        <f t="shared" si="43"/>
        <v>319.22926415229529</v>
      </c>
      <c r="O131" s="110">
        <f t="shared" si="59"/>
        <v>167.55127199999998</v>
      </c>
      <c r="P131" s="74">
        <f>G131*36.7437</f>
        <v>177.83950799999997</v>
      </c>
      <c r="Q131" s="110">
        <f t="shared" si="60"/>
        <v>381.17534000000001</v>
      </c>
      <c r="R131" s="153">
        <f>I131/100*2204.6</f>
        <v>3681.6819999999998</v>
      </c>
      <c r="S131" s="545"/>
    </row>
    <row r="132" spans="1:19" ht="18" hidden="1" customHeight="1">
      <c r="A132" s="384">
        <v>40357</v>
      </c>
      <c r="B132" s="376">
        <v>996.5</v>
      </c>
      <c r="C132" s="374">
        <v>3.34</v>
      </c>
      <c r="D132" s="374">
        <v>9.5500000000000007</v>
      </c>
      <c r="E132" s="330">
        <v>292.3</v>
      </c>
      <c r="F132" s="330">
        <v>4.5</v>
      </c>
      <c r="G132" s="374">
        <v>4.79</v>
      </c>
      <c r="H132" s="330">
        <v>17.190000000000001</v>
      </c>
      <c r="I132" s="332">
        <v>166.3</v>
      </c>
      <c r="J132" s="488"/>
      <c r="K132" s="372">
        <f t="shared" si="61"/>
        <v>219.69137949999998</v>
      </c>
      <c r="L132" s="49">
        <f t="shared" si="62"/>
        <v>131.489788</v>
      </c>
      <c r="M132" s="56">
        <f t="shared" si="63"/>
        <v>350.90233499999999</v>
      </c>
      <c r="N132" s="466">
        <f t="shared" si="43"/>
        <v>322.20550383879805</v>
      </c>
      <c r="O132" s="110">
        <f t="shared" si="59"/>
        <v>165.34664999999998</v>
      </c>
      <c r="P132" s="74">
        <f t="shared" si="59"/>
        <v>176.00232299999999</v>
      </c>
      <c r="Q132" s="110">
        <f t="shared" si="60"/>
        <v>378.97074000000003</v>
      </c>
      <c r="R132" s="153">
        <f t="shared" si="60"/>
        <v>3666.2498000000001</v>
      </c>
      <c r="S132" s="545"/>
    </row>
    <row r="133" spans="1:19" ht="18" hidden="1" customHeight="1">
      <c r="A133" s="384">
        <v>40358</v>
      </c>
      <c r="B133" s="376">
        <v>975</v>
      </c>
      <c r="C133" s="374">
        <v>3.25</v>
      </c>
      <c r="D133" s="374">
        <v>9.4700000000000006</v>
      </c>
      <c r="E133" s="330">
        <v>289.8</v>
      </c>
      <c r="F133" s="330">
        <v>4.42</v>
      </c>
      <c r="G133" s="374">
        <v>4.68</v>
      </c>
      <c r="H133" s="330">
        <v>17.579999999999998</v>
      </c>
      <c r="I133" s="332">
        <v>161.5</v>
      </c>
      <c r="J133" s="488"/>
      <c r="K133" s="372">
        <f>B133*0.220463</f>
        <v>214.951425</v>
      </c>
      <c r="L133" s="49">
        <f t="shared" si="62"/>
        <v>127.94665000000001</v>
      </c>
      <c r="M133" s="56">
        <f t="shared" si="63"/>
        <v>347.96283899999997</v>
      </c>
      <c r="N133" s="466">
        <f t="shared" si="43"/>
        <v>319.44972635129551</v>
      </c>
      <c r="O133" s="110">
        <f t="shared" si="59"/>
        <v>162.40715399999999</v>
      </c>
      <c r="P133" s="74">
        <f t="shared" si="59"/>
        <v>171.96051599999998</v>
      </c>
      <c r="Q133" s="110">
        <f t="shared" si="60"/>
        <v>387.56867999999997</v>
      </c>
      <c r="R133" s="153">
        <f t="shared" si="60"/>
        <v>3560.4289999999996</v>
      </c>
      <c r="S133" s="545"/>
    </row>
    <row r="134" spans="1:19" ht="18" hidden="1" customHeight="1" thickBot="1">
      <c r="A134" s="384">
        <v>40359</v>
      </c>
      <c r="B134" s="376">
        <v>943</v>
      </c>
      <c r="C134" s="377">
        <v>3.54</v>
      </c>
      <c r="D134" s="377">
        <v>9.49</v>
      </c>
      <c r="E134" s="334">
        <v>289.39999999999998</v>
      </c>
      <c r="F134" s="334">
        <v>4.6500000000000004</v>
      </c>
      <c r="G134" s="377">
        <v>4.8600000000000003</v>
      </c>
      <c r="H134" s="334">
        <v>18.03</v>
      </c>
      <c r="I134" s="336">
        <v>164.2</v>
      </c>
      <c r="J134" s="488"/>
      <c r="K134" s="372">
        <f t="shared" si="61"/>
        <v>207.89660899999998</v>
      </c>
      <c r="L134" s="50">
        <f t="shared" si="62"/>
        <v>139.363428</v>
      </c>
      <c r="M134" s="57">
        <f t="shared" si="63"/>
        <v>348.69771299999996</v>
      </c>
      <c r="N134" s="470">
        <f t="shared" si="43"/>
        <v>319.00880195329506</v>
      </c>
      <c r="O134" s="111">
        <f t="shared" si="59"/>
        <v>170.858205</v>
      </c>
      <c r="P134" s="75">
        <f t="shared" si="59"/>
        <v>178.57438199999999</v>
      </c>
      <c r="Q134" s="111">
        <f t="shared" si="60"/>
        <v>397.48938000000004</v>
      </c>
      <c r="R134" s="265">
        <f t="shared" si="60"/>
        <v>3619.9531999999995</v>
      </c>
      <c r="S134" s="545"/>
    </row>
    <row r="135" spans="1:19" ht="18" customHeight="1" thickBot="1">
      <c r="A135" s="394" t="s">
        <v>23</v>
      </c>
      <c r="B135" s="379">
        <f>AVERAGE(B113:B134)</f>
        <v>1070.4545454545455</v>
      </c>
      <c r="C135" s="380">
        <f>AVERAGE(C113:C134)</f>
        <v>3.4695454545454552</v>
      </c>
      <c r="D135" s="380">
        <f t="shared" ref="D135:Q135" si="64">AVERAGE(D113:D134)</f>
        <v>9.4863636363636363</v>
      </c>
      <c r="E135" s="381">
        <f t="shared" si="64"/>
        <v>285.14545454545458</v>
      </c>
      <c r="F135" s="381">
        <f t="shared" si="64"/>
        <v>4.4950000000000001</v>
      </c>
      <c r="G135" s="380">
        <f t="shared" si="64"/>
        <v>4.8027272727272736</v>
      </c>
      <c r="H135" s="381">
        <f t="shared" si="64"/>
        <v>15.810454545454547</v>
      </c>
      <c r="I135" s="479">
        <f t="shared" si="64"/>
        <v>150.56363636363633</v>
      </c>
      <c r="J135" s="462" t="e">
        <f t="shared" si="64"/>
        <v>#DIV/0!</v>
      </c>
      <c r="K135" s="223">
        <f>AVERAGE(K113:K134)</f>
        <v>235.99562045454547</v>
      </c>
      <c r="L135" s="66">
        <f t="shared" si="64"/>
        <v>136.58975936363638</v>
      </c>
      <c r="M135" s="67">
        <f t="shared" si="64"/>
        <v>348.56409954545455</v>
      </c>
      <c r="N135" s="468">
        <f t="shared" ref="N135:N179" si="65">E135/0.907185</f>
        <v>314.31896972001806</v>
      </c>
      <c r="O135" s="68">
        <f t="shared" si="64"/>
        <v>165.16293149999998</v>
      </c>
      <c r="P135" s="76">
        <f t="shared" si="64"/>
        <v>176.4699700909091</v>
      </c>
      <c r="Q135" s="68">
        <f t="shared" si="64"/>
        <v>348.55728090909093</v>
      </c>
      <c r="R135" s="260">
        <f>AVERAGE(R113:R134)</f>
        <v>3319.3259272727273</v>
      </c>
    </row>
    <row r="136" spans="1:19" ht="18" hidden="1" customHeight="1">
      <c r="A136" s="395" t="s">
        <v>21</v>
      </c>
      <c r="B136" s="396">
        <v>963.5</v>
      </c>
      <c r="C136" s="369">
        <v>3.6549999999999998</v>
      </c>
      <c r="D136" s="369">
        <v>9.5350000000000001</v>
      </c>
      <c r="E136" s="371">
        <v>291.5</v>
      </c>
      <c r="F136" s="371">
        <v>4.84</v>
      </c>
      <c r="G136" s="369">
        <v>5.01</v>
      </c>
      <c r="H136" s="371">
        <v>16.28</v>
      </c>
      <c r="I136" s="405">
        <v>166.2</v>
      </c>
      <c r="J136" s="490"/>
      <c r="K136" s="372">
        <f>B136*0.220463</f>
        <v>212.4161005</v>
      </c>
      <c r="L136" s="129">
        <f t="shared" ref="L136:L156" si="66">C136*39.3682</f>
        <v>143.890771</v>
      </c>
      <c r="M136" s="130">
        <f t="shared" ref="M136:M147" si="67">D136*36.7437</f>
        <v>350.3511795</v>
      </c>
      <c r="N136" s="469">
        <f t="shared" si="65"/>
        <v>321.32365504279721</v>
      </c>
      <c r="O136" s="134">
        <f t="shared" ref="O136:P156" si="68">F136*36.7437</f>
        <v>177.83950799999997</v>
      </c>
      <c r="P136" s="133">
        <f t="shared" si="68"/>
        <v>184.08593699999997</v>
      </c>
      <c r="Q136" s="134">
        <f t="shared" ref="Q136:R156" si="69">H136/100*2204.6</f>
        <v>358.90888000000001</v>
      </c>
      <c r="R136" s="397">
        <f t="shared" si="69"/>
        <v>3664.0451999999996</v>
      </c>
    </row>
    <row r="137" spans="1:19" ht="18" hidden="1" customHeight="1">
      <c r="A137" s="398" t="s">
        <v>24</v>
      </c>
      <c r="B137" s="399">
        <v>957.5</v>
      </c>
      <c r="C137" s="386">
        <v>3.64</v>
      </c>
      <c r="D137" s="386">
        <v>9.6300000000000008</v>
      </c>
      <c r="E137" s="386">
        <v>294.89999999999998</v>
      </c>
      <c r="F137" s="386">
        <v>4.88</v>
      </c>
      <c r="G137" s="386">
        <v>5.07</v>
      </c>
      <c r="H137" s="386">
        <v>16.7</v>
      </c>
      <c r="I137" s="481">
        <v>162.30000000000001</v>
      </c>
      <c r="J137" s="488"/>
      <c r="K137" s="372">
        <f t="shared" ref="K137:K156" si="70">B137*0.220463</f>
        <v>211.0933225</v>
      </c>
      <c r="L137" s="49">
        <f t="shared" si="66"/>
        <v>143.30024800000001</v>
      </c>
      <c r="M137" s="56">
        <f t="shared" si="67"/>
        <v>353.84183100000001</v>
      </c>
      <c r="N137" s="466">
        <f t="shared" si="65"/>
        <v>325.07151242580068</v>
      </c>
      <c r="O137" s="31">
        <f t="shared" si="68"/>
        <v>179.30925599999998</v>
      </c>
      <c r="P137" s="74">
        <f t="shared" si="68"/>
        <v>186.290559</v>
      </c>
      <c r="Q137" s="110">
        <f t="shared" si="69"/>
        <v>368.16819999999996</v>
      </c>
      <c r="R137" s="153">
        <f t="shared" si="69"/>
        <v>3578.0658000000003</v>
      </c>
    </row>
    <row r="138" spans="1:19" ht="18" hidden="1" customHeight="1">
      <c r="A138" s="398" t="s">
        <v>25</v>
      </c>
      <c r="B138" s="340">
        <v>966.5</v>
      </c>
      <c r="C138" s="340">
        <v>3.6</v>
      </c>
      <c r="D138" s="340">
        <v>9.64</v>
      </c>
      <c r="E138" s="340">
        <v>297.2</v>
      </c>
      <c r="F138" s="340">
        <v>4.93</v>
      </c>
      <c r="G138" s="340">
        <v>5.13</v>
      </c>
      <c r="H138" s="340">
        <v>16.690000000000001</v>
      </c>
      <c r="I138" s="340">
        <v>155.5</v>
      </c>
      <c r="K138" s="372">
        <f t="shared" si="70"/>
        <v>213.07748949999998</v>
      </c>
      <c r="L138" s="400">
        <f t="shared" si="66"/>
        <v>141.72552000000002</v>
      </c>
      <c r="M138" s="56">
        <f t="shared" si="67"/>
        <v>354.20926800000001</v>
      </c>
      <c r="N138" s="466">
        <f t="shared" si="65"/>
        <v>327.60682771430299</v>
      </c>
      <c r="O138" s="31">
        <f t="shared" si="68"/>
        <v>181.14644099999998</v>
      </c>
      <c r="P138" s="74">
        <f t="shared" si="68"/>
        <v>188.49518099999997</v>
      </c>
      <c r="Q138" s="110">
        <f t="shared" si="69"/>
        <v>367.94774000000001</v>
      </c>
      <c r="R138" s="153">
        <f t="shared" si="69"/>
        <v>3428.1529999999998</v>
      </c>
    </row>
    <row r="139" spans="1:19" ht="18" hidden="1" customHeight="1">
      <c r="A139" s="398">
        <v>40366</v>
      </c>
      <c r="B139" s="340">
        <v>992.5</v>
      </c>
      <c r="C139" s="340">
        <v>3.71</v>
      </c>
      <c r="D139" s="340">
        <v>9.93</v>
      </c>
      <c r="E139" s="340">
        <v>304</v>
      </c>
      <c r="F139" s="340">
        <v>5.16</v>
      </c>
      <c r="G139" s="340">
        <v>5.37</v>
      </c>
      <c r="H139" s="340">
        <v>17.059999999999999</v>
      </c>
      <c r="I139" s="340">
        <v>160.65</v>
      </c>
      <c r="K139" s="372">
        <f t="shared" si="70"/>
        <v>218.8095275</v>
      </c>
      <c r="L139" s="400">
        <f t="shared" si="66"/>
        <v>146.05602200000001</v>
      </c>
      <c r="M139" s="56">
        <f t="shared" si="67"/>
        <v>364.86494099999993</v>
      </c>
      <c r="N139" s="466">
        <f t="shared" si="65"/>
        <v>335.10254248030998</v>
      </c>
      <c r="O139" s="31">
        <f t="shared" si="68"/>
        <v>189.59749199999999</v>
      </c>
      <c r="P139" s="74">
        <f t="shared" si="68"/>
        <v>197.31366899999998</v>
      </c>
      <c r="Q139" s="110">
        <f t="shared" si="69"/>
        <v>376.10475999999994</v>
      </c>
      <c r="R139" s="153">
        <f t="shared" si="69"/>
        <v>3541.6898999999999</v>
      </c>
    </row>
    <row r="140" spans="1:19" ht="18" hidden="1" customHeight="1">
      <c r="A140" s="398">
        <v>40367</v>
      </c>
      <c r="B140" s="340">
        <v>981</v>
      </c>
      <c r="C140" s="340">
        <v>3.78</v>
      </c>
      <c r="D140" s="340">
        <v>10.130000000000001</v>
      </c>
      <c r="E140" s="340">
        <v>310.39999999999998</v>
      </c>
      <c r="F140" s="340">
        <v>5.34</v>
      </c>
      <c r="G140" s="340">
        <v>5.54</v>
      </c>
      <c r="H140" s="340">
        <v>17.09</v>
      </c>
      <c r="I140" s="340">
        <v>159.65</v>
      </c>
      <c r="K140" s="372">
        <f t="shared" si="70"/>
        <v>216.274203</v>
      </c>
      <c r="L140" s="400">
        <f t="shared" si="66"/>
        <v>148.81179599999999</v>
      </c>
      <c r="M140" s="56">
        <f t="shared" si="67"/>
        <v>372.21368100000001</v>
      </c>
      <c r="N140" s="466">
        <f t="shared" si="65"/>
        <v>342.15733284831646</v>
      </c>
      <c r="O140" s="31">
        <f t="shared" si="68"/>
        <v>196.21135799999999</v>
      </c>
      <c r="P140" s="74">
        <f t="shared" si="68"/>
        <v>203.56009799999998</v>
      </c>
      <c r="Q140" s="110">
        <f t="shared" si="69"/>
        <v>376.76613999999995</v>
      </c>
      <c r="R140" s="153">
        <f t="shared" si="69"/>
        <v>3519.6439</v>
      </c>
    </row>
    <row r="141" spans="1:19" ht="18" hidden="1" customHeight="1">
      <c r="A141" s="398">
        <v>40368</v>
      </c>
      <c r="B141" s="340">
        <v>980.5</v>
      </c>
      <c r="C141" s="340">
        <v>3.75</v>
      </c>
      <c r="D141" s="340">
        <v>10.26</v>
      </c>
      <c r="E141" s="340">
        <v>314.10000000000002</v>
      </c>
      <c r="F141" s="340">
        <v>5.24</v>
      </c>
      <c r="G141" s="340">
        <v>5.48</v>
      </c>
      <c r="H141" s="340">
        <v>16.61</v>
      </c>
      <c r="I141" s="340">
        <v>161.19999999999999</v>
      </c>
      <c r="K141" s="372">
        <f t="shared" si="70"/>
        <v>216.1639715</v>
      </c>
      <c r="L141" s="400">
        <f t="shared" si="66"/>
        <v>147.63075000000001</v>
      </c>
      <c r="M141" s="56">
        <f t="shared" si="67"/>
        <v>376.99036199999995</v>
      </c>
      <c r="N141" s="466">
        <f t="shared" si="65"/>
        <v>346.23588352982028</v>
      </c>
      <c r="O141" s="31">
        <f t="shared" si="68"/>
        <v>192.53698799999998</v>
      </c>
      <c r="P141" s="74">
        <f t="shared" si="68"/>
        <v>201.35547600000001</v>
      </c>
      <c r="Q141" s="110">
        <f t="shared" si="69"/>
        <v>366.18405999999999</v>
      </c>
      <c r="R141" s="153">
        <f t="shared" si="69"/>
        <v>3553.8151999999995</v>
      </c>
    </row>
    <row r="142" spans="1:19" ht="18" hidden="1" customHeight="1">
      <c r="A142" s="398">
        <v>40371</v>
      </c>
      <c r="B142" s="340">
        <v>961</v>
      </c>
      <c r="C142" s="340">
        <v>3.71</v>
      </c>
      <c r="D142" s="340">
        <v>10.32</v>
      </c>
      <c r="E142" s="340">
        <v>314.8</v>
      </c>
      <c r="F142" s="340">
        <v>5.21</v>
      </c>
      <c r="G142" s="340">
        <v>5.5</v>
      </c>
      <c r="H142" s="340">
        <v>17.100000000000001</v>
      </c>
      <c r="I142" s="340">
        <v>161.15</v>
      </c>
      <c r="K142" s="372">
        <f t="shared" si="70"/>
        <v>211.86494299999998</v>
      </c>
      <c r="L142" s="400">
        <f t="shared" si="66"/>
        <v>146.05602200000001</v>
      </c>
      <c r="M142" s="56">
        <f t="shared" si="67"/>
        <v>379.19498399999998</v>
      </c>
      <c r="N142" s="466">
        <f t="shared" si="65"/>
        <v>347.00750122632098</v>
      </c>
      <c r="O142" s="31">
        <f t="shared" si="68"/>
        <v>191.43467699999999</v>
      </c>
      <c r="P142" s="74">
        <f t="shared" si="68"/>
        <v>202.09034999999997</v>
      </c>
      <c r="Q142" s="110">
        <f t="shared" si="69"/>
        <v>376.98660000000001</v>
      </c>
      <c r="R142" s="153">
        <f t="shared" si="69"/>
        <v>3552.7129</v>
      </c>
    </row>
    <row r="143" spans="1:19" ht="18" hidden="1" customHeight="1">
      <c r="A143" s="398">
        <v>40372</v>
      </c>
      <c r="B143" s="340">
        <v>967</v>
      </c>
      <c r="C143" s="340">
        <v>3.67</v>
      </c>
      <c r="D143" s="340">
        <v>10.31</v>
      </c>
      <c r="E143" s="340">
        <v>312.89999999999998</v>
      </c>
      <c r="F143" s="340">
        <v>5.36</v>
      </c>
      <c r="G143" s="340">
        <v>5.62</v>
      </c>
      <c r="H143" s="340">
        <v>17.170000000000002</v>
      </c>
      <c r="I143" s="340">
        <v>163.25</v>
      </c>
      <c r="K143" s="372">
        <f t="shared" si="70"/>
        <v>213.18772099999998</v>
      </c>
      <c r="L143" s="400">
        <f t="shared" si="66"/>
        <v>144.48129399999999</v>
      </c>
      <c r="M143" s="56">
        <f t="shared" si="67"/>
        <v>378.82754699999998</v>
      </c>
      <c r="N143" s="466">
        <f t="shared" si="65"/>
        <v>344.913110335819</v>
      </c>
      <c r="O143" s="31">
        <f t="shared" si="68"/>
        <v>196.94623200000001</v>
      </c>
      <c r="P143" s="74">
        <f t="shared" si="68"/>
        <v>206.49959399999997</v>
      </c>
      <c r="Q143" s="110">
        <f t="shared" si="69"/>
        <v>378.52982000000003</v>
      </c>
      <c r="R143" s="153">
        <f t="shared" si="69"/>
        <v>3599.0095000000001</v>
      </c>
    </row>
    <row r="144" spans="1:19" ht="18" hidden="1" customHeight="1">
      <c r="A144" s="398">
        <v>40373</v>
      </c>
      <c r="B144" s="340">
        <v>964.5</v>
      </c>
      <c r="C144" s="340">
        <v>3.75</v>
      </c>
      <c r="D144" s="340">
        <v>10.36</v>
      </c>
      <c r="E144" s="340">
        <v>313</v>
      </c>
      <c r="F144" s="340">
        <v>5.48</v>
      </c>
      <c r="G144" s="340">
        <v>5.68</v>
      </c>
      <c r="H144" s="340">
        <v>16.97</v>
      </c>
      <c r="I144" s="340">
        <v>162.6</v>
      </c>
      <c r="K144" s="372">
        <f t="shared" si="70"/>
        <v>212.63656349999999</v>
      </c>
      <c r="L144" s="400">
        <f t="shared" si="66"/>
        <v>147.63075000000001</v>
      </c>
      <c r="M144" s="56">
        <f t="shared" si="67"/>
        <v>380.66473199999996</v>
      </c>
      <c r="N144" s="466">
        <f t="shared" si="65"/>
        <v>345.02334143531914</v>
      </c>
      <c r="O144" s="31">
        <f t="shared" si="68"/>
        <v>201.35547600000001</v>
      </c>
      <c r="P144" s="74">
        <f t="shared" si="68"/>
        <v>208.70421599999997</v>
      </c>
      <c r="Q144" s="110">
        <f t="shared" si="69"/>
        <v>374.12061999999997</v>
      </c>
      <c r="R144" s="153">
        <f t="shared" si="69"/>
        <v>3584.6795999999995</v>
      </c>
    </row>
    <row r="145" spans="1:21" ht="18" hidden="1" customHeight="1">
      <c r="A145" s="398">
        <v>40374</v>
      </c>
      <c r="B145" s="340">
        <v>982.5</v>
      </c>
      <c r="C145" s="340">
        <v>3.93</v>
      </c>
      <c r="D145" s="340">
        <v>10.19</v>
      </c>
      <c r="E145" s="340">
        <v>307.60000000000002</v>
      </c>
      <c r="F145" s="340">
        <v>5.62</v>
      </c>
      <c r="G145" s="340">
        <v>6.06</v>
      </c>
      <c r="H145" s="340">
        <v>17.39</v>
      </c>
      <c r="I145" s="340">
        <v>164.8</v>
      </c>
      <c r="K145" s="372">
        <f t="shared" si="70"/>
        <v>216.60489749999999</v>
      </c>
      <c r="L145" s="400">
        <f t="shared" si="66"/>
        <v>154.717026</v>
      </c>
      <c r="M145" s="56">
        <f t="shared" si="67"/>
        <v>374.41830299999992</v>
      </c>
      <c r="N145" s="466">
        <f t="shared" si="65"/>
        <v>339.07086206231367</v>
      </c>
      <c r="O145" s="31">
        <f t="shared" si="68"/>
        <v>206.49959399999997</v>
      </c>
      <c r="P145" s="74">
        <f t="shared" si="68"/>
        <v>222.66682199999997</v>
      </c>
      <c r="Q145" s="110">
        <f t="shared" si="69"/>
        <v>383.37993999999998</v>
      </c>
      <c r="R145" s="153">
        <f t="shared" si="69"/>
        <v>3633.1808000000001</v>
      </c>
    </row>
    <row r="146" spans="1:21" ht="18" hidden="1" customHeight="1">
      <c r="A146" s="398">
        <v>40375</v>
      </c>
      <c r="B146" s="340">
        <v>985.5</v>
      </c>
      <c r="C146" s="340">
        <v>3.95</v>
      </c>
      <c r="D146" s="340">
        <v>10.199999999999999</v>
      </c>
      <c r="E146" s="340">
        <v>307.8</v>
      </c>
      <c r="F146" s="340">
        <v>5.87</v>
      </c>
      <c r="G146" s="340">
        <v>5.99</v>
      </c>
      <c r="H146" s="340">
        <v>17.11</v>
      </c>
      <c r="I146" s="340">
        <v>164.8</v>
      </c>
      <c r="K146" s="372">
        <f t="shared" si="70"/>
        <v>217.26628649999998</v>
      </c>
      <c r="L146" s="49">
        <f t="shared" si="66"/>
        <v>155.50439</v>
      </c>
      <c r="M146" s="56">
        <f t="shared" si="67"/>
        <v>374.78573999999992</v>
      </c>
      <c r="N146" s="466">
        <f t="shared" si="65"/>
        <v>339.29132426131383</v>
      </c>
      <c r="O146" s="31">
        <f t="shared" si="68"/>
        <v>215.685519</v>
      </c>
      <c r="P146" s="74">
        <f t="shared" si="68"/>
        <v>220.094763</v>
      </c>
      <c r="Q146" s="110">
        <f t="shared" si="69"/>
        <v>377.20706000000001</v>
      </c>
      <c r="R146" s="153">
        <f t="shared" si="69"/>
        <v>3633.1808000000001</v>
      </c>
    </row>
    <row r="147" spans="1:21" ht="18" hidden="1" customHeight="1">
      <c r="A147" s="398">
        <v>40378</v>
      </c>
      <c r="B147" s="340">
        <v>999.5</v>
      </c>
      <c r="C147" s="340">
        <v>3.82</v>
      </c>
      <c r="D147" s="340">
        <v>10.08</v>
      </c>
      <c r="E147" s="340">
        <v>305</v>
      </c>
      <c r="F147" s="340">
        <v>5.82</v>
      </c>
      <c r="G147" s="340">
        <v>5.95</v>
      </c>
      <c r="H147" s="340">
        <v>17.61</v>
      </c>
      <c r="I147" s="340">
        <v>162</v>
      </c>
      <c r="K147" s="372">
        <f t="shared" si="70"/>
        <v>220.3527685</v>
      </c>
      <c r="L147" s="400">
        <f t="shared" si="66"/>
        <v>150.38652400000001</v>
      </c>
      <c r="M147" s="56">
        <f t="shared" si="67"/>
        <v>370.37649599999997</v>
      </c>
      <c r="N147" s="466">
        <f t="shared" si="65"/>
        <v>336.20485347531098</v>
      </c>
      <c r="O147" s="31">
        <f t="shared" si="68"/>
        <v>213.84833399999999</v>
      </c>
      <c r="P147" s="74">
        <f t="shared" si="68"/>
        <v>218.62501499999999</v>
      </c>
      <c r="Q147" s="110">
        <f t="shared" si="69"/>
        <v>388.23005999999998</v>
      </c>
      <c r="R147" s="153">
        <f t="shared" si="69"/>
        <v>3571.4520000000002</v>
      </c>
    </row>
    <row r="148" spans="1:21" ht="18" hidden="1" customHeight="1">
      <c r="A148" s="398">
        <v>40379</v>
      </c>
      <c r="B148" s="340">
        <v>988</v>
      </c>
      <c r="C148" s="340">
        <v>3.74</v>
      </c>
      <c r="D148" s="340">
        <v>10.119999999999999</v>
      </c>
      <c r="E148" s="340">
        <v>301.5</v>
      </c>
      <c r="F148" s="340">
        <v>5.77</v>
      </c>
      <c r="G148" s="340">
        <v>5.9</v>
      </c>
      <c r="H148" s="340">
        <v>17.28</v>
      </c>
      <c r="I148" s="340">
        <v>156.44999999999999</v>
      </c>
      <c r="K148" s="372">
        <f t="shared" si="70"/>
        <v>217.81744399999999</v>
      </c>
      <c r="L148" s="400">
        <f t="shared" si="66"/>
        <v>147.23706800000002</v>
      </c>
      <c r="M148" s="56">
        <f t="shared" ref="M148:M156" si="71">D148*36.7437</f>
        <v>371.84624399999996</v>
      </c>
      <c r="N148" s="466">
        <f t="shared" si="65"/>
        <v>332.34676499280744</v>
      </c>
      <c r="O148" s="31">
        <f t="shared" si="68"/>
        <v>212.01114899999996</v>
      </c>
      <c r="P148" s="74">
        <f t="shared" si="68"/>
        <v>216.78782999999999</v>
      </c>
      <c r="Q148" s="110">
        <f t="shared" si="69"/>
        <v>380.95488</v>
      </c>
      <c r="R148" s="153">
        <f t="shared" si="69"/>
        <v>3449.0966999999991</v>
      </c>
    </row>
    <row r="149" spans="1:21" ht="18" hidden="1" customHeight="1">
      <c r="A149" s="398">
        <v>40380</v>
      </c>
      <c r="B149" s="340">
        <v>998</v>
      </c>
      <c r="C149" s="340">
        <v>3.8</v>
      </c>
      <c r="D149" s="340">
        <v>10.15</v>
      </c>
      <c r="E149" s="340">
        <v>303.3</v>
      </c>
      <c r="F149" s="340">
        <v>5.88</v>
      </c>
      <c r="G149" s="340">
        <v>6.02</v>
      </c>
      <c r="H149" s="340">
        <v>17.47</v>
      </c>
      <c r="I149" s="340">
        <v>157.30000000000001</v>
      </c>
      <c r="K149" s="372">
        <f t="shared" si="70"/>
        <v>220.022074</v>
      </c>
      <c r="L149" s="400">
        <f t="shared" si="66"/>
        <v>149.59916000000001</v>
      </c>
      <c r="M149" s="56">
        <f t="shared" si="71"/>
        <v>372.948555</v>
      </c>
      <c r="N149" s="466">
        <f t="shared" si="65"/>
        <v>334.33092478380928</v>
      </c>
      <c r="O149" s="31">
        <f t="shared" si="68"/>
        <v>216.05295599999997</v>
      </c>
      <c r="P149" s="74">
        <f t="shared" si="68"/>
        <v>221.19707399999996</v>
      </c>
      <c r="Q149" s="110">
        <f t="shared" si="69"/>
        <v>385.14362</v>
      </c>
      <c r="R149" s="153">
        <f t="shared" si="69"/>
        <v>3467.8358000000003</v>
      </c>
    </row>
    <row r="150" spans="1:21" ht="18" hidden="1" customHeight="1">
      <c r="A150" s="398">
        <v>40381</v>
      </c>
      <c r="B150" s="340">
        <v>1013.5</v>
      </c>
      <c r="C150" s="340">
        <v>3.77</v>
      </c>
      <c r="D150" s="340">
        <v>10.16</v>
      </c>
      <c r="E150" s="340">
        <v>300.2</v>
      </c>
      <c r="F150" s="340">
        <v>5.97</v>
      </c>
      <c r="G150" s="340">
        <v>6.12</v>
      </c>
      <c r="H150" s="340">
        <v>18.3</v>
      </c>
      <c r="I150" s="340">
        <v>161.69999999999999</v>
      </c>
      <c r="K150" s="372">
        <f t="shared" si="70"/>
        <v>223.43925049999999</v>
      </c>
      <c r="L150" s="400">
        <f t="shared" si="66"/>
        <v>148.418114</v>
      </c>
      <c r="M150" s="56">
        <f t="shared" si="71"/>
        <v>373.31599199999999</v>
      </c>
      <c r="N150" s="466">
        <f t="shared" si="65"/>
        <v>330.91376069930607</v>
      </c>
      <c r="O150" s="31">
        <f t="shared" si="68"/>
        <v>219.35988899999998</v>
      </c>
      <c r="P150" s="74">
        <f t="shared" si="68"/>
        <v>224.871444</v>
      </c>
      <c r="Q150" s="110">
        <f t="shared" si="69"/>
        <v>403.4418</v>
      </c>
      <c r="R150" s="153">
        <f t="shared" si="69"/>
        <v>3564.8381999999997</v>
      </c>
    </row>
    <row r="151" spans="1:21" ht="18" hidden="1" customHeight="1">
      <c r="A151" s="398">
        <v>40382</v>
      </c>
      <c r="B151" s="340">
        <v>1027.5</v>
      </c>
      <c r="C151" s="340">
        <v>3.71</v>
      </c>
      <c r="D151" s="340">
        <v>10.17</v>
      </c>
      <c r="E151" s="340">
        <v>299.89999999999998</v>
      </c>
      <c r="F151" s="340">
        <v>5.96</v>
      </c>
      <c r="G151" s="340">
        <v>6.15</v>
      </c>
      <c r="H151" s="340">
        <v>18.260000000000002</v>
      </c>
      <c r="I151" s="340">
        <v>166.6</v>
      </c>
      <c r="K151" s="372">
        <f t="shared" si="70"/>
        <v>226.5257325</v>
      </c>
      <c r="L151" s="49">
        <f t="shared" si="66"/>
        <v>146.05602200000001</v>
      </c>
      <c r="M151" s="56">
        <f t="shared" si="71"/>
        <v>373.68342899999999</v>
      </c>
      <c r="N151" s="466">
        <f t="shared" si="65"/>
        <v>330.58306740080576</v>
      </c>
      <c r="O151" s="31">
        <f t="shared" si="68"/>
        <v>218.99245199999999</v>
      </c>
      <c r="P151" s="74">
        <f t="shared" si="68"/>
        <v>225.97375499999998</v>
      </c>
      <c r="Q151" s="110">
        <f t="shared" si="69"/>
        <v>402.55995999999999</v>
      </c>
      <c r="R151" s="153">
        <f t="shared" si="69"/>
        <v>3672.8635999999997</v>
      </c>
    </row>
    <row r="152" spans="1:21" ht="18" hidden="1" customHeight="1">
      <c r="A152" s="274">
        <v>40385</v>
      </c>
      <c r="B152" s="340">
        <v>1017</v>
      </c>
      <c r="C152" s="340">
        <v>3.64</v>
      </c>
      <c r="D152" s="340">
        <v>9.98</v>
      </c>
      <c r="E152" s="340">
        <v>293.2</v>
      </c>
      <c r="F152" s="340">
        <v>5.9</v>
      </c>
      <c r="G152" s="340">
        <v>6.12</v>
      </c>
      <c r="H152" s="340">
        <v>18.62</v>
      </c>
      <c r="I152" s="340">
        <v>165.6</v>
      </c>
      <c r="K152" s="372">
        <f t="shared" si="70"/>
        <v>224.210871</v>
      </c>
      <c r="L152" s="49">
        <f t="shared" si="66"/>
        <v>143.30024800000001</v>
      </c>
      <c r="M152" s="56">
        <f t="shared" si="71"/>
        <v>366.70212599999996</v>
      </c>
      <c r="N152" s="466">
        <f t="shared" si="65"/>
        <v>323.19758373429892</v>
      </c>
      <c r="O152" s="31">
        <f t="shared" si="68"/>
        <v>216.78782999999999</v>
      </c>
      <c r="P152" s="74">
        <f t="shared" si="68"/>
        <v>224.871444</v>
      </c>
      <c r="Q152" s="110">
        <f t="shared" si="69"/>
        <v>410.49651999999998</v>
      </c>
      <c r="R152" s="153">
        <f t="shared" si="69"/>
        <v>3650.8175999999999</v>
      </c>
    </row>
    <row r="153" spans="1:21" ht="18" hidden="1" customHeight="1">
      <c r="A153" s="274">
        <v>40386</v>
      </c>
      <c r="B153" s="340">
        <v>1001</v>
      </c>
      <c r="C153" s="340">
        <v>3.63</v>
      </c>
      <c r="D153" s="340">
        <v>9.98</v>
      </c>
      <c r="E153" s="340">
        <v>294.5</v>
      </c>
      <c r="F153" s="340">
        <v>5.95</v>
      </c>
      <c r="G153" s="340">
        <v>6.15</v>
      </c>
      <c r="H153" s="340">
        <v>18.420000000000002</v>
      </c>
      <c r="I153" s="340">
        <v>163.75</v>
      </c>
      <c r="K153" s="372">
        <f t="shared" si="70"/>
        <v>220.68346299999999</v>
      </c>
      <c r="L153" s="400">
        <f t="shared" si="66"/>
        <v>142.906566</v>
      </c>
      <c r="M153" s="56">
        <f t="shared" si="71"/>
        <v>366.70212599999996</v>
      </c>
      <c r="N153" s="466">
        <f t="shared" si="65"/>
        <v>324.63058802780029</v>
      </c>
      <c r="O153" s="31">
        <f t="shared" si="68"/>
        <v>218.62501499999999</v>
      </c>
      <c r="P153" s="74">
        <f t="shared" si="68"/>
        <v>225.97375499999998</v>
      </c>
      <c r="Q153" s="110">
        <f t="shared" si="69"/>
        <v>406.08732000000003</v>
      </c>
      <c r="R153" s="153">
        <f t="shared" si="69"/>
        <v>3610.0324999999998</v>
      </c>
    </row>
    <row r="154" spans="1:21" ht="18" hidden="1" customHeight="1">
      <c r="A154" s="274">
        <v>40387</v>
      </c>
      <c r="B154" s="340">
        <v>1014.5</v>
      </c>
      <c r="C154" s="340">
        <v>3.76</v>
      </c>
      <c r="D154" s="340">
        <v>10.11</v>
      </c>
      <c r="E154" s="340">
        <v>301.7</v>
      </c>
      <c r="F154" s="340">
        <v>6.16</v>
      </c>
      <c r="G154" s="340">
        <v>6.31</v>
      </c>
      <c r="H154" s="340">
        <v>18.87</v>
      </c>
      <c r="I154" s="340">
        <v>167.4</v>
      </c>
      <c r="K154" s="372">
        <f t="shared" si="70"/>
        <v>223.65971349999998</v>
      </c>
      <c r="L154" s="400">
        <f t="shared" si="66"/>
        <v>148.02443199999999</v>
      </c>
      <c r="M154" s="56">
        <f t="shared" si="71"/>
        <v>371.47880699999996</v>
      </c>
      <c r="N154" s="466">
        <f t="shared" si="65"/>
        <v>332.5672271918076</v>
      </c>
      <c r="O154" s="31">
        <f t="shared" si="68"/>
        <v>226.34119199999998</v>
      </c>
      <c r="P154" s="74">
        <f t="shared" si="68"/>
        <v>231.85274699999997</v>
      </c>
      <c r="Q154" s="110">
        <f t="shared" si="69"/>
        <v>416.00801999999999</v>
      </c>
      <c r="R154" s="153">
        <f t="shared" si="69"/>
        <v>3690.5004000000004</v>
      </c>
    </row>
    <row r="155" spans="1:21" ht="18" hidden="1" customHeight="1">
      <c r="A155" s="274">
        <v>40388</v>
      </c>
      <c r="B155" s="340">
        <v>1014</v>
      </c>
      <c r="C155" s="340">
        <v>3.79</v>
      </c>
      <c r="D155" s="340">
        <v>10.27</v>
      </c>
      <c r="E155" s="340">
        <v>305.39999999999998</v>
      </c>
      <c r="F155" s="340">
        <v>6.28</v>
      </c>
      <c r="G155" s="340">
        <v>6.46</v>
      </c>
      <c r="H155" s="340">
        <v>19.5</v>
      </c>
      <c r="I155" s="340">
        <v>173.05</v>
      </c>
      <c r="K155" s="372">
        <f t="shared" si="70"/>
        <v>223.54948199999998</v>
      </c>
      <c r="L155" s="400">
        <f t="shared" si="66"/>
        <v>149.205478</v>
      </c>
      <c r="M155" s="56">
        <f t="shared" si="71"/>
        <v>377.35779899999994</v>
      </c>
      <c r="N155" s="466">
        <f t="shared" si="65"/>
        <v>336.64577787331137</v>
      </c>
      <c r="O155" s="31">
        <f t="shared" si="68"/>
        <v>230.75043599999998</v>
      </c>
      <c r="P155" s="74">
        <f t="shared" si="68"/>
        <v>237.36430199999998</v>
      </c>
      <c r="Q155" s="110">
        <f t="shared" si="69"/>
        <v>429.89699999999999</v>
      </c>
      <c r="R155" s="153">
        <f t="shared" si="69"/>
        <v>3815.0603000000001</v>
      </c>
    </row>
    <row r="156" spans="1:21" ht="18" hidden="1" customHeight="1" thickBot="1">
      <c r="A156" s="274">
        <v>40389</v>
      </c>
      <c r="B156" s="340">
        <v>1055.5</v>
      </c>
      <c r="C156" s="342">
        <v>3.93</v>
      </c>
      <c r="D156" s="342">
        <v>10.53</v>
      </c>
      <c r="E156" s="342">
        <v>310.89999999999998</v>
      </c>
      <c r="F156" s="342">
        <v>6.62</v>
      </c>
      <c r="G156" s="342">
        <v>6.75</v>
      </c>
      <c r="H156" s="342">
        <v>19.57</v>
      </c>
      <c r="I156" s="342">
        <v>176.3</v>
      </c>
      <c r="K156" s="372">
        <f t="shared" si="70"/>
        <v>232.69869649999998</v>
      </c>
      <c r="L156" s="401">
        <f t="shared" si="66"/>
        <v>154.717026</v>
      </c>
      <c r="M156" s="57">
        <f t="shared" si="71"/>
        <v>386.91116099999994</v>
      </c>
      <c r="N156" s="470">
        <f t="shared" si="65"/>
        <v>342.70848834581699</v>
      </c>
      <c r="O156" s="42">
        <f t="shared" si="68"/>
        <v>243.24329399999999</v>
      </c>
      <c r="P156" s="75">
        <f t="shared" si="68"/>
        <v>248.01997499999999</v>
      </c>
      <c r="Q156" s="111">
        <f t="shared" si="69"/>
        <v>431.44022000000001</v>
      </c>
      <c r="R156" s="265">
        <f t="shared" si="69"/>
        <v>3886.7098000000001</v>
      </c>
    </row>
    <row r="157" spans="1:21" ht="18" customHeight="1" thickBot="1">
      <c r="A157" s="120" t="s">
        <v>26</v>
      </c>
      <c r="B157" s="344">
        <f t="shared" ref="B157:I157" si="72">AVERAGE(B136:B156)</f>
        <v>991.92857142857144</v>
      </c>
      <c r="C157" s="344">
        <f>L157/39.3682</f>
        <v>3.7847806097306962</v>
      </c>
      <c r="D157" s="344">
        <f>L157/36.7437</f>
        <v>4.0551169316100451</v>
      </c>
      <c r="E157" s="344">
        <f t="shared" si="72"/>
        <v>303.9904761904761</v>
      </c>
      <c r="F157" s="344">
        <f t="shared" si="72"/>
        <v>5.6304761904761902</v>
      </c>
      <c r="G157" s="344">
        <f>P157/36.7437</f>
        <v>5.8513432234641591</v>
      </c>
      <c r="H157" s="344">
        <f t="shared" si="72"/>
        <v>17.622380952380954</v>
      </c>
      <c r="I157" s="344">
        <f t="shared" si="72"/>
        <v>163.4404761904762</v>
      </c>
      <c r="J157" s="462"/>
      <c r="K157" s="223">
        <f>AVERAGE(K136:K156)</f>
        <v>218.68354864285712</v>
      </c>
      <c r="L157" s="223">
        <v>149</v>
      </c>
      <c r="M157" s="224">
        <v>367</v>
      </c>
      <c r="N157" s="468">
        <f t="shared" si="65"/>
        <v>335.09204428035747</v>
      </c>
      <c r="O157" s="72">
        <f>AVERAGE(O136:O156)</f>
        <v>206.88452799999993</v>
      </c>
      <c r="P157" s="225">
        <v>215</v>
      </c>
      <c r="Q157" s="72">
        <f>AVERAGE(Q136:Q156)</f>
        <v>388.50301047619041</v>
      </c>
      <c r="R157" s="402">
        <f>AVERAGE(R136:R156)</f>
        <v>3603.208738095238</v>
      </c>
      <c r="S157" s="546"/>
      <c r="U157" s="520"/>
    </row>
    <row r="158" spans="1:21" ht="18" hidden="1" customHeight="1">
      <c r="A158" s="233">
        <v>40392</v>
      </c>
      <c r="B158" s="403">
        <v>1069</v>
      </c>
      <c r="C158" s="371">
        <v>3.91</v>
      </c>
      <c r="D158" s="371">
        <v>10.53</v>
      </c>
      <c r="E158" s="371">
        <v>310.89999999999998</v>
      </c>
      <c r="F158" s="404">
        <v>6.93</v>
      </c>
      <c r="G158" s="371">
        <v>7.01</v>
      </c>
      <c r="H158" s="371">
        <v>19.399999999999999</v>
      </c>
      <c r="I158" s="405">
        <v>172.5</v>
      </c>
      <c r="K158" s="372">
        <f>B158*0.220463</f>
        <v>235.674947</v>
      </c>
      <c r="L158" s="49">
        <f t="shared" ref="L158:L169" si="73">C158*39.3682</f>
        <v>153.92966200000001</v>
      </c>
      <c r="M158" s="56">
        <f t="shared" ref="M158:M169" si="74">D158*36.7437</f>
        <v>386.91116099999994</v>
      </c>
      <c r="N158" s="469">
        <f t="shared" si="65"/>
        <v>342.70848834581699</v>
      </c>
      <c r="O158" s="31">
        <f t="shared" ref="O158:P161" si="75">F158*36.7437</f>
        <v>254.63384099999996</v>
      </c>
      <c r="P158" s="77">
        <f t="shared" si="75"/>
        <v>257.57333699999998</v>
      </c>
      <c r="Q158" s="110">
        <f t="shared" ref="Q158:R161" si="76">H158/100*2204.6</f>
        <v>427.69239999999991</v>
      </c>
      <c r="R158" s="153">
        <f t="shared" si="76"/>
        <v>3802.9349999999999</v>
      </c>
    </row>
    <row r="159" spans="1:21" ht="18" hidden="1" customHeight="1">
      <c r="A159" s="233">
        <v>40393</v>
      </c>
      <c r="B159" s="329">
        <v>1076</v>
      </c>
      <c r="C159" s="330">
        <v>3.9</v>
      </c>
      <c r="D159" s="330">
        <v>10.54</v>
      </c>
      <c r="E159" s="330">
        <v>308.3</v>
      </c>
      <c r="F159" s="331">
        <v>6.8</v>
      </c>
      <c r="G159" s="330">
        <v>6.85</v>
      </c>
      <c r="H159" s="330">
        <v>18.59</v>
      </c>
      <c r="I159" s="332">
        <v>166.65</v>
      </c>
      <c r="K159" s="400">
        <f t="shared" ref="K159:K179" si="77">B159*0.220463</f>
        <v>237.218188</v>
      </c>
      <c r="L159" s="49">
        <f t="shared" si="73"/>
        <v>153.53598</v>
      </c>
      <c r="M159" s="56">
        <f t="shared" si="74"/>
        <v>387.27859799999993</v>
      </c>
      <c r="N159" s="466">
        <f t="shared" si="65"/>
        <v>339.84247975881436</v>
      </c>
      <c r="O159" s="31">
        <f t="shared" si="75"/>
        <v>249.85715999999996</v>
      </c>
      <c r="P159" s="74">
        <f t="shared" si="75"/>
        <v>251.69434499999997</v>
      </c>
      <c r="Q159" s="110">
        <f t="shared" si="76"/>
        <v>409.83514000000002</v>
      </c>
      <c r="R159" s="153">
        <f t="shared" si="76"/>
        <v>3673.9659000000001</v>
      </c>
    </row>
    <row r="160" spans="1:21" ht="18" hidden="1" customHeight="1">
      <c r="A160" s="233">
        <v>40394</v>
      </c>
      <c r="B160" s="329">
        <v>1103</v>
      </c>
      <c r="C160" s="330">
        <v>4</v>
      </c>
      <c r="D160" s="330">
        <v>10.53</v>
      </c>
      <c r="E160" s="330">
        <v>311.5</v>
      </c>
      <c r="F160" s="331">
        <v>7.26</v>
      </c>
      <c r="G160" s="330">
        <v>7.27</v>
      </c>
      <c r="H160" s="330">
        <v>18.88</v>
      </c>
      <c r="I160" s="332">
        <v>169.75</v>
      </c>
      <c r="K160" s="400">
        <f t="shared" si="77"/>
        <v>243.17068899999998</v>
      </c>
      <c r="L160" s="49">
        <f t="shared" si="73"/>
        <v>157.47280000000001</v>
      </c>
      <c r="M160" s="56">
        <f t="shared" si="74"/>
        <v>386.91116099999994</v>
      </c>
      <c r="N160" s="466">
        <f t="shared" si="65"/>
        <v>343.3698749428176</v>
      </c>
      <c r="O160" s="31">
        <f t="shared" si="75"/>
        <v>266.75926199999998</v>
      </c>
      <c r="P160" s="74">
        <f t="shared" si="75"/>
        <v>267.12669899999997</v>
      </c>
      <c r="Q160" s="110">
        <f t="shared" si="76"/>
        <v>416.22847999999999</v>
      </c>
      <c r="R160" s="153">
        <f t="shared" si="76"/>
        <v>3742.3084999999996</v>
      </c>
    </row>
    <row r="161" spans="1:18" ht="18" hidden="1" customHeight="1">
      <c r="A161" s="274" t="s">
        <v>27</v>
      </c>
      <c r="B161" s="329">
        <v>1093</v>
      </c>
      <c r="C161" s="330">
        <v>4.0350000000000001</v>
      </c>
      <c r="D161" s="330">
        <v>10.55</v>
      </c>
      <c r="E161" s="330">
        <v>313.60000000000002</v>
      </c>
      <c r="F161" s="331">
        <v>7.8574999999999999</v>
      </c>
      <c r="G161" s="330">
        <v>7.8</v>
      </c>
      <c r="H161" s="330">
        <v>18.29</v>
      </c>
      <c r="I161" s="332">
        <v>169.85</v>
      </c>
      <c r="K161" s="400">
        <f t="shared" si="77"/>
        <v>240.966059</v>
      </c>
      <c r="L161" s="49">
        <f t="shared" si="73"/>
        <v>158.85068700000002</v>
      </c>
      <c r="M161" s="56">
        <f t="shared" si="74"/>
        <v>387.64603499999998</v>
      </c>
      <c r="N161" s="466">
        <f t="shared" si="65"/>
        <v>345.68472803231975</v>
      </c>
      <c r="O161" s="31">
        <f t="shared" si="75"/>
        <v>288.71362274999996</v>
      </c>
      <c r="P161" s="74">
        <f t="shared" si="75"/>
        <v>286.60085999999995</v>
      </c>
      <c r="Q161" s="110">
        <f t="shared" si="76"/>
        <v>403.22133999999994</v>
      </c>
      <c r="R161" s="153">
        <f t="shared" si="76"/>
        <v>3744.5130999999997</v>
      </c>
    </row>
    <row r="162" spans="1:18" ht="18" hidden="1" customHeight="1">
      <c r="A162" s="274" t="s">
        <v>28</v>
      </c>
      <c r="B162" s="329">
        <v>1061</v>
      </c>
      <c r="C162" s="330">
        <v>4.05</v>
      </c>
      <c r="D162" s="330">
        <v>10.59</v>
      </c>
      <c r="E162" s="330">
        <v>313.60000000000002</v>
      </c>
      <c r="F162" s="331">
        <v>7.2575000000000003</v>
      </c>
      <c r="G162" s="330">
        <v>7.2</v>
      </c>
      <c r="H162" s="330">
        <v>18.239999999999998</v>
      </c>
      <c r="I162" s="332">
        <v>167.4</v>
      </c>
      <c r="K162" s="400">
        <f t="shared" si="77"/>
        <v>233.91124299999998</v>
      </c>
      <c r="L162" s="49">
        <f t="shared" si="73"/>
        <v>159.44121000000001</v>
      </c>
      <c r="M162" s="56">
        <f t="shared" si="74"/>
        <v>389.11578299999996</v>
      </c>
      <c r="N162" s="466">
        <f t="shared" si="65"/>
        <v>345.68472803231975</v>
      </c>
      <c r="O162" s="31">
        <f t="shared" ref="O162:P169" si="78">F162*36.7437</f>
        <v>266.66740275000001</v>
      </c>
      <c r="P162" s="74">
        <f t="shared" si="78"/>
        <v>264.55464000000001</v>
      </c>
      <c r="Q162" s="110">
        <f t="shared" ref="Q162:R169" si="79">H162/100*2204.6</f>
        <v>402.11903999999993</v>
      </c>
      <c r="R162" s="153">
        <f t="shared" si="79"/>
        <v>3690.5004000000004</v>
      </c>
    </row>
    <row r="163" spans="1:18" ht="18" hidden="1" customHeight="1">
      <c r="A163" s="274" t="s">
        <v>29</v>
      </c>
      <c r="B163" s="329">
        <v>1035.5</v>
      </c>
      <c r="C163" s="330">
        <v>4.03</v>
      </c>
      <c r="D163" s="330">
        <v>10.49</v>
      </c>
      <c r="E163" s="330">
        <v>311.10000000000002</v>
      </c>
      <c r="F163" s="331">
        <v>7.13</v>
      </c>
      <c r="G163" s="330">
        <v>7.2</v>
      </c>
      <c r="H163" s="330">
        <v>17.73</v>
      </c>
      <c r="I163" s="332">
        <v>169.6</v>
      </c>
      <c r="K163" s="400">
        <f t="shared" si="77"/>
        <v>228.28943649999999</v>
      </c>
      <c r="L163" s="49">
        <f t="shared" si="73"/>
        <v>158.65384600000002</v>
      </c>
      <c r="M163" s="56">
        <f t="shared" si="74"/>
        <v>385.44141299999995</v>
      </c>
      <c r="N163" s="466">
        <f t="shared" si="65"/>
        <v>342.92895054481721</v>
      </c>
      <c r="O163" s="31">
        <f t="shared" si="78"/>
        <v>261.98258099999998</v>
      </c>
      <c r="P163" s="74">
        <f t="shared" si="78"/>
        <v>264.55464000000001</v>
      </c>
      <c r="Q163" s="110">
        <f t="shared" si="79"/>
        <v>390.87558000000001</v>
      </c>
      <c r="R163" s="153">
        <f t="shared" si="79"/>
        <v>3739.0015999999996</v>
      </c>
    </row>
    <row r="164" spans="1:18" ht="18" hidden="1" customHeight="1">
      <c r="A164" s="274" t="s">
        <v>30</v>
      </c>
      <c r="B164" s="329">
        <v>1057</v>
      </c>
      <c r="C164" s="330">
        <v>3.94</v>
      </c>
      <c r="D164" s="330">
        <v>10.36</v>
      </c>
      <c r="E164" s="330">
        <v>309.3</v>
      </c>
      <c r="F164" s="331">
        <v>6.95</v>
      </c>
      <c r="G164" s="330">
        <v>7.13</v>
      </c>
      <c r="H164" s="330">
        <v>18.559999999999999</v>
      </c>
      <c r="I164" s="332">
        <v>169.65</v>
      </c>
      <c r="K164" s="400">
        <f t="shared" si="77"/>
        <v>233.029391</v>
      </c>
      <c r="L164" s="49">
        <f t="shared" si="73"/>
        <v>155.11070800000002</v>
      </c>
      <c r="M164" s="56">
        <f t="shared" si="74"/>
        <v>380.66473199999996</v>
      </c>
      <c r="N164" s="466">
        <f t="shared" si="65"/>
        <v>340.94479075381537</v>
      </c>
      <c r="O164" s="31">
        <f t="shared" si="78"/>
        <v>255.36871499999998</v>
      </c>
      <c r="P164" s="74">
        <f t="shared" si="78"/>
        <v>261.98258099999998</v>
      </c>
      <c r="Q164" s="110">
        <f t="shared" si="79"/>
        <v>409.17375999999996</v>
      </c>
      <c r="R164" s="153">
        <f t="shared" si="79"/>
        <v>3740.1039000000001</v>
      </c>
    </row>
    <row r="165" spans="1:18" ht="18" hidden="1" customHeight="1">
      <c r="A165" s="274" t="s">
        <v>31</v>
      </c>
      <c r="B165" s="329">
        <v>1044.5</v>
      </c>
      <c r="C165" s="330">
        <v>3.96</v>
      </c>
      <c r="D165" s="330">
        <v>10.45</v>
      </c>
      <c r="E165" s="330">
        <v>310.5</v>
      </c>
      <c r="F165" s="331">
        <v>6.95</v>
      </c>
      <c r="G165" s="330">
        <v>7.1</v>
      </c>
      <c r="H165" s="330">
        <v>18.260000000000002</v>
      </c>
      <c r="I165" s="332">
        <v>170.6</v>
      </c>
      <c r="K165" s="400">
        <f t="shared" si="77"/>
        <v>230.27360349999998</v>
      </c>
      <c r="L165" s="49">
        <f t="shared" si="73"/>
        <v>155.89807200000001</v>
      </c>
      <c r="M165" s="56">
        <f t="shared" si="74"/>
        <v>383.97166499999992</v>
      </c>
      <c r="N165" s="466">
        <f t="shared" si="65"/>
        <v>342.2675639478166</v>
      </c>
      <c r="O165" s="31">
        <f t="shared" si="78"/>
        <v>255.36871499999998</v>
      </c>
      <c r="P165" s="74">
        <f t="shared" si="78"/>
        <v>260.88026999999994</v>
      </c>
      <c r="Q165" s="110">
        <f t="shared" si="79"/>
        <v>402.55995999999999</v>
      </c>
      <c r="R165" s="153">
        <f t="shared" si="79"/>
        <v>3761.0475999999999</v>
      </c>
    </row>
    <row r="166" spans="1:18" ht="18" hidden="1" customHeight="1">
      <c r="A166" s="274" t="s">
        <v>32</v>
      </c>
      <c r="B166" s="329">
        <v>1079</v>
      </c>
      <c r="C166" s="330">
        <v>4.0599999999999996</v>
      </c>
      <c r="D166" s="330">
        <v>10.26</v>
      </c>
      <c r="E166" s="330">
        <v>315.39999999999998</v>
      </c>
      <c r="F166" s="331">
        <v>7.13</v>
      </c>
      <c r="G166" s="330">
        <v>7.25</v>
      </c>
      <c r="H166" s="330">
        <v>18.97</v>
      </c>
      <c r="I166" s="332">
        <v>175.55</v>
      </c>
      <c r="K166" s="400">
        <f t="shared" si="77"/>
        <v>237.87957699999998</v>
      </c>
      <c r="L166" s="49">
        <f t="shared" si="73"/>
        <v>159.834892</v>
      </c>
      <c r="M166" s="56">
        <f t="shared" si="74"/>
        <v>376.99036199999995</v>
      </c>
      <c r="N166" s="466">
        <f t="shared" si="65"/>
        <v>347.66888782332154</v>
      </c>
      <c r="O166" s="31">
        <f t="shared" si="78"/>
        <v>261.98258099999998</v>
      </c>
      <c r="P166" s="74">
        <f t="shared" si="78"/>
        <v>266.39182499999998</v>
      </c>
      <c r="Q166" s="110">
        <f t="shared" si="79"/>
        <v>418.21261999999996</v>
      </c>
      <c r="R166" s="153">
        <f t="shared" si="79"/>
        <v>3870.1752999999999</v>
      </c>
    </row>
    <row r="167" spans="1:18" ht="18" hidden="1" customHeight="1">
      <c r="A167" s="274" t="s">
        <v>33</v>
      </c>
      <c r="B167" s="329">
        <v>1100</v>
      </c>
      <c r="C167" s="330">
        <v>4.12</v>
      </c>
      <c r="D167" s="330">
        <v>10.44</v>
      </c>
      <c r="E167" s="330">
        <v>321.5</v>
      </c>
      <c r="F167" s="331">
        <v>7.03</v>
      </c>
      <c r="G167" s="330">
        <v>7.24</v>
      </c>
      <c r="H167" s="330">
        <v>19.420000000000002</v>
      </c>
      <c r="I167" s="332">
        <v>175.5</v>
      </c>
      <c r="K167" s="400">
        <f t="shared" si="77"/>
        <v>242.5093</v>
      </c>
      <c r="L167" s="49">
        <f t="shared" si="73"/>
        <v>162.19698400000001</v>
      </c>
      <c r="M167" s="56">
        <f t="shared" si="74"/>
        <v>383.60422799999998</v>
      </c>
      <c r="N167" s="466">
        <f t="shared" si="65"/>
        <v>354.39298489282783</v>
      </c>
      <c r="O167" s="31">
        <f t="shared" si="78"/>
        <v>258.30821099999997</v>
      </c>
      <c r="P167" s="74">
        <f t="shared" si="78"/>
        <v>266.02438799999999</v>
      </c>
      <c r="Q167" s="110">
        <f t="shared" si="79"/>
        <v>428.13332000000003</v>
      </c>
      <c r="R167" s="153">
        <f t="shared" si="79"/>
        <v>3869.0729999999994</v>
      </c>
    </row>
    <row r="168" spans="1:18" ht="18" hidden="1" customHeight="1">
      <c r="A168" s="274" t="s">
        <v>34</v>
      </c>
      <c r="B168" s="329">
        <v>1085</v>
      </c>
      <c r="C168" s="330">
        <v>4.07</v>
      </c>
      <c r="D168" s="330">
        <v>10.34</v>
      </c>
      <c r="E168" s="330">
        <v>302.2</v>
      </c>
      <c r="F168" s="331">
        <v>6.64</v>
      </c>
      <c r="G168" s="330">
        <v>6.88</v>
      </c>
      <c r="H168" s="330">
        <v>18.940000000000001</v>
      </c>
      <c r="I168" s="332">
        <v>178.7</v>
      </c>
      <c r="K168" s="400">
        <f t="shared" si="77"/>
        <v>239.20235499999998</v>
      </c>
      <c r="L168" s="49">
        <f t="shared" si="73"/>
        <v>160.22857400000001</v>
      </c>
      <c r="M168" s="56">
        <f t="shared" si="74"/>
        <v>379.92985799999997</v>
      </c>
      <c r="N168" s="466">
        <f t="shared" si="65"/>
        <v>333.11838268930813</v>
      </c>
      <c r="O168" s="31">
        <f t="shared" si="78"/>
        <v>243.97816799999995</v>
      </c>
      <c r="P168" s="74">
        <f t="shared" si="78"/>
        <v>252.79665599999998</v>
      </c>
      <c r="Q168" s="110">
        <f t="shared" si="79"/>
        <v>417.55124000000001</v>
      </c>
      <c r="R168" s="153">
        <f t="shared" si="79"/>
        <v>3939.6201999999998</v>
      </c>
    </row>
    <row r="169" spans="1:18" ht="18" hidden="1" customHeight="1">
      <c r="A169" s="274" t="s">
        <v>35</v>
      </c>
      <c r="B169" s="329">
        <v>1090.5</v>
      </c>
      <c r="C169" s="330">
        <v>4.1500000000000004</v>
      </c>
      <c r="D169" s="330">
        <v>10.45</v>
      </c>
      <c r="E169" s="330">
        <v>306.5</v>
      </c>
      <c r="F169" s="331">
        <v>6.51</v>
      </c>
      <c r="G169" s="330">
        <v>6.77</v>
      </c>
      <c r="H169" s="330">
        <v>19.38</v>
      </c>
      <c r="I169" s="332">
        <v>175.5</v>
      </c>
      <c r="K169" s="400">
        <f t="shared" si="77"/>
        <v>240.41490149999998</v>
      </c>
      <c r="L169" s="49">
        <f t="shared" si="73"/>
        <v>163.37803000000002</v>
      </c>
      <c r="M169" s="56">
        <f t="shared" si="74"/>
        <v>383.97166499999992</v>
      </c>
      <c r="N169" s="466">
        <f t="shared" si="65"/>
        <v>337.85831996781252</v>
      </c>
      <c r="O169" s="31">
        <f t="shared" si="78"/>
        <v>239.20148699999999</v>
      </c>
      <c r="P169" s="74">
        <f t="shared" si="78"/>
        <v>248.75484899999995</v>
      </c>
      <c r="Q169" s="110">
        <f t="shared" si="79"/>
        <v>427.25147999999996</v>
      </c>
      <c r="R169" s="153">
        <f t="shared" si="79"/>
        <v>3869.0729999999994</v>
      </c>
    </row>
    <row r="170" spans="1:18" ht="18" hidden="1" customHeight="1">
      <c r="A170" s="274" t="s">
        <v>36</v>
      </c>
      <c r="B170" s="329">
        <v>1075</v>
      </c>
      <c r="C170" s="330">
        <v>4.1900000000000004</v>
      </c>
      <c r="D170" s="330">
        <v>10.35</v>
      </c>
      <c r="E170" s="330">
        <v>307.39999999999998</v>
      </c>
      <c r="F170" s="331">
        <v>6.56</v>
      </c>
      <c r="G170" s="330">
        <v>6.85</v>
      </c>
      <c r="H170" s="330">
        <v>19.600000000000001</v>
      </c>
      <c r="I170" s="332">
        <v>175.15</v>
      </c>
      <c r="K170" s="400">
        <f t="shared" si="77"/>
        <v>236.997725</v>
      </c>
      <c r="L170" s="49">
        <f t="shared" ref="L170:L179" si="80">C170*39.3682</f>
        <v>164.95275800000002</v>
      </c>
      <c r="M170" s="56">
        <f t="shared" ref="M170:M179" si="81">D170*36.7437</f>
        <v>380.29729499999996</v>
      </c>
      <c r="N170" s="466">
        <f t="shared" si="65"/>
        <v>338.85039986331338</v>
      </c>
      <c r="O170" s="31">
        <f t="shared" ref="O170:P179" si="82">F170*36.7437</f>
        <v>241.03867199999996</v>
      </c>
      <c r="P170" s="74">
        <f t="shared" si="82"/>
        <v>251.69434499999997</v>
      </c>
      <c r="Q170" s="110">
        <f t="shared" ref="Q170:R179" si="83">H170/100*2204.6</f>
        <v>432.10160000000002</v>
      </c>
      <c r="R170" s="153">
        <f t="shared" si="83"/>
        <v>3861.3568999999998</v>
      </c>
    </row>
    <row r="171" spans="1:18" ht="18" hidden="1" customHeight="1">
      <c r="A171" s="274" t="s">
        <v>37</v>
      </c>
      <c r="B171" s="329">
        <v>1079.5</v>
      </c>
      <c r="C171" s="330">
        <v>4.1399999999999997</v>
      </c>
      <c r="D171" s="330">
        <v>10.17</v>
      </c>
      <c r="E171" s="330">
        <v>302.5</v>
      </c>
      <c r="F171" s="331">
        <v>6.81</v>
      </c>
      <c r="G171" s="330">
        <v>7.05</v>
      </c>
      <c r="H171" s="330">
        <v>19.48</v>
      </c>
      <c r="I171" s="332">
        <v>177.3</v>
      </c>
      <c r="K171" s="400">
        <f t="shared" si="77"/>
        <v>237.98980849999998</v>
      </c>
      <c r="L171" s="49">
        <f t="shared" si="80"/>
        <v>162.98434799999998</v>
      </c>
      <c r="M171" s="56">
        <f t="shared" si="81"/>
        <v>373.68342899999999</v>
      </c>
      <c r="N171" s="466">
        <f t="shared" si="65"/>
        <v>333.44907598780844</v>
      </c>
      <c r="O171" s="31">
        <f t="shared" si="82"/>
        <v>250.22459699999996</v>
      </c>
      <c r="P171" s="74">
        <f t="shared" si="82"/>
        <v>259.04308499999996</v>
      </c>
      <c r="Q171" s="110">
        <f t="shared" si="83"/>
        <v>429.45607999999999</v>
      </c>
      <c r="R171" s="153">
        <f t="shared" si="83"/>
        <v>3908.7557999999999</v>
      </c>
    </row>
    <row r="172" spans="1:18" ht="18" hidden="1" customHeight="1">
      <c r="A172" s="274" t="s">
        <v>38</v>
      </c>
      <c r="B172" s="329">
        <v>1091</v>
      </c>
      <c r="C172" s="330">
        <v>4.21</v>
      </c>
      <c r="D172" s="330">
        <v>10.09</v>
      </c>
      <c r="E172" s="330">
        <v>300.8</v>
      </c>
      <c r="F172" s="331">
        <v>6.79</v>
      </c>
      <c r="G172" s="330">
        <v>7.06</v>
      </c>
      <c r="H172" s="330">
        <v>19.95</v>
      </c>
      <c r="I172" s="332">
        <v>181.55</v>
      </c>
      <c r="K172" s="400">
        <f t="shared" si="77"/>
        <v>240.52513299999998</v>
      </c>
      <c r="L172" s="49">
        <f t="shared" si="80"/>
        <v>165.74012200000001</v>
      </c>
      <c r="M172" s="56">
        <f t="shared" si="81"/>
        <v>370.74393299999997</v>
      </c>
      <c r="N172" s="466">
        <f t="shared" si="65"/>
        <v>331.57514729630674</v>
      </c>
      <c r="O172" s="31">
        <f t="shared" si="82"/>
        <v>249.48972299999997</v>
      </c>
      <c r="P172" s="74">
        <f t="shared" si="82"/>
        <v>259.41052199999996</v>
      </c>
      <c r="Q172" s="110">
        <f t="shared" si="83"/>
        <v>439.81769999999995</v>
      </c>
      <c r="R172" s="153">
        <f t="shared" si="83"/>
        <v>4002.4513000000002</v>
      </c>
    </row>
    <row r="173" spans="1:18" ht="18" hidden="1" customHeight="1">
      <c r="A173" s="274" t="s">
        <v>39</v>
      </c>
      <c r="B173" s="329">
        <v>1135.5</v>
      </c>
      <c r="C173" s="330">
        <v>4.17</v>
      </c>
      <c r="D173" s="330">
        <v>10.07</v>
      </c>
      <c r="E173" s="330">
        <v>301.39999999999998</v>
      </c>
      <c r="F173" s="331">
        <v>6.92</v>
      </c>
      <c r="G173" s="330">
        <v>7.17</v>
      </c>
      <c r="H173" s="330">
        <v>20.07</v>
      </c>
      <c r="I173" s="332">
        <v>181.5</v>
      </c>
      <c r="K173" s="400">
        <f t="shared" si="77"/>
        <v>250.3357365</v>
      </c>
      <c r="L173" s="49">
        <f t="shared" si="80"/>
        <v>164.16539399999999</v>
      </c>
      <c r="M173" s="56">
        <f t="shared" si="81"/>
        <v>370.00905899999998</v>
      </c>
      <c r="N173" s="466">
        <f t="shared" si="65"/>
        <v>332.2365338933073</v>
      </c>
      <c r="O173" s="31">
        <f t="shared" si="82"/>
        <v>254.26640399999997</v>
      </c>
      <c r="P173" s="74">
        <f t="shared" si="82"/>
        <v>263.45232899999996</v>
      </c>
      <c r="Q173" s="110">
        <f t="shared" si="83"/>
        <v>442.46321999999998</v>
      </c>
      <c r="R173" s="153">
        <f t="shared" si="83"/>
        <v>4001.3489999999997</v>
      </c>
    </row>
    <row r="174" spans="1:18" ht="18" hidden="1" customHeight="1">
      <c r="A174" s="274" t="s">
        <v>40</v>
      </c>
      <c r="B174" s="329">
        <v>1125.5</v>
      </c>
      <c r="C174" s="330">
        <v>4.05</v>
      </c>
      <c r="D174" s="330">
        <v>9.94</v>
      </c>
      <c r="E174" s="330">
        <v>296.39999999999998</v>
      </c>
      <c r="F174" s="331">
        <v>6.75</v>
      </c>
      <c r="G174" s="330">
        <v>7.01</v>
      </c>
      <c r="H174" s="330">
        <v>20.16</v>
      </c>
      <c r="I174" s="332">
        <v>166.85</v>
      </c>
      <c r="K174" s="400">
        <f t="shared" si="77"/>
        <v>248.13110649999999</v>
      </c>
      <c r="L174" s="49">
        <f t="shared" si="80"/>
        <v>159.44121000000001</v>
      </c>
      <c r="M174" s="56">
        <f t="shared" si="81"/>
        <v>365.23237799999993</v>
      </c>
      <c r="N174" s="466">
        <f t="shared" si="65"/>
        <v>326.72497891830221</v>
      </c>
      <c r="O174" s="31">
        <f t="shared" si="82"/>
        <v>248.01997499999999</v>
      </c>
      <c r="P174" s="74">
        <f t="shared" si="82"/>
        <v>257.57333699999998</v>
      </c>
      <c r="Q174" s="110">
        <f t="shared" si="83"/>
        <v>444.44736</v>
      </c>
      <c r="R174" s="153">
        <f t="shared" si="83"/>
        <v>3678.3750999999997</v>
      </c>
    </row>
    <row r="175" spans="1:18" ht="18" hidden="1" customHeight="1">
      <c r="A175" s="274" t="s">
        <v>42</v>
      </c>
      <c r="B175" s="329">
        <v>1126</v>
      </c>
      <c r="C175" s="330">
        <v>4.05</v>
      </c>
      <c r="D175" s="330">
        <v>10</v>
      </c>
      <c r="E175" s="330">
        <v>299.7</v>
      </c>
      <c r="F175" s="331">
        <v>6.48</v>
      </c>
      <c r="G175" s="330">
        <v>6.76</v>
      </c>
      <c r="H175" s="330">
        <v>20.3</v>
      </c>
      <c r="I175" s="332">
        <v>164.1</v>
      </c>
      <c r="K175" s="400">
        <f t="shared" si="77"/>
        <v>248.24133799999998</v>
      </c>
      <c r="L175" s="49">
        <f t="shared" si="80"/>
        <v>159.44121000000001</v>
      </c>
      <c r="M175" s="56">
        <f t="shared" si="81"/>
        <v>367.43699999999995</v>
      </c>
      <c r="N175" s="466">
        <f t="shared" si="65"/>
        <v>330.36260520180559</v>
      </c>
      <c r="O175" s="31">
        <f t="shared" si="82"/>
        <v>238.099176</v>
      </c>
      <c r="P175" s="74">
        <f t="shared" si="82"/>
        <v>248.38741199999998</v>
      </c>
      <c r="Q175" s="110">
        <f t="shared" si="83"/>
        <v>447.53379999999999</v>
      </c>
      <c r="R175" s="153">
        <f t="shared" si="83"/>
        <v>3617.7485999999999</v>
      </c>
    </row>
    <row r="176" spans="1:18" ht="18" hidden="1" customHeight="1">
      <c r="A176" s="274" t="s">
        <v>43</v>
      </c>
      <c r="B176" s="329">
        <v>1134.5</v>
      </c>
      <c r="C176" s="330">
        <v>4.17</v>
      </c>
      <c r="D176" s="330">
        <v>10.130000000000001</v>
      </c>
      <c r="E176" s="330">
        <v>306.3</v>
      </c>
      <c r="F176" s="331">
        <v>6.57</v>
      </c>
      <c r="G176" s="330">
        <v>6.91</v>
      </c>
      <c r="H176" s="330">
        <v>19.27</v>
      </c>
      <c r="I176" s="332">
        <v>169.95</v>
      </c>
      <c r="K176" s="400">
        <f t="shared" si="77"/>
        <v>250.1152735</v>
      </c>
      <c r="L176" s="49">
        <f t="shared" si="80"/>
        <v>164.16539399999999</v>
      </c>
      <c r="M176" s="56">
        <f t="shared" si="81"/>
        <v>372.21368100000001</v>
      </c>
      <c r="N176" s="466">
        <f t="shared" si="65"/>
        <v>337.6378577688123</v>
      </c>
      <c r="O176" s="31">
        <f t="shared" si="82"/>
        <v>241.40610899999999</v>
      </c>
      <c r="P176" s="74">
        <f t="shared" si="82"/>
        <v>253.89896699999997</v>
      </c>
      <c r="Q176" s="110">
        <f t="shared" si="83"/>
        <v>424.82641999999993</v>
      </c>
      <c r="R176" s="153">
        <f t="shared" si="83"/>
        <v>3746.7176999999992</v>
      </c>
    </row>
    <row r="177" spans="1:19" ht="18" hidden="1" customHeight="1">
      <c r="A177" s="274" t="s">
        <v>44</v>
      </c>
      <c r="B177" s="329">
        <v>1121.5</v>
      </c>
      <c r="C177" s="330">
        <v>4.21</v>
      </c>
      <c r="D177" s="330">
        <v>10.220000000000001</v>
      </c>
      <c r="E177" s="330">
        <v>307.8</v>
      </c>
      <c r="F177" s="331">
        <v>6.63</v>
      </c>
      <c r="G177" s="330">
        <v>7</v>
      </c>
      <c r="H177" s="330">
        <v>19.96</v>
      </c>
      <c r="I177" s="332">
        <v>177.05</v>
      </c>
      <c r="K177" s="400">
        <f t="shared" si="77"/>
        <v>247.24925449999998</v>
      </c>
      <c r="L177" s="49">
        <f t="shared" si="80"/>
        <v>165.74012200000001</v>
      </c>
      <c r="M177" s="56">
        <f t="shared" si="81"/>
        <v>375.52061399999997</v>
      </c>
      <c r="N177" s="466">
        <f t="shared" si="65"/>
        <v>339.29132426131383</v>
      </c>
      <c r="O177" s="31">
        <f t="shared" si="82"/>
        <v>243.61073099999999</v>
      </c>
      <c r="P177" s="74">
        <f t="shared" si="82"/>
        <v>257.20589999999999</v>
      </c>
      <c r="Q177" s="110">
        <f t="shared" si="83"/>
        <v>440.03816</v>
      </c>
      <c r="R177" s="153">
        <f t="shared" si="83"/>
        <v>3903.2443000000003</v>
      </c>
    </row>
    <row r="178" spans="1:19" ht="18" hidden="1" customHeight="1">
      <c r="A178" s="274" t="s">
        <v>45</v>
      </c>
      <c r="B178" s="329">
        <v>1122</v>
      </c>
      <c r="C178" s="330">
        <v>4.26</v>
      </c>
      <c r="D178" s="330">
        <v>10.18</v>
      </c>
      <c r="E178" s="330">
        <v>307.60000000000002</v>
      </c>
      <c r="F178" s="331">
        <v>6.71</v>
      </c>
      <c r="G178" s="330">
        <v>7.11</v>
      </c>
      <c r="H178" s="330">
        <v>19.809999999999999</v>
      </c>
      <c r="I178" s="332">
        <v>179.55</v>
      </c>
      <c r="K178" s="400">
        <f t="shared" si="77"/>
        <v>247.359486</v>
      </c>
      <c r="L178" s="49">
        <f t="shared" si="80"/>
        <v>167.70853199999999</v>
      </c>
      <c r="M178" s="56">
        <f t="shared" si="81"/>
        <v>374.05086599999998</v>
      </c>
      <c r="N178" s="466">
        <f t="shared" si="65"/>
        <v>339.07086206231367</v>
      </c>
      <c r="O178" s="31">
        <f t="shared" si="82"/>
        <v>246.55022699999998</v>
      </c>
      <c r="P178" s="74">
        <f t="shared" si="82"/>
        <v>261.24770699999999</v>
      </c>
      <c r="Q178" s="110">
        <f t="shared" si="83"/>
        <v>436.73125999999996</v>
      </c>
      <c r="R178" s="153">
        <f t="shared" si="83"/>
        <v>3958.3593000000001</v>
      </c>
    </row>
    <row r="179" spans="1:19" ht="18" hidden="1" customHeight="1" thickBot="1">
      <c r="A179" s="274" t="s">
        <v>47</v>
      </c>
      <c r="B179" s="333">
        <v>1108.5</v>
      </c>
      <c r="C179" s="334">
        <v>4.25</v>
      </c>
      <c r="D179" s="334">
        <v>10.08</v>
      </c>
      <c r="E179" s="334">
        <v>304.2</v>
      </c>
      <c r="F179" s="335">
        <v>6.53</v>
      </c>
      <c r="G179" s="334">
        <v>6.88</v>
      </c>
      <c r="H179" s="334">
        <v>19.75</v>
      </c>
      <c r="I179" s="336">
        <v>176.8</v>
      </c>
      <c r="K179" s="406">
        <f t="shared" si="77"/>
        <v>244.38323549999998</v>
      </c>
      <c r="L179" s="160">
        <f t="shared" si="80"/>
        <v>167.31485000000001</v>
      </c>
      <c r="M179" s="161">
        <f t="shared" si="81"/>
        <v>370.37649599999997</v>
      </c>
      <c r="N179" s="471">
        <f t="shared" si="65"/>
        <v>335.32300467931015</v>
      </c>
      <c r="O179" s="163">
        <f t="shared" si="82"/>
        <v>239.93636099999998</v>
      </c>
      <c r="P179" s="164">
        <f t="shared" si="82"/>
        <v>252.79665599999998</v>
      </c>
      <c r="Q179" s="165">
        <f t="shared" si="83"/>
        <v>435.4085</v>
      </c>
      <c r="R179" s="166">
        <f t="shared" si="83"/>
        <v>3897.7327999999998</v>
      </c>
    </row>
    <row r="180" spans="1:19" ht="18" customHeight="1" thickBot="1">
      <c r="A180" s="120" t="s">
        <v>48</v>
      </c>
      <c r="B180" s="337">
        <f t="shared" ref="B180:R180" si="84">AVERAGE(B158:B179)</f>
        <v>1091.4772727272727</v>
      </c>
      <c r="C180" s="338">
        <f t="shared" si="84"/>
        <v>4.0874999999999995</v>
      </c>
      <c r="D180" s="338">
        <f>M180/36.7437</f>
        <v>10.233046753593134</v>
      </c>
      <c r="E180" s="338">
        <f t="shared" si="84"/>
        <v>307.65909090909093</v>
      </c>
      <c r="F180" s="338">
        <f t="shared" si="84"/>
        <v>6.8725000000000023</v>
      </c>
      <c r="G180" s="338">
        <f t="shared" si="84"/>
        <v>7.0681818181818183</v>
      </c>
      <c r="H180" s="338">
        <f t="shared" si="84"/>
        <v>19.227727272727268</v>
      </c>
      <c r="I180" s="339">
        <f t="shared" si="84"/>
        <v>173.22954545454547</v>
      </c>
      <c r="J180" s="462" t="e">
        <f t="shared" si="84"/>
        <v>#DIV/0!</v>
      </c>
      <c r="K180" s="174">
        <f t="shared" si="84"/>
        <v>240.63035397727273</v>
      </c>
      <c r="L180" s="175">
        <f t="shared" si="84"/>
        <v>160.91751750000003</v>
      </c>
      <c r="M180" s="176">
        <v>376</v>
      </c>
      <c r="N180" s="472">
        <f t="shared" si="84"/>
        <v>339.13599862110908</v>
      </c>
      <c r="O180" s="178">
        <f t="shared" si="84"/>
        <v>252.52107824999996</v>
      </c>
      <c r="P180" s="179">
        <f t="shared" si="84"/>
        <v>259.7111522727273</v>
      </c>
      <c r="Q180" s="178">
        <f t="shared" si="84"/>
        <v>423.89447545454544</v>
      </c>
      <c r="R180" s="180">
        <f t="shared" si="84"/>
        <v>3819.0185590909082</v>
      </c>
    </row>
    <row r="181" spans="1:19" ht="18" hidden="1" customHeight="1">
      <c r="A181" s="122">
        <v>40422</v>
      </c>
      <c r="B181" s="407">
        <v>1109</v>
      </c>
      <c r="C181" s="408">
        <v>4.32</v>
      </c>
      <c r="D181" s="408">
        <v>10.050000000000001</v>
      </c>
      <c r="E181" s="408">
        <v>301.89999999999998</v>
      </c>
      <c r="F181" s="409">
        <v>6.76</v>
      </c>
      <c r="G181" s="408">
        <v>7.12</v>
      </c>
      <c r="H181" s="408">
        <v>20.49</v>
      </c>
      <c r="I181" s="410">
        <v>180.5</v>
      </c>
      <c r="K181" s="411">
        <f t="shared" ref="K181:K201" si="85">B181*0.220463</f>
        <v>244.49346699999998</v>
      </c>
      <c r="L181" s="412">
        <f t="shared" ref="L181:L201" si="86">C181*39.3682</f>
        <v>170.07062400000001</v>
      </c>
      <c r="M181" s="413">
        <f t="shared" ref="M181:M201" si="87">D181*36.7437</f>
        <v>369.27418499999999</v>
      </c>
      <c r="N181" s="473">
        <f t="shared" ref="N181:N201" si="88">E181/0.907185</f>
        <v>332.78768939080777</v>
      </c>
      <c r="O181" s="414">
        <f t="shared" ref="O181:P201" si="89">F181*36.7437</f>
        <v>248.38741199999998</v>
      </c>
      <c r="P181" s="415">
        <f t="shared" si="89"/>
        <v>261.61514399999999</v>
      </c>
      <c r="Q181" s="416">
        <f t="shared" ref="Q181:R201" si="90">H181/100*2204.6</f>
        <v>451.72253999999992</v>
      </c>
      <c r="R181" s="417">
        <f t="shared" si="90"/>
        <v>3979.3029999999999</v>
      </c>
    </row>
    <row r="182" spans="1:19" ht="18" hidden="1" customHeight="1">
      <c r="A182" s="122">
        <v>40423</v>
      </c>
      <c r="B182" s="418">
        <v>1122.5</v>
      </c>
      <c r="C182" s="419">
        <v>4.33</v>
      </c>
      <c r="D182" s="419">
        <v>10.08</v>
      </c>
      <c r="E182" s="419">
        <v>302.2</v>
      </c>
      <c r="F182" s="420">
        <v>6.81</v>
      </c>
      <c r="G182" s="419">
        <v>7.18</v>
      </c>
      <c r="H182" s="419">
        <v>20.81</v>
      </c>
      <c r="I182" s="421">
        <v>183.2</v>
      </c>
      <c r="K182" s="422">
        <f t="shared" si="85"/>
        <v>247.4697175</v>
      </c>
      <c r="L182" s="423">
        <f t="shared" si="86"/>
        <v>170.46430600000002</v>
      </c>
      <c r="M182" s="424">
        <f t="shared" si="87"/>
        <v>370.37649599999997</v>
      </c>
      <c r="N182" s="474">
        <f t="shared" si="88"/>
        <v>333.11838268930813</v>
      </c>
      <c r="O182" s="425">
        <f t="shared" si="89"/>
        <v>250.22459699999996</v>
      </c>
      <c r="P182" s="426">
        <f t="shared" si="89"/>
        <v>263.81976599999996</v>
      </c>
      <c r="Q182" s="427">
        <f t="shared" si="90"/>
        <v>458.77725999999996</v>
      </c>
      <c r="R182" s="428">
        <f t="shared" si="90"/>
        <v>4038.8271999999997</v>
      </c>
    </row>
    <row r="183" spans="1:19" ht="18" hidden="1" customHeight="1">
      <c r="A183" s="122">
        <v>40424</v>
      </c>
      <c r="B183" s="429">
        <v>1150.5</v>
      </c>
      <c r="C183" s="430">
        <v>4.5</v>
      </c>
      <c r="D183" s="430">
        <v>10.3</v>
      </c>
      <c r="E183" s="430">
        <v>308.2</v>
      </c>
      <c r="F183" s="431">
        <v>7.08</v>
      </c>
      <c r="G183" s="430">
        <v>7.44</v>
      </c>
      <c r="H183" s="430">
        <v>20.6</v>
      </c>
      <c r="I183" s="432">
        <v>185.5</v>
      </c>
      <c r="K183" s="433">
        <f t="shared" si="85"/>
        <v>253.64268149999998</v>
      </c>
      <c r="L183" s="434">
        <f t="shared" si="86"/>
        <v>177.15690000000001</v>
      </c>
      <c r="M183" s="435">
        <f t="shared" si="87"/>
        <v>378.46010999999999</v>
      </c>
      <c r="N183" s="475">
        <f t="shared" si="88"/>
        <v>339.73224865931422</v>
      </c>
      <c r="O183" s="436">
        <f t="shared" si="89"/>
        <v>260.14539600000001</v>
      </c>
      <c r="P183" s="437">
        <f t="shared" si="89"/>
        <v>273.37312800000001</v>
      </c>
      <c r="Q183" s="438">
        <f t="shared" si="90"/>
        <v>454.14760000000001</v>
      </c>
      <c r="R183" s="439">
        <f t="shared" si="90"/>
        <v>4089.5329999999999</v>
      </c>
    </row>
    <row r="184" spans="1:19" ht="18" hidden="1" customHeight="1">
      <c r="A184" s="122">
        <v>40428</v>
      </c>
      <c r="B184" s="340">
        <v>1168.5</v>
      </c>
      <c r="C184" s="340">
        <v>4.5149999999999997</v>
      </c>
      <c r="D184" s="340">
        <v>10.4375</v>
      </c>
      <c r="E184" s="340">
        <v>308.7</v>
      </c>
      <c r="F184" s="341">
        <v>7.0250000000000004</v>
      </c>
      <c r="G184" s="340">
        <v>7.39</v>
      </c>
      <c r="H184" s="340">
        <v>21.45</v>
      </c>
      <c r="I184" s="340">
        <v>190.7</v>
      </c>
      <c r="K184" s="228">
        <f t="shared" si="85"/>
        <v>257.61101550000001</v>
      </c>
      <c r="L184" s="228">
        <f t="shared" si="86"/>
        <v>177.747423</v>
      </c>
      <c r="M184" s="229">
        <f t="shared" si="87"/>
        <v>383.51236874999995</v>
      </c>
      <c r="N184" s="232">
        <f t="shared" si="88"/>
        <v>340.28340415681475</v>
      </c>
      <c r="O184" s="230">
        <f t="shared" si="89"/>
        <v>258.12449249999997</v>
      </c>
      <c r="P184" s="231">
        <f t="shared" si="89"/>
        <v>271.53594299999997</v>
      </c>
      <c r="Q184" s="154">
        <f t="shared" si="90"/>
        <v>472.88669999999996</v>
      </c>
      <c r="R184" s="232">
        <f t="shared" si="90"/>
        <v>4204.1721999999991</v>
      </c>
    </row>
    <row r="185" spans="1:19" s="440" customFormat="1" ht="18" hidden="1" customHeight="1">
      <c r="A185" s="233">
        <v>40429</v>
      </c>
      <c r="B185" s="340">
        <v>1158</v>
      </c>
      <c r="C185" s="340">
        <v>4.4749999999999996</v>
      </c>
      <c r="D185" s="340">
        <v>10.4125</v>
      </c>
      <c r="E185" s="340">
        <v>307.3</v>
      </c>
      <c r="F185" s="341">
        <v>6.7874999999999996</v>
      </c>
      <c r="G185" s="340">
        <v>7.2024999999999997</v>
      </c>
      <c r="H185" s="340">
        <v>21.38</v>
      </c>
      <c r="I185" s="340">
        <v>193.1</v>
      </c>
      <c r="J185" s="461"/>
      <c r="K185" s="228">
        <f t="shared" si="85"/>
        <v>255.296154</v>
      </c>
      <c r="L185" s="228">
        <f t="shared" si="86"/>
        <v>176.172695</v>
      </c>
      <c r="M185" s="229">
        <f t="shared" si="87"/>
        <v>382.59377624999996</v>
      </c>
      <c r="N185" s="232">
        <f t="shared" si="88"/>
        <v>338.74016876381336</v>
      </c>
      <c r="O185" s="230">
        <f t="shared" si="89"/>
        <v>249.39786374999997</v>
      </c>
      <c r="P185" s="231">
        <f t="shared" si="89"/>
        <v>264.64649924999998</v>
      </c>
      <c r="Q185" s="154">
        <f t="shared" si="90"/>
        <v>471.34347999999994</v>
      </c>
      <c r="R185" s="232">
        <f t="shared" si="90"/>
        <v>4257.0825999999997</v>
      </c>
      <c r="S185" s="547"/>
    </row>
    <row r="186" spans="1:19" s="440" customFormat="1" ht="18" hidden="1" customHeight="1">
      <c r="A186" s="233">
        <v>40430</v>
      </c>
      <c r="B186" s="340">
        <v>1167.5</v>
      </c>
      <c r="C186" s="340">
        <v>4.5625</v>
      </c>
      <c r="D186" s="340">
        <v>10.3775</v>
      </c>
      <c r="E186" s="340">
        <v>305.5</v>
      </c>
      <c r="F186" s="341">
        <v>7.0674999999999999</v>
      </c>
      <c r="G186" s="340">
        <v>7.4749999999999996</v>
      </c>
      <c r="H186" s="340">
        <v>22.43</v>
      </c>
      <c r="I186" s="340">
        <v>189.15</v>
      </c>
      <c r="J186" s="461"/>
      <c r="K186" s="228">
        <f t="shared" si="85"/>
        <v>257.39055250000001</v>
      </c>
      <c r="L186" s="228">
        <f t="shared" si="86"/>
        <v>179.6174125</v>
      </c>
      <c r="M186" s="229">
        <f t="shared" si="87"/>
        <v>381.30774674999992</v>
      </c>
      <c r="N186" s="232">
        <f t="shared" si="88"/>
        <v>336.75600897281151</v>
      </c>
      <c r="O186" s="230">
        <f t="shared" si="89"/>
        <v>259.68609974999998</v>
      </c>
      <c r="P186" s="231">
        <f t="shared" si="89"/>
        <v>274.65915749999999</v>
      </c>
      <c r="Q186" s="154">
        <f t="shared" si="90"/>
        <v>494.49178000000001</v>
      </c>
      <c r="R186" s="232">
        <f t="shared" si="90"/>
        <v>4170.0009</v>
      </c>
      <c r="S186" s="547"/>
    </row>
    <row r="187" spans="1:19" s="440" customFormat="1" ht="18" hidden="1" customHeight="1">
      <c r="A187" s="233">
        <v>40431</v>
      </c>
      <c r="B187" s="340">
        <v>1158</v>
      </c>
      <c r="C187" s="340">
        <v>4.6399999999999997</v>
      </c>
      <c r="D187" s="340">
        <v>10.234999999999999</v>
      </c>
      <c r="E187" s="340">
        <v>297.2</v>
      </c>
      <c r="F187" s="341">
        <v>7.0475000000000003</v>
      </c>
      <c r="G187" s="340">
        <v>7.4725000000000001</v>
      </c>
      <c r="H187" s="340">
        <v>22.73</v>
      </c>
      <c r="I187" s="340">
        <v>188.25</v>
      </c>
      <c r="J187" s="461"/>
      <c r="K187" s="228">
        <f t="shared" si="85"/>
        <v>255.296154</v>
      </c>
      <c r="L187" s="228">
        <f t="shared" si="86"/>
        <v>182.66844799999998</v>
      </c>
      <c r="M187" s="229">
        <f t="shared" si="87"/>
        <v>376.07176949999996</v>
      </c>
      <c r="N187" s="232">
        <f t="shared" si="88"/>
        <v>327.60682771430299</v>
      </c>
      <c r="O187" s="235">
        <f t="shared" si="89"/>
        <v>258.95122574999999</v>
      </c>
      <c r="P187" s="231">
        <f t="shared" si="89"/>
        <v>274.56729824999996</v>
      </c>
      <c r="Q187" s="154">
        <f t="shared" si="90"/>
        <v>501.10557999999997</v>
      </c>
      <c r="R187" s="232">
        <f t="shared" si="90"/>
        <v>4150.1594999999998</v>
      </c>
      <c r="S187" s="547"/>
    </row>
    <row r="188" spans="1:19" s="440" customFormat="1" ht="18" hidden="1" customHeight="1">
      <c r="A188" s="233">
        <v>40434</v>
      </c>
      <c r="B188" s="340">
        <v>1165.5</v>
      </c>
      <c r="C188" s="340">
        <v>4.6924999999999999</v>
      </c>
      <c r="D188" s="340">
        <v>10.2525</v>
      </c>
      <c r="E188" s="340">
        <v>296.8</v>
      </c>
      <c r="F188" s="341">
        <v>7.1375000000000002</v>
      </c>
      <c r="G188" s="340">
        <v>7.5750000000000002</v>
      </c>
      <c r="H188" s="340">
        <v>23.34</v>
      </c>
      <c r="I188" s="340">
        <v>187.5</v>
      </c>
      <c r="J188" s="461"/>
      <c r="K188" s="228">
        <f t="shared" si="85"/>
        <v>256.94962649999997</v>
      </c>
      <c r="L188" s="228">
        <f t="shared" si="86"/>
        <v>184.73527849999999</v>
      </c>
      <c r="M188" s="229">
        <f t="shared" si="87"/>
        <v>376.71478424999992</v>
      </c>
      <c r="N188" s="232">
        <f t="shared" si="88"/>
        <v>327.16590331630266</v>
      </c>
      <c r="O188" s="235">
        <f t="shared" si="89"/>
        <v>262.25815875000001</v>
      </c>
      <c r="P188" s="231">
        <f t="shared" si="89"/>
        <v>278.3335275</v>
      </c>
      <c r="Q188" s="154">
        <f t="shared" si="90"/>
        <v>514.55363999999997</v>
      </c>
      <c r="R188" s="232">
        <f t="shared" si="90"/>
        <v>4133.625</v>
      </c>
      <c r="S188" s="547"/>
    </row>
    <row r="189" spans="1:19" s="440" customFormat="1" ht="18" hidden="1" customHeight="1">
      <c r="A189" s="233">
        <v>40435</v>
      </c>
      <c r="B189" s="340">
        <v>1184</v>
      </c>
      <c r="C189" s="340">
        <v>4.78</v>
      </c>
      <c r="D189" s="340">
        <v>10.25</v>
      </c>
      <c r="E189" s="340">
        <v>290</v>
      </c>
      <c r="F189" s="341">
        <v>7.0449999999999999</v>
      </c>
      <c r="G189" s="340">
        <v>7.5975000000000001</v>
      </c>
      <c r="H189" s="340">
        <v>24.36</v>
      </c>
      <c r="I189" s="340">
        <v>193.7</v>
      </c>
      <c r="J189" s="461"/>
      <c r="K189" s="228">
        <f t="shared" si="85"/>
        <v>261.02819199999999</v>
      </c>
      <c r="L189" s="228">
        <f t="shared" si="86"/>
        <v>188.17999600000002</v>
      </c>
      <c r="M189" s="229">
        <f t="shared" si="87"/>
        <v>376.62292499999995</v>
      </c>
      <c r="N189" s="232">
        <f t="shared" si="88"/>
        <v>319.67018855029568</v>
      </c>
      <c r="O189" s="235">
        <f t="shared" si="89"/>
        <v>258.85936649999996</v>
      </c>
      <c r="P189" s="231">
        <f t="shared" si="89"/>
        <v>279.16026074999996</v>
      </c>
      <c r="Q189" s="154">
        <f t="shared" si="90"/>
        <v>537.04055999999991</v>
      </c>
      <c r="R189" s="232">
        <f t="shared" si="90"/>
        <v>4270.3101999999999</v>
      </c>
      <c r="S189" s="547"/>
    </row>
    <row r="190" spans="1:19" s="440" customFormat="1" ht="18" hidden="1" customHeight="1">
      <c r="A190" s="233">
        <v>40436</v>
      </c>
      <c r="B190" s="340">
        <v>1215</v>
      </c>
      <c r="C190" s="340">
        <v>4.9524999999999997</v>
      </c>
      <c r="D190" s="340">
        <v>10.425000000000001</v>
      </c>
      <c r="E190" s="340">
        <v>294.5</v>
      </c>
      <c r="F190" s="341">
        <v>7.2675000000000001</v>
      </c>
      <c r="G190" s="340">
        <v>7.5975000000000001</v>
      </c>
      <c r="H190" s="340">
        <v>23.82</v>
      </c>
      <c r="I190" s="340">
        <v>192.65</v>
      </c>
      <c r="J190" s="461"/>
      <c r="K190" s="228">
        <f t="shared" si="85"/>
        <v>267.86254500000001</v>
      </c>
      <c r="L190" s="228">
        <f t="shared" si="86"/>
        <v>194.97101050000001</v>
      </c>
      <c r="M190" s="229">
        <f t="shared" si="87"/>
        <v>383.05307249999998</v>
      </c>
      <c r="N190" s="232">
        <f t="shared" si="88"/>
        <v>324.63058802780029</v>
      </c>
      <c r="O190" s="235">
        <f t="shared" si="89"/>
        <v>267.03483975</v>
      </c>
      <c r="P190" s="231">
        <f t="shared" si="89"/>
        <v>279.16026074999996</v>
      </c>
      <c r="Q190" s="154">
        <f t="shared" si="90"/>
        <v>525.13571999999999</v>
      </c>
      <c r="R190" s="232">
        <f t="shared" si="90"/>
        <v>4247.1619000000001</v>
      </c>
      <c r="S190" s="547"/>
    </row>
    <row r="191" spans="1:19" s="440" customFormat="1" ht="18" hidden="1" customHeight="1">
      <c r="A191" s="233">
        <v>40437</v>
      </c>
      <c r="B191" s="340">
        <v>1187.5</v>
      </c>
      <c r="C191" s="340">
        <v>4.96</v>
      </c>
      <c r="D191" s="340">
        <v>10.362500000000001</v>
      </c>
      <c r="E191" s="340">
        <v>293.10000000000002</v>
      </c>
      <c r="F191" s="341">
        <v>7.1924999999999999</v>
      </c>
      <c r="G191" s="340">
        <v>7.5049999999999999</v>
      </c>
      <c r="H191" s="340">
        <v>24.48</v>
      </c>
      <c r="I191" s="340">
        <v>190.35</v>
      </c>
      <c r="J191" s="461"/>
      <c r="K191" s="228">
        <f t="shared" si="85"/>
        <v>261.79981249999997</v>
      </c>
      <c r="L191" s="228">
        <f t="shared" si="86"/>
        <v>195.26627200000001</v>
      </c>
      <c r="M191" s="229">
        <f t="shared" si="87"/>
        <v>380.75659124999999</v>
      </c>
      <c r="N191" s="232">
        <f t="shared" si="88"/>
        <v>323.08735263479889</v>
      </c>
      <c r="O191" s="235">
        <f t="shared" si="89"/>
        <v>264.27906224999998</v>
      </c>
      <c r="P191" s="231">
        <f t="shared" si="89"/>
        <v>275.76146849999998</v>
      </c>
      <c r="Q191" s="154">
        <f t="shared" si="90"/>
        <v>539.68608000000006</v>
      </c>
      <c r="R191" s="232">
        <f t="shared" si="90"/>
        <v>4196.4560999999994</v>
      </c>
      <c r="S191" s="547"/>
    </row>
    <row r="192" spans="1:19" s="440" customFormat="1" ht="18" hidden="1" customHeight="1">
      <c r="A192" s="233">
        <v>40438</v>
      </c>
      <c r="B192" s="340">
        <v>1208</v>
      </c>
      <c r="C192" s="340">
        <v>5.1325000000000003</v>
      </c>
      <c r="D192" s="340">
        <v>10.69</v>
      </c>
      <c r="E192" s="340">
        <v>304.7</v>
      </c>
      <c r="F192" s="341">
        <v>7.3925000000000001</v>
      </c>
      <c r="G192" s="340">
        <v>7.6825000000000001</v>
      </c>
      <c r="H192" s="340">
        <v>24.61</v>
      </c>
      <c r="I192" s="340">
        <v>187.85</v>
      </c>
      <c r="J192" s="461"/>
      <c r="K192" s="228">
        <f t="shared" si="85"/>
        <v>266.31930399999999</v>
      </c>
      <c r="L192" s="228">
        <f t="shared" si="86"/>
        <v>202.05728650000003</v>
      </c>
      <c r="M192" s="229">
        <f t="shared" si="87"/>
        <v>392.79015299999998</v>
      </c>
      <c r="N192" s="232">
        <f t="shared" si="88"/>
        <v>335.87416017681068</v>
      </c>
      <c r="O192" s="235">
        <f t="shared" si="89"/>
        <v>271.62780225</v>
      </c>
      <c r="P192" s="231">
        <f t="shared" si="89"/>
        <v>282.28347524999998</v>
      </c>
      <c r="Q192" s="154">
        <f t="shared" si="90"/>
        <v>542.55205999999998</v>
      </c>
      <c r="R192" s="232">
        <f t="shared" si="90"/>
        <v>4141.3410999999996</v>
      </c>
      <c r="S192" s="547"/>
    </row>
    <row r="193" spans="1:19" s="440" customFormat="1" ht="18" hidden="1" customHeight="1">
      <c r="A193" s="233">
        <v>40441</v>
      </c>
      <c r="B193" s="340">
        <v>1225.5</v>
      </c>
      <c r="C193" s="340">
        <v>5.0824999999999996</v>
      </c>
      <c r="D193" s="340">
        <v>10.845000000000001</v>
      </c>
      <c r="E193" s="340">
        <v>306.10000000000002</v>
      </c>
      <c r="F193" s="341">
        <v>7.3174999999999999</v>
      </c>
      <c r="G193" s="340">
        <v>7.5750000000000002</v>
      </c>
      <c r="H193" s="340">
        <v>24.29</v>
      </c>
      <c r="I193" s="340">
        <v>189.3</v>
      </c>
      <c r="J193" s="461"/>
      <c r="K193" s="228">
        <f t="shared" si="85"/>
        <v>270.17740650000002</v>
      </c>
      <c r="L193" s="228">
        <f t="shared" si="86"/>
        <v>200.0888765</v>
      </c>
      <c r="M193" s="229">
        <f t="shared" si="87"/>
        <v>398.48542650000002</v>
      </c>
      <c r="N193" s="232">
        <f t="shared" si="88"/>
        <v>337.41739556981213</v>
      </c>
      <c r="O193" s="235">
        <f t="shared" si="89"/>
        <v>268.87202474999998</v>
      </c>
      <c r="P193" s="231">
        <f t="shared" si="89"/>
        <v>278.3335275</v>
      </c>
      <c r="Q193" s="154">
        <f t="shared" si="90"/>
        <v>535.49734000000001</v>
      </c>
      <c r="R193" s="232">
        <f t="shared" si="90"/>
        <v>4173.3077999999996</v>
      </c>
      <c r="S193" s="547"/>
    </row>
    <row r="194" spans="1:19" s="440" customFormat="1" ht="18" hidden="1" customHeight="1">
      <c r="A194" s="233">
        <v>40442</v>
      </c>
      <c r="B194" s="340">
        <v>1214</v>
      </c>
      <c r="C194" s="340">
        <v>5.0525000000000002</v>
      </c>
      <c r="D194" s="340">
        <v>10.8</v>
      </c>
      <c r="E194" s="340">
        <v>303.5</v>
      </c>
      <c r="F194" s="341">
        <v>7.18</v>
      </c>
      <c r="G194" s="340">
        <v>7.5</v>
      </c>
      <c r="H194" s="340">
        <v>23.79</v>
      </c>
      <c r="I194" s="340">
        <v>189.3</v>
      </c>
      <c r="J194" s="461"/>
      <c r="K194" s="228">
        <f t="shared" si="85"/>
        <v>267.64208200000002</v>
      </c>
      <c r="L194" s="228">
        <f t="shared" si="86"/>
        <v>198.90783050000002</v>
      </c>
      <c r="M194" s="229">
        <f t="shared" si="87"/>
        <v>396.83195999999998</v>
      </c>
      <c r="N194" s="232">
        <f t="shared" si="88"/>
        <v>334.55138698280945</v>
      </c>
      <c r="O194" s="235">
        <f t="shared" si="89"/>
        <v>263.81976599999996</v>
      </c>
      <c r="P194" s="231">
        <f t="shared" si="89"/>
        <v>275.57774999999998</v>
      </c>
      <c r="Q194" s="154">
        <f t="shared" si="90"/>
        <v>524.47433999999998</v>
      </c>
      <c r="R194" s="232">
        <f t="shared" si="90"/>
        <v>4173.3077999999996</v>
      </c>
      <c r="S194" s="547"/>
    </row>
    <row r="195" spans="1:19" s="440" customFormat="1" ht="18" hidden="1" customHeight="1">
      <c r="A195" s="233">
        <v>40443</v>
      </c>
      <c r="B195" s="340">
        <v>1221.5</v>
      </c>
      <c r="C195" s="340">
        <v>5.05</v>
      </c>
      <c r="D195" s="340">
        <v>10.885</v>
      </c>
      <c r="E195" s="340">
        <v>306.2</v>
      </c>
      <c r="F195" s="341">
        <v>7.1974999999999998</v>
      </c>
      <c r="G195" s="340">
        <v>7.5625</v>
      </c>
      <c r="H195" s="340">
        <v>24.31</v>
      </c>
      <c r="I195" s="340">
        <v>179.95</v>
      </c>
      <c r="J195" s="461"/>
      <c r="K195" s="228">
        <f t="shared" si="85"/>
        <v>269.29555449999998</v>
      </c>
      <c r="L195" s="228">
        <f t="shared" si="86"/>
        <v>198.80941000000001</v>
      </c>
      <c r="M195" s="229">
        <f t="shared" si="87"/>
        <v>399.95517449999994</v>
      </c>
      <c r="N195" s="232">
        <f t="shared" si="88"/>
        <v>337.52762666931221</v>
      </c>
      <c r="O195" s="235">
        <f t="shared" si="89"/>
        <v>264.46278074999998</v>
      </c>
      <c r="P195" s="231">
        <f t="shared" si="89"/>
        <v>277.87423124999998</v>
      </c>
      <c r="Q195" s="154">
        <f t="shared" si="90"/>
        <v>535.9382599999999</v>
      </c>
      <c r="R195" s="232">
        <f t="shared" si="90"/>
        <v>3967.1776999999997</v>
      </c>
      <c r="S195" s="547"/>
    </row>
    <row r="196" spans="1:19" s="440" customFormat="1" ht="18" hidden="1" customHeight="1">
      <c r="A196" s="233">
        <v>40444</v>
      </c>
      <c r="B196" s="340">
        <v>1208.5</v>
      </c>
      <c r="C196" s="340">
        <v>4.9924999999999997</v>
      </c>
      <c r="D196" s="340">
        <v>10.935</v>
      </c>
      <c r="E196" s="340">
        <v>305.5</v>
      </c>
      <c r="F196" s="341">
        <v>6.9725000000000001</v>
      </c>
      <c r="G196" s="340">
        <v>7.3724999999999996</v>
      </c>
      <c r="H196" s="340">
        <v>24.7</v>
      </c>
      <c r="I196" s="340">
        <v>181.65</v>
      </c>
      <c r="J196" s="461"/>
      <c r="K196" s="228">
        <f t="shared" si="85"/>
        <v>266.42953549999999</v>
      </c>
      <c r="L196" s="228">
        <f t="shared" si="86"/>
        <v>196.5457385</v>
      </c>
      <c r="M196" s="229">
        <f t="shared" si="87"/>
        <v>401.79235949999998</v>
      </c>
      <c r="N196" s="232">
        <f t="shared" si="88"/>
        <v>336.75600897281151</v>
      </c>
      <c r="O196" s="235">
        <f t="shared" si="89"/>
        <v>256.19544824999997</v>
      </c>
      <c r="P196" s="231">
        <f t="shared" si="89"/>
        <v>270.89292824999995</v>
      </c>
      <c r="Q196" s="154">
        <f t="shared" si="90"/>
        <v>544.53620000000001</v>
      </c>
      <c r="R196" s="232">
        <f t="shared" si="90"/>
        <v>4004.6558999999997</v>
      </c>
      <c r="S196" s="547"/>
    </row>
    <row r="197" spans="1:19" s="440" customFormat="1" ht="18" hidden="1" customHeight="1">
      <c r="A197" s="233">
        <v>40445</v>
      </c>
      <c r="B197" s="340">
        <v>1236</v>
      </c>
      <c r="C197" s="340">
        <v>5.2175000000000002</v>
      </c>
      <c r="D197" s="340">
        <v>11.26</v>
      </c>
      <c r="E197" s="340">
        <v>313.2</v>
      </c>
      <c r="F197" s="341">
        <v>7.2</v>
      </c>
      <c r="G197" s="340">
        <v>7.5750000000000002</v>
      </c>
      <c r="H197" s="340">
        <v>25.44</v>
      </c>
      <c r="I197" s="340">
        <v>180.6</v>
      </c>
      <c r="J197" s="461"/>
      <c r="K197" s="228">
        <f t="shared" si="85"/>
        <v>272.49226799999997</v>
      </c>
      <c r="L197" s="228">
        <f t="shared" si="86"/>
        <v>205.40358350000002</v>
      </c>
      <c r="M197" s="229">
        <f t="shared" si="87"/>
        <v>413.73406199999994</v>
      </c>
      <c r="N197" s="232">
        <f t="shared" si="88"/>
        <v>345.24380363431931</v>
      </c>
      <c r="O197" s="235">
        <f t="shared" si="89"/>
        <v>264.55464000000001</v>
      </c>
      <c r="P197" s="231">
        <f t="shared" si="89"/>
        <v>278.3335275</v>
      </c>
      <c r="Q197" s="154">
        <f t="shared" si="90"/>
        <v>560.85023999999999</v>
      </c>
      <c r="R197" s="232">
        <f t="shared" si="90"/>
        <v>3981.5075999999999</v>
      </c>
      <c r="S197" s="547"/>
    </row>
    <row r="198" spans="1:19" s="440" customFormat="1" ht="18" hidden="1" customHeight="1">
      <c r="A198" s="233">
        <v>40448</v>
      </c>
      <c r="B198" s="340">
        <v>1256.5</v>
      </c>
      <c r="C198" s="340">
        <v>5.1275000000000004</v>
      </c>
      <c r="D198" s="340">
        <v>11.285</v>
      </c>
      <c r="E198" s="340">
        <v>311.39999999999998</v>
      </c>
      <c r="F198" s="341">
        <v>7.0650000000000004</v>
      </c>
      <c r="G198" s="340">
        <v>7.3975</v>
      </c>
      <c r="H198" s="340">
        <v>26.09</v>
      </c>
      <c r="I198" s="340">
        <v>182.25</v>
      </c>
      <c r="J198" s="461"/>
      <c r="K198" s="228">
        <f t="shared" si="85"/>
        <v>277.01175949999998</v>
      </c>
      <c r="L198" s="228">
        <f t="shared" si="86"/>
        <v>201.86044550000003</v>
      </c>
      <c r="M198" s="229">
        <f t="shared" si="87"/>
        <v>414.65265449999998</v>
      </c>
      <c r="N198" s="232">
        <f t="shared" si="88"/>
        <v>343.25964384331746</v>
      </c>
      <c r="O198" s="235">
        <f t="shared" si="89"/>
        <v>259.59424050000001</v>
      </c>
      <c r="P198" s="231">
        <f t="shared" si="89"/>
        <v>271.81152075</v>
      </c>
      <c r="Q198" s="154">
        <f t="shared" si="90"/>
        <v>575.18014000000005</v>
      </c>
      <c r="R198" s="232">
        <f t="shared" si="90"/>
        <v>4017.8834999999999</v>
      </c>
      <c r="S198" s="547"/>
    </row>
    <row r="199" spans="1:19" s="440" customFormat="1" ht="18" hidden="1" customHeight="1">
      <c r="A199" s="233">
        <v>40449</v>
      </c>
      <c r="B199" s="340">
        <v>1256</v>
      </c>
      <c r="C199" s="340">
        <v>5</v>
      </c>
      <c r="D199" s="340">
        <v>11.1</v>
      </c>
      <c r="E199" s="340">
        <v>303.5</v>
      </c>
      <c r="F199" s="341">
        <v>6.8475000000000001</v>
      </c>
      <c r="G199" s="340">
        <v>7.16</v>
      </c>
      <c r="H199" s="340">
        <v>26.84</v>
      </c>
      <c r="I199" s="340">
        <v>188.95</v>
      </c>
      <c r="J199" s="461"/>
      <c r="K199" s="228">
        <f t="shared" si="85"/>
        <v>276.90152799999998</v>
      </c>
      <c r="L199" s="228">
        <f t="shared" si="86"/>
        <v>196.84100000000001</v>
      </c>
      <c r="M199" s="229">
        <f t="shared" si="87"/>
        <v>407.85506999999996</v>
      </c>
      <c r="N199" s="232">
        <f t="shared" si="88"/>
        <v>334.55138698280945</v>
      </c>
      <c r="O199" s="235">
        <f t="shared" si="89"/>
        <v>251.60248574999997</v>
      </c>
      <c r="P199" s="231">
        <f t="shared" si="89"/>
        <v>263.08489199999997</v>
      </c>
      <c r="Q199" s="154">
        <f t="shared" si="90"/>
        <v>591.71463999999992</v>
      </c>
      <c r="R199" s="232">
        <f t="shared" si="90"/>
        <v>4165.5916999999999</v>
      </c>
      <c r="S199" s="547"/>
    </row>
    <row r="200" spans="1:19" s="440" customFormat="1" ht="18" hidden="1" customHeight="1">
      <c r="A200" s="233">
        <v>40450</v>
      </c>
      <c r="B200" s="340">
        <v>1242</v>
      </c>
      <c r="C200" s="340">
        <v>5.05</v>
      </c>
      <c r="D200" s="340">
        <v>10.99</v>
      </c>
      <c r="E200" s="340">
        <v>302.5</v>
      </c>
      <c r="F200" s="341">
        <v>6.835</v>
      </c>
      <c r="G200" s="340">
        <v>7.17</v>
      </c>
      <c r="H200" s="340">
        <v>26.82</v>
      </c>
      <c r="I200" s="340">
        <v>185.75</v>
      </c>
      <c r="J200" s="461"/>
      <c r="K200" s="228">
        <f t="shared" si="85"/>
        <v>273.815046</v>
      </c>
      <c r="L200" s="228">
        <f t="shared" si="86"/>
        <v>198.80941000000001</v>
      </c>
      <c r="M200" s="229">
        <f t="shared" si="87"/>
        <v>403.81326299999995</v>
      </c>
      <c r="N200" s="232">
        <f t="shared" si="88"/>
        <v>333.44907598780844</v>
      </c>
      <c r="O200" s="235">
        <f t="shared" si="89"/>
        <v>251.14318949999998</v>
      </c>
      <c r="P200" s="231">
        <f>G200*36.7437</f>
        <v>263.45232899999996</v>
      </c>
      <c r="Q200" s="154">
        <f>H200/100*2204.6</f>
        <v>591.27371999999991</v>
      </c>
      <c r="R200" s="232">
        <f t="shared" si="90"/>
        <v>4095.0444999999995</v>
      </c>
      <c r="S200" s="547"/>
    </row>
    <row r="201" spans="1:19" s="440" customFormat="1" ht="18" hidden="1" customHeight="1" thickBot="1">
      <c r="A201" s="233">
        <v>40451</v>
      </c>
      <c r="B201" s="342">
        <v>1256.5</v>
      </c>
      <c r="C201" s="342">
        <v>4.96</v>
      </c>
      <c r="D201" s="342">
        <v>11.07</v>
      </c>
      <c r="E201" s="342">
        <v>302.10000000000002</v>
      </c>
      <c r="F201" s="343">
        <v>6.74</v>
      </c>
      <c r="G201" s="342">
        <v>7.08</v>
      </c>
      <c r="H201" s="342">
        <v>25.3</v>
      </c>
      <c r="I201" s="342">
        <v>183.05</v>
      </c>
      <c r="J201" s="461"/>
      <c r="K201" s="218">
        <f t="shared" si="85"/>
        <v>277.01175949999998</v>
      </c>
      <c r="L201" s="218">
        <f t="shared" si="86"/>
        <v>195.26627200000001</v>
      </c>
      <c r="M201" s="219">
        <f t="shared" si="87"/>
        <v>406.75275899999997</v>
      </c>
      <c r="N201" s="222">
        <f t="shared" si="88"/>
        <v>333.00815158980805</v>
      </c>
      <c r="O201" s="235">
        <f t="shared" si="89"/>
        <v>247.65253799999999</v>
      </c>
      <c r="P201" s="220">
        <f>G201*36.7437</f>
        <v>260.14539600000001</v>
      </c>
      <c r="Q201" s="221">
        <f>H201/100*2204.6</f>
        <v>557.76379999999995</v>
      </c>
      <c r="R201" s="222">
        <f t="shared" si="90"/>
        <v>4035.5202999999997</v>
      </c>
      <c r="S201" s="547"/>
    </row>
    <row r="202" spans="1:19" ht="18" customHeight="1" thickBot="1">
      <c r="A202" s="120" t="s">
        <v>50</v>
      </c>
      <c r="B202" s="344">
        <f t="shared" ref="B202:I202" si="91">AVERAGE(B181:B201)</f>
        <v>1195.7380952380952</v>
      </c>
      <c r="C202" s="344">
        <f>L202/39.3682</f>
        <v>4.9024339441478144</v>
      </c>
      <c r="D202" s="344">
        <f>M202/36.7437</f>
        <v>10.641280001741796</v>
      </c>
      <c r="E202" s="344">
        <f t="shared" si="91"/>
        <v>303.05238095238093</v>
      </c>
      <c r="F202" s="344">
        <f t="shared" si="91"/>
        <v>7.0460714285714285</v>
      </c>
      <c r="G202" s="344">
        <f>P202/36.7437</f>
        <v>7.4570606661822305</v>
      </c>
      <c r="H202" s="344">
        <f t="shared" si="91"/>
        <v>23.718095238095234</v>
      </c>
      <c r="I202" s="344">
        <f t="shared" si="91"/>
        <v>186.82142857142858</v>
      </c>
      <c r="K202" s="223">
        <f>AVERAGE(K181:K201)</f>
        <v>263.61600769047624</v>
      </c>
      <c r="L202" s="223">
        <v>193</v>
      </c>
      <c r="M202" s="224">
        <v>391</v>
      </c>
      <c r="N202" s="402">
        <f>AVERAGE(N181:N201)</f>
        <v>334.05797158504708</v>
      </c>
      <c r="O202" s="72">
        <f>AVERAGE(O181:O201)</f>
        <v>258.89873474999996</v>
      </c>
      <c r="P202" s="225">
        <v>274</v>
      </c>
      <c r="Q202" s="72">
        <f>AVERAGE(Q181:Q201)</f>
        <v>522.8891276190476</v>
      </c>
      <c r="R202" s="72">
        <f>AVERAGE(R181:R201)</f>
        <v>4118.6652142857147</v>
      </c>
    </row>
    <row r="203" spans="1:19" ht="18" hidden="1" customHeight="1">
      <c r="A203" s="122">
        <v>40452</v>
      </c>
      <c r="B203" s="441">
        <v>1237</v>
      </c>
      <c r="C203" s="442">
        <v>4.6574999999999998</v>
      </c>
      <c r="D203" s="442">
        <v>10.57</v>
      </c>
      <c r="E203" s="442">
        <v>285.7</v>
      </c>
      <c r="F203" s="443">
        <v>6.55</v>
      </c>
      <c r="G203" s="442">
        <v>6.8925000000000001</v>
      </c>
      <c r="H203" s="442">
        <v>23.36</v>
      </c>
      <c r="I203" s="444">
        <v>181.1</v>
      </c>
      <c r="K203" s="445">
        <f t="shared" ref="K203:K223" si="92">B203*0.220463</f>
        <v>272.71273099999996</v>
      </c>
      <c r="L203" s="446">
        <f t="shared" ref="L203:L223" si="93">C203*39.3682</f>
        <v>183.35739150000001</v>
      </c>
      <c r="M203" s="447">
        <f t="shared" ref="M203:M223" si="94">D203*36.7437</f>
        <v>388.38090899999997</v>
      </c>
      <c r="N203" s="476">
        <f t="shared" ref="N203:N223" si="95">E203/0.907185</f>
        <v>314.93025127179129</v>
      </c>
      <c r="O203" s="448">
        <f t="shared" ref="O203:P223" si="96">F203*36.7437</f>
        <v>240.67123499999997</v>
      </c>
      <c r="P203" s="449">
        <f t="shared" si="96"/>
        <v>253.25595224999998</v>
      </c>
      <c r="Q203" s="450">
        <f t="shared" ref="Q203:R223" si="97">H203/100*2204.6</f>
        <v>514.99455999999998</v>
      </c>
      <c r="R203" s="451">
        <f t="shared" si="97"/>
        <v>3992.5305999999996</v>
      </c>
    </row>
    <row r="204" spans="1:19" s="440" customFormat="1" ht="18" hidden="1" customHeight="1">
      <c r="A204" s="233">
        <v>40455</v>
      </c>
      <c r="B204" s="340">
        <v>1221.5</v>
      </c>
      <c r="C204" s="340">
        <v>4.7149999999999999</v>
      </c>
      <c r="D204" s="340">
        <v>10.54</v>
      </c>
      <c r="E204" s="340">
        <v>288</v>
      </c>
      <c r="F204" s="452">
        <v>6.4725000000000001</v>
      </c>
      <c r="G204" s="340">
        <v>6.83</v>
      </c>
      <c r="H204" s="340">
        <v>22.99</v>
      </c>
      <c r="I204" s="340">
        <v>172.5</v>
      </c>
      <c r="J204" s="461"/>
      <c r="K204" s="228">
        <f>B204*0.220463</f>
        <v>269.29555449999998</v>
      </c>
      <c r="L204" s="228">
        <f t="shared" si="93"/>
        <v>185.62106299999999</v>
      </c>
      <c r="M204" s="229">
        <f t="shared" si="94"/>
        <v>387.27859799999993</v>
      </c>
      <c r="N204" s="477">
        <f t="shared" si="95"/>
        <v>317.46556656029367</v>
      </c>
      <c r="O204" s="235">
        <f t="shared" si="96"/>
        <v>237.82359824999997</v>
      </c>
      <c r="P204" s="453">
        <f t="shared" si="96"/>
        <v>250.95947099999998</v>
      </c>
      <c r="Q204" s="154">
        <f t="shared" si="97"/>
        <v>506.83753999999999</v>
      </c>
      <c r="R204" s="232">
        <f t="shared" si="97"/>
        <v>3802.9349999999999</v>
      </c>
      <c r="S204" s="547"/>
    </row>
    <row r="205" spans="1:19" s="440" customFormat="1" ht="18" hidden="1" customHeight="1">
      <c r="A205" s="233">
        <v>40456</v>
      </c>
      <c r="B205" s="340">
        <v>1250</v>
      </c>
      <c r="C205" s="340">
        <v>4.91</v>
      </c>
      <c r="D205" s="340">
        <v>10.717499999999999</v>
      </c>
      <c r="E205" s="340">
        <v>294.89999999999998</v>
      </c>
      <c r="F205" s="452">
        <v>6.6349999999999998</v>
      </c>
      <c r="G205" s="340">
        <v>7.01</v>
      </c>
      <c r="H205" s="340">
        <v>23.74</v>
      </c>
      <c r="I205" s="340">
        <v>177</v>
      </c>
      <c r="J205" s="461"/>
      <c r="K205" s="228">
        <f t="shared" si="92"/>
        <v>275.57875000000001</v>
      </c>
      <c r="L205" s="228">
        <f t="shared" si="93"/>
        <v>193.29786200000001</v>
      </c>
      <c r="M205" s="229">
        <f t="shared" si="94"/>
        <v>393.80060474999993</v>
      </c>
      <c r="N205" s="477">
        <f t="shared" si="95"/>
        <v>325.07151242580068</v>
      </c>
      <c r="O205" s="235">
        <f t="shared" si="96"/>
        <v>243.79444949999998</v>
      </c>
      <c r="P205" s="453">
        <f t="shared" si="96"/>
        <v>257.57333699999998</v>
      </c>
      <c r="Q205" s="154">
        <f t="shared" si="97"/>
        <v>523.37203999999997</v>
      </c>
      <c r="R205" s="454">
        <f t="shared" si="97"/>
        <v>3902.1419999999998</v>
      </c>
      <c r="S205" s="547"/>
    </row>
    <row r="206" spans="1:19" s="440" customFormat="1" ht="18" hidden="1" customHeight="1">
      <c r="A206" s="233">
        <v>40457</v>
      </c>
      <c r="B206" s="340">
        <v>1270.5</v>
      </c>
      <c r="C206" s="340">
        <v>4.8849999999999998</v>
      </c>
      <c r="D206" s="340">
        <v>10.62</v>
      </c>
      <c r="E206" s="340">
        <v>291.60000000000002</v>
      </c>
      <c r="F206" s="452">
        <v>6.5824999999999996</v>
      </c>
      <c r="G206" s="340">
        <v>6.9749999999999996</v>
      </c>
      <c r="H206" s="340">
        <v>23.54</v>
      </c>
      <c r="I206" s="340">
        <v>175.55</v>
      </c>
      <c r="J206" s="461"/>
      <c r="K206" s="228">
        <f t="shared" si="92"/>
        <v>280.09824149999997</v>
      </c>
      <c r="L206" s="228">
        <f t="shared" si="93"/>
        <v>192.31365700000001</v>
      </c>
      <c r="M206" s="229">
        <f t="shared" si="94"/>
        <v>390.21809399999995</v>
      </c>
      <c r="N206" s="477">
        <f t="shared" si="95"/>
        <v>321.43388614229735</v>
      </c>
      <c r="O206" s="235">
        <f t="shared" si="96"/>
        <v>241.86540524999995</v>
      </c>
      <c r="P206" s="453">
        <f t="shared" si="96"/>
        <v>256.28730749999994</v>
      </c>
      <c r="Q206" s="154">
        <f t="shared" si="97"/>
        <v>518.96284000000003</v>
      </c>
      <c r="R206" s="232">
        <f t="shared" si="97"/>
        <v>3870.1752999999999</v>
      </c>
      <c r="S206" s="547"/>
    </row>
    <row r="207" spans="1:19" s="440" customFormat="1" ht="18" hidden="1" customHeight="1">
      <c r="A207" s="233">
        <v>40458</v>
      </c>
      <c r="B207" s="340">
        <v>1279.5</v>
      </c>
      <c r="C207" s="340">
        <v>4.9824999999999999</v>
      </c>
      <c r="D207" s="340">
        <v>10.65</v>
      </c>
      <c r="E207" s="340">
        <v>292</v>
      </c>
      <c r="F207" s="452">
        <v>6.5925000000000002</v>
      </c>
      <c r="G207" s="340">
        <v>6.9950000000000001</v>
      </c>
      <c r="H207" s="340">
        <v>25.16</v>
      </c>
      <c r="I207" s="340">
        <v>173.45</v>
      </c>
      <c r="J207" s="461"/>
      <c r="K207" s="228">
        <f t="shared" si="92"/>
        <v>282.08240849999999</v>
      </c>
      <c r="L207" s="228">
        <f t="shared" si="93"/>
        <v>196.15205650000001</v>
      </c>
      <c r="M207" s="229">
        <f t="shared" si="94"/>
        <v>391.32040499999999</v>
      </c>
      <c r="N207" s="477">
        <f t="shared" si="95"/>
        <v>321.87481054029774</v>
      </c>
      <c r="O207" s="235">
        <f t="shared" si="96"/>
        <v>242.23284224999998</v>
      </c>
      <c r="P207" s="453">
        <f t="shared" si="96"/>
        <v>257.02218149999999</v>
      </c>
      <c r="Q207" s="154">
        <f t="shared" si="97"/>
        <v>554.67735999999991</v>
      </c>
      <c r="R207" s="232">
        <f t="shared" si="97"/>
        <v>3823.8786999999998</v>
      </c>
      <c r="S207" s="547"/>
    </row>
    <row r="208" spans="1:19" s="440" customFormat="1" ht="18" hidden="1" customHeight="1">
      <c r="A208" s="233">
        <v>40459</v>
      </c>
      <c r="B208" s="340">
        <v>1325</v>
      </c>
      <c r="C208" s="340">
        <v>5.2824999999999998</v>
      </c>
      <c r="D208" s="340">
        <v>11.35</v>
      </c>
      <c r="E208" s="340">
        <v>317</v>
      </c>
      <c r="F208" s="452">
        <v>7.1924999999999999</v>
      </c>
      <c r="G208" s="340">
        <v>7.585</v>
      </c>
      <c r="H208" s="340">
        <v>26.32</v>
      </c>
      <c r="I208" s="340">
        <v>183.85</v>
      </c>
      <c r="J208" s="461"/>
      <c r="K208" s="228">
        <f t="shared" si="92"/>
        <v>292.11347499999999</v>
      </c>
      <c r="L208" s="228">
        <f t="shared" si="93"/>
        <v>207.96251649999999</v>
      </c>
      <c r="M208" s="229">
        <f t="shared" si="94"/>
        <v>417.04099499999995</v>
      </c>
      <c r="N208" s="477">
        <f t="shared" si="95"/>
        <v>349.43258541532322</v>
      </c>
      <c r="O208" s="235">
        <f t="shared" si="96"/>
        <v>264.27906224999998</v>
      </c>
      <c r="P208" s="453">
        <f t="shared" si="96"/>
        <v>278.7009645</v>
      </c>
      <c r="Q208" s="154">
        <f t="shared" si="97"/>
        <v>580.25072</v>
      </c>
      <c r="R208" s="232">
        <f t="shared" si="97"/>
        <v>4053.1570999999999</v>
      </c>
      <c r="S208" s="547"/>
    </row>
    <row r="209" spans="1:19" s="440" customFormat="1" ht="18" hidden="1" customHeight="1">
      <c r="A209" s="233">
        <v>40462</v>
      </c>
      <c r="B209" s="340">
        <v>1300.5</v>
      </c>
      <c r="C209" s="340">
        <v>5.5575000000000001</v>
      </c>
      <c r="D209" s="340">
        <v>11.525</v>
      </c>
      <c r="E209" s="340">
        <v>323.10000000000002</v>
      </c>
      <c r="F209" s="452">
        <v>7.0925000000000002</v>
      </c>
      <c r="G209" s="340">
        <v>7.4675000000000002</v>
      </c>
      <c r="H209" s="340">
        <v>26.59</v>
      </c>
      <c r="I209" s="340">
        <v>180.35</v>
      </c>
      <c r="J209" s="461"/>
      <c r="K209" s="228">
        <f t="shared" si="92"/>
        <v>286.7121315</v>
      </c>
      <c r="L209" s="228">
        <f t="shared" si="93"/>
        <v>218.78877150000002</v>
      </c>
      <c r="M209" s="229">
        <f t="shared" si="94"/>
        <v>423.47114249999998</v>
      </c>
      <c r="N209" s="477">
        <f t="shared" si="95"/>
        <v>356.15668248482945</v>
      </c>
      <c r="O209" s="235">
        <f t="shared" si="96"/>
        <v>260.60469224999997</v>
      </c>
      <c r="P209" s="453">
        <f t="shared" si="96"/>
        <v>274.38357974999997</v>
      </c>
      <c r="Q209" s="154">
        <f t="shared" si="97"/>
        <v>586.20314000000008</v>
      </c>
      <c r="R209" s="232">
        <f t="shared" si="97"/>
        <v>3975.9960999999994</v>
      </c>
      <c r="S209" s="547"/>
    </row>
    <row r="210" spans="1:19" s="440" customFormat="1" ht="18" hidden="1" customHeight="1">
      <c r="A210" s="233">
        <v>40463</v>
      </c>
      <c r="B210" s="340">
        <v>1338.5</v>
      </c>
      <c r="C210" s="340">
        <v>5.79</v>
      </c>
      <c r="D210" s="340">
        <v>11.785</v>
      </c>
      <c r="E210" s="340">
        <v>329.4</v>
      </c>
      <c r="F210" s="452">
        <v>7.1</v>
      </c>
      <c r="G210" s="340">
        <v>7.51</v>
      </c>
      <c r="H210" s="340">
        <v>27.45</v>
      </c>
      <c r="I210" s="340">
        <v>187.2</v>
      </c>
      <c r="J210" s="461"/>
      <c r="K210" s="228">
        <f t="shared" si="92"/>
        <v>295.08972549999999</v>
      </c>
      <c r="L210" s="228">
        <f t="shared" si="93"/>
        <v>227.941878</v>
      </c>
      <c r="M210" s="229">
        <f t="shared" si="94"/>
        <v>433.02450449999998</v>
      </c>
      <c r="N210" s="477">
        <f t="shared" si="95"/>
        <v>363.10124175333584</v>
      </c>
      <c r="O210" s="235">
        <f t="shared" si="96"/>
        <v>260.88026999999994</v>
      </c>
      <c r="P210" s="453">
        <f t="shared" si="96"/>
        <v>275.94518699999998</v>
      </c>
      <c r="Q210" s="154">
        <f t="shared" si="97"/>
        <v>605.16269999999986</v>
      </c>
      <c r="R210" s="232">
        <f t="shared" si="97"/>
        <v>4127.0111999999999</v>
      </c>
      <c r="S210" s="547"/>
    </row>
    <row r="211" spans="1:19" s="440" customFormat="1" ht="18" hidden="1" customHeight="1">
      <c r="A211" s="233">
        <v>40464</v>
      </c>
      <c r="B211" s="340">
        <v>1340</v>
      </c>
      <c r="C211" s="340">
        <v>5.6924999999999999</v>
      </c>
      <c r="D211" s="340">
        <v>11.765000000000001</v>
      </c>
      <c r="E211" s="340">
        <v>325.2</v>
      </c>
      <c r="F211" s="452">
        <v>7.0274999999999999</v>
      </c>
      <c r="G211" s="340">
        <v>7.43</v>
      </c>
      <c r="H211" s="340">
        <v>27.5</v>
      </c>
      <c r="I211" s="340">
        <v>187.75</v>
      </c>
      <c r="J211" s="461"/>
      <c r="K211" s="228">
        <f t="shared" si="92"/>
        <v>295.42041999999998</v>
      </c>
      <c r="L211" s="228">
        <f t="shared" si="93"/>
        <v>224.10347849999999</v>
      </c>
      <c r="M211" s="229">
        <f t="shared" si="94"/>
        <v>432.28963049999999</v>
      </c>
      <c r="N211" s="477">
        <f t="shared" si="95"/>
        <v>358.47153557433154</v>
      </c>
      <c r="O211" s="235">
        <f t="shared" si="96"/>
        <v>258.21635175</v>
      </c>
      <c r="P211" s="453">
        <f t="shared" si="96"/>
        <v>273.00569099999996</v>
      </c>
      <c r="Q211" s="154">
        <f t="shared" si="97"/>
        <v>606.26499999999999</v>
      </c>
      <c r="R211" s="232">
        <f t="shared" si="97"/>
        <v>4139.1364999999996</v>
      </c>
      <c r="S211" s="547"/>
    </row>
    <row r="212" spans="1:19" s="440" customFormat="1" ht="18" hidden="1" customHeight="1">
      <c r="A212" s="233">
        <v>40465</v>
      </c>
      <c r="B212" s="340">
        <v>1358.5</v>
      </c>
      <c r="C212" s="340">
        <v>5.6725000000000003</v>
      </c>
      <c r="D212" s="340">
        <v>11.885</v>
      </c>
      <c r="E212" s="340">
        <v>325.5</v>
      </c>
      <c r="F212" s="452">
        <v>7.0075000000000003</v>
      </c>
      <c r="G212" s="340">
        <v>7.4050000000000002</v>
      </c>
      <c r="H212" s="340">
        <v>27.94</v>
      </c>
      <c r="I212" s="340">
        <v>189.4</v>
      </c>
      <c r="J212" s="461"/>
      <c r="K212" s="228">
        <f t="shared" si="92"/>
        <v>299.4989855</v>
      </c>
      <c r="L212" s="228">
        <f t="shared" si="93"/>
        <v>223.31611450000003</v>
      </c>
      <c r="M212" s="229">
        <f t="shared" si="94"/>
        <v>436.69887449999993</v>
      </c>
      <c r="N212" s="477">
        <f t="shared" si="95"/>
        <v>358.8022288728319</v>
      </c>
      <c r="O212" s="235">
        <f t="shared" si="96"/>
        <v>257.48147775000001</v>
      </c>
      <c r="P212" s="453">
        <f t="shared" si="96"/>
        <v>272.08709849999997</v>
      </c>
      <c r="Q212" s="154">
        <f t="shared" si="97"/>
        <v>615.96524000000011</v>
      </c>
      <c r="R212" s="232">
        <f t="shared" si="97"/>
        <v>4175.5124000000005</v>
      </c>
      <c r="S212" s="547"/>
    </row>
    <row r="213" spans="1:19" ht="18" hidden="1" customHeight="1">
      <c r="A213" s="233">
        <v>40466</v>
      </c>
      <c r="B213" s="455">
        <v>1359</v>
      </c>
      <c r="C213" s="455">
        <v>5.63</v>
      </c>
      <c r="D213" s="455">
        <v>11.85</v>
      </c>
      <c r="E213" s="455">
        <v>328.2</v>
      </c>
      <c r="F213" s="452">
        <v>7.0449999999999999</v>
      </c>
      <c r="G213" s="455">
        <v>7.45</v>
      </c>
      <c r="H213" s="455">
        <v>27.06</v>
      </c>
      <c r="I213" s="455">
        <v>188.25</v>
      </c>
      <c r="K213" s="228">
        <f t="shared" si="92"/>
        <v>299.609217</v>
      </c>
      <c r="L213" s="228">
        <f t="shared" si="93"/>
        <v>221.642966</v>
      </c>
      <c r="M213" s="229">
        <f t="shared" si="94"/>
        <v>435.41284499999995</v>
      </c>
      <c r="N213" s="477">
        <f t="shared" si="95"/>
        <v>361.77846855933461</v>
      </c>
      <c r="O213" s="235">
        <f t="shared" si="96"/>
        <v>258.85936649999996</v>
      </c>
      <c r="P213" s="453">
        <f t="shared" si="96"/>
        <v>273.740565</v>
      </c>
      <c r="Q213" s="154">
        <f t="shared" si="97"/>
        <v>596.56475999999998</v>
      </c>
      <c r="R213" s="232">
        <f t="shared" si="97"/>
        <v>4150.1594999999998</v>
      </c>
    </row>
    <row r="214" spans="1:19" s="440" customFormat="1" ht="18" hidden="1" customHeight="1">
      <c r="A214" s="233">
        <v>40469</v>
      </c>
      <c r="B214" s="340">
        <v>1370.5</v>
      </c>
      <c r="C214" s="340">
        <v>5.57</v>
      </c>
      <c r="D214" s="340">
        <v>11.84</v>
      </c>
      <c r="E214" s="340">
        <v>328.3</v>
      </c>
      <c r="F214" s="452">
        <v>6.9</v>
      </c>
      <c r="G214" s="340">
        <v>7.32</v>
      </c>
      <c r="H214" s="340">
        <v>27.58</v>
      </c>
      <c r="I214" s="340">
        <v>187.5</v>
      </c>
      <c r="J214" s="461"/>
      <c r="K214" s="228">
        <f t="shared" si="92"/>
        <v>302.1445415</v>
      </c>
      <c r="L214" s="228">
        <f t="shared" si="93"/>
        <v>219.28087400000001</v>
      </c>
      <c r="M214" s="229">
        <f t="shared" si="94"/>
        <v>435.04540799999995</v>
      </c>
      <c r="N214" s="477">
        <f t="shared" si="95"/>
        <v>361.88869965883475</v>
      </c>
      <c r="O214" s="235">
        <f t="shared" si="96"/>
        <v>253.53153</v>
      </c>
      <c r="P214" s="453">
        <f t="shared" si="96"/>
        <v>268.96388400000001</v>
      </c>
      <c r="Q214" s="154">
        <f t="shared" si="97"/>
        <v>608.02868000000001</v>
      </c>
      <c r="R214" s="232">
        <f t="shared" si="97"/>
        <v>4133.625</v>
      </c>
      <c r="S214" s="547"/>
    </row>
    <row r="215" spans="1:19" s="440" customFormat="1" ht="18" hidden="1" customHeight="1">
      <c r="A215" s="233">
        <v>40470</v>
      </c>
      <c r="B215" s="340">
        <v>1363</v>
      </c>
      <c r="C215" s="340">
        <v>5.46</v>
      </c>
      <c r="D215" s="340">
        <v>11.8</v>
      </c>
      <c r="E215" s="340">
        <v>328.2</v>
      </c>
      <c r="F215" s="452">
        <v>6.7149999999999999</v>
      </c>
      <c r="G215" s="340">
        <v>7.1550000000000002</v>
      </c>
      <c r="H215" s="340">
        <v>28.33</v>
      </c>
      <c r="I215" s="340">
        <v>192.75</v>
      </c>
      <c r="J215" s="461"/>
      <c r="K215" s="228">
        <f t="shared" si="92"/>
        <v>300.49106899999998</v>
      </c>
      <c r="L215" s="228">
        <f t="shared" si="93"/>
        <v>214.95037200000002</v>
      </c>
      <c r="M215" s="229">
        <f t="shared" si="94"/>
        <v>433.57565999999997</v>
      </c>
      <c r="N215" s="477">
        <f t="shared" si="95"/>
        <v>361.77846855933461</v>
      </c>
      <c r="O215" s="235">
        <f t="shared" si="96"/>
        <v>246.73394549999998</v>
      </c>
      <c r="P215" s="453">
        <f t="shared" si="96"/>
        <v>262.90117349999997</v>
      </c>
      <c r="Q215" s="154">
        <f t="shared" si="97"/>
        <v>624.56317999999999</v>
      </c>
      <c r="R215" s="232">
        <f t="shared" si="97"/>
        <v>4249.3665000000001</v>
      </c>
      <c r="S215" s="547"/>
    </row>
    <row r="216" spans="1:19" s="440" customFormat="1" ht="18" hidden="1" customHeight="1">
      <c r="A216" s="233">
        <v>40471</v>
      </c>
      <c r="B216" s="340">
        <v>1410.5</v>
      </c>
      <c r="C216" s="340">
        <v>5.7350000000000003</v>
      </c>
      <c r="D216" s="340">
        <v>12.12</v>
      </c>
      <c r="E216" s="340">
        <v>337.8</v>
      </c>
      <c r="F216" s="452">
        <v>6.83</v>
      </c>
      <c r="G216" s="340">
        <v>7.3</v>
      </c>
      <c r="H216" s="340">
        <v>28.81</v>
      </c>
      <c r="I216" s="340">
        <v>196.75</v>
      </c>
      <c r="J216" s="461"/>
      <c r="K216" s="228">
        <f t="shared" si="92"/>
        <v>310.96306149999998</v>
      </c>
      <c r="L216" s="228">
        <f t="shared" si="93"/>
        <v>225.77662700000002</v>
      </c>
      <c r="M216" s="229">
        <f t="shared" si="94"/>
        <v>445.33364399999994</v>
      </c>
      <c r="N216" s="477">
        <f t="shared" si="95"/>
        <v>372.36065411134445</v>
      </c>
      <c r="O216" s="235">
        <f t="shared" si="96"/>
        <v>250.95947099999998</v>
      </c>
      <c r="P216" s="453">
        <f t="shared" si="96"/>
        <v>268.22900999999996</v>
      </c>
      <c r="Q216" s="154">
        <f t="shared" si="97"/>
        <v>635.14525999999989</v>
      </c>
      <c r="R216" s="232">
        <f t="shared" si="97"/>
        <v>4337.5505000000003</v>
      </c>
      <c r="S216" s="547"/>
    </row>
    <row r="217" spans="1:19" s="440" customFormat="1" ht="18" hidden="1" customHeight="1">
      <c r="A217" s="233">
        <v>40472</v>
      </c>
      <c r="B217" s="340">
        <v>1414</v>
      </c>
      <c r="C217" s="340">
        <v>5.6425000000000001</v>
      </c>
      <c r="D217" s="340">
        <v>12.015000000000001</v>
      </c>
      <c r="E217" s="340">
        <v>333.4</v>
      </c>
      <c r="F217" s="452">
        <v>6.6875</v>
      </c>
      <c r="G217" s="340">
        <v>7.165</v>
      </c>
      <c r="H217" s="340">
        <v>28.35</v>
      </c>
      <c r="I217" s="340">
        <v>201</v>
      </c>
      <c r="J217" s="461"/>
      <c r="K217" s="228">
        <f t="shared" si="92"/>
        <v>311.73468199999996</v>
      </c>
      <c r="L217" s="228">
        <f t="shared" si="93"/>
        <v>222.13506850000002</v>
      </c>
      <c r="M217" s="229">
        <f t="shared" si="94"/>
        <v>441.47555549999998</v>
      </c>
      <c r="N217" s="477">
        <f t="shared" si="95"/>
        <v>367.51048573333992</v>
      </c>
      <c r="O217" s="235">
        <f t="shared" si="96"/>
        <v>245.72349374999999</v>
      </c>
      <c r="P217" s="453">
        <f t="shared" si="96"/>
        <v>263.26861049999997</v>
      </c>
      <c r="Q217" s="154">
        <f t="shared" si="97"/>
        <v>625.00409999999999</v>
      </c>
      <c r="R217" s="232">
        <f t="shared" si="97"/>
        <v>4431.2459999999992</v>
      </c>
      <c r="S217" s="547"/>
    </row>
    <row r="218" spans="1:19" s="440" customFormat="1" ht="18" hidden="1" customHeight="1">
      <c r="A218" s="233">
        <v>40473</v>
      </c>
      <c r="B218" s="340">
        <v>1423.5</v>
      </c>
      <c r="C218" s="340">
        <v>5.6</v>
      </c>
      <c r="D218" s="340">
        <v>11.994999999999999</v>
      </c>
      <c r="E218" s="340">
        <v>330.9</v>
      </c>
      <c r="F218" s="452">
        <v>6.7074999999999996</v>
      </c>
      <c r="G218" s="340">
        <v>7.19</v>
      </c>
      <c r="H218" s="340">
        <v>28.22</v>
      </c>
      <c r="I218" s="340">
        <v>198.85</v>
      </c>
      <c r="J218" s="461"/>
      <c r="K218" s="228">
        <f t="shared" si="92"/>
        <v>313.82908049999998</v>
      </c>
      <c r="L218" s="228">
        <f t="shared" si="93"/>
        <v>220.46191999999999</v>
      </c>
      <c r="M218" s="229">
        <f t="shared" si="94"/>
        <v>440.74068149999994</v>
      </c>
      <c r="N218" s="477">
        <f t="shared" si="95"/>
        <v>364.75470824583738</v>
      </c>
      <c r="O218" s="235">
        <f t="shared" si="96"/>
        <v>246.45836774999995</v>
      </c>
      <c r="P218" s="453">
        <f t="shared" si="96"/>
        <v>264.18720300000001</v>
      </c>
      <c r="Q218" s="154">
        <f t="shared" si="97"/>
        <v>622.13811999999996</v>
      </c>
      <c r="R218" s="232">
        <f t="shared" si="97"/>
        <v>4383.8471</v>
      </c>
      <c r="S218" s="547"/>
    </row>
    <row r="219" spans="1:19" s="440" customFormat="1" ht="18" hidden="1" customHeight="1">
      <c r="A219" s="233">
        <v>40476</v>
      </c>
      <c r="B219" s="340">
        <v>1467</v>
      </c>
      <c r="C219" s="340">
        <v>5.6875</v>
      </c>
      <c r="D219" s="340">
        <v>12.1775</v>
      </c>
      <c r="E219" s="340">
        <v>334.6</v>
      </c>
      <c r="F219" s="452">
        <v>6.74</v>
      </c>
      <c r="G219" s="340">
        <v>7.2175000000000002</v>
      </c>
      <c r="H219" s="340">
        <v>28.5</v>
      </c>
      <c r="I219" s="340">
        <v>200.5</v>
      </c>
      <c r="J219" s="461"/>
      <c r="K219" s="228">
        <f t="shared" si="92"/>
        <v>323.41922099999999</v>
      </c>
      <c r="L219" s="228">
        <f t="shared" si="93"/>
        <v>223.90663750000002</v>
      </c>
      <c r="M219" s="229">
        <f t="shared" si="94"/>
        <v>447.44640674999999</v>
      </c>
      <c r="N219" s="477">
        <f t="shared" si="95"/>
        <v>368.83325892734121</v>
      </c>
      <c r="O219" s="235">
        <f t="shared" si="96"/>
        <v>247.65253799999999</v>
      </c>
      <c r="P219" s="453">
        <f t="shared" si="96"/>
        <v>265.19765474999997</v>
      </c>
      <c r="Q219" s="154">
        <f t="shared" si="97"/>
        <v>628.31099999999992</v>
      </c>
      <c r="R219" s="232">
        <f t="shared" si="97"/>
        <v>4420.223</v>
      </c>
      <c r="S219" s="547"/>
    </row>
    <row r="220" spans="1:19" s="440" customFormat="1" ht="18" hidden="1" customHeight="1">
      <c r="A220" s="233">
        <v>40477</v>
      </c>
      <c r="B220" s="340">
        <v>1476.5</v>
      </c>
      <c r="C220" s="340">
        <v>5.71</v>
      </c>
      <c r="D220" s="340">
        <v>12.19</v>
      </c>
      <c r="E220" s="340">
        <v>335.5</v>
      </c>
      <c r="F220" s="452">
        <v>6.92</v>
      </c>
      <c r="G220" s="340">
        <v>7.3849999999999998</v>
      </c>
      <c r="H220" s="340">
        <v>27.96</v>
      </c>
      <c r="I220" s="340">
        <v>201.75</v>
      </c>
      <c r="J220" s="461"/>
      <c r="K220" s="228">
        <f t="shared" si="92"/>
        <v>325.5136195</v>
      </c>
      <c r="L220" s="228">
        <f t="shared" si="93"/>
        <v>224.79242200000002</v>
      </c>
      <c r="M220" s="229">
        <f t="shared" si="94"/>
        <v>447.90570299999996</v>
      </c>
      <c r="N220" s="477">
        <f t="shared" si="95"/>
        <v>369.82533882284207</v>
      </c>
      <c r="O220" s="235">
        <f t="shared" si="96"/>
        <v>254.26640399999997</v>
      </c>
      <c r="P220" s="453">
        <f t="shared" si="96"/>
        <v>271.35222449999998</v>
      </c>
      <c r="Q220" s="154">
        <f t="shared" si="97"/>
        <v>616.40616</v>
      </c>
      <c r="R220" s="232">
        <f t="shared" si="97"/>
        <v>4447.7804999999998</v>
      </c>
      <c r="S220" s="547"/>
    </row>
    <row r="221" spans="1:19" s="440" customFormat="1" ht="18" hidden="1" customHeight="1">
      <c r="A221" s="233">
        <v>40478</v>
      </c>
      <c r="B221" s="340">
        <v>1487.5</v>
      </c>
      <c r="C221" s="340">
        <v>5.7725</v>
      </c>
      <c r="D221" s="340">
        <v>12.237500000000001</v>
      </c>
      <c r="E221" s="340">
        <v>335.9</v>
      </c>
      <c r="F221" s="452">
        <v>7.0274999999999999</v>
      </c>
      <c r="G221" s="340">
        <v>7.54</v>
      </c>
      <c r="H221" s="340">
        <v>28.59</v>
      </c>
      <c r="I221" s="340">
        <v>200.3</v>
      </c>
      <c r="J221" s="461"/>
      <c r="K221" s="228">
        <f t="shared" si="92"/>
        <v>327.93871250000001</v>
      </c>
      <c r="L221" s="228">
        <f t="shared" si="93"/>
        <v>227.25293450000001</v>
      </c>
      <c r="M221" s="229">
        <f t="shared" si="94"/>
        <v>449.65102874999997</v>
      </c>
      <c r="N221" s="477">
        <f t="shared" si="95"/>
        <v>370.26626322084246</v>
      </c>
      <c r="O221" s="235">
        <f t="shared" si="96"/>
        <v>258.21635175</v>
      </c>
      <c r="P221" s="453">
        <f t="shared" si="96"/>
        <v>277.04749799999996</v>
      </c>
      <c r="Q221" s="154">
        <f t="shared" si="97"/>
        <v>630.29513999999995</v>
      </c>
      <c r="R221" s="232">
        <f t="shared" si="97"/>
        <v>4415.8137999999999</v>
      </c>
      <c r="S221" s="547"/>
    </row>
    <row r="222" spans="1:19" s="440" customFormat="1" ht="18" hidden="1" customHeight="1">
      <c r="A222" s="233">
        <v>40479</v>
      </c>
      <c r="B222" s="340">
        <v>1477</v>
      </c>
      <c r="C222" s="340">
        <v>5.79</v>
      </c>
      <c r="D222" s="340">
        <v>12.25</v>
      </c>
      <c r="E222" s="340">
        <v>336.3</v>
      </c>
      <c r="F222" s="452">
        <v>7.1825000000000001</v>
      </c>
      <c r="G222" s="340">
        <v>7.7125000000000004</v>
      </c>
      <c r="H222" s="340">
        <v>28.71</v>
      </c>
      <c r="I222" s="340">
        <v>196.6</v>
      </c>
      <c r="J222" s="461"/>
      <c r="K222" s="228">
        <f t="shared" si="92"/>
        <v>325.623851</v>
      </c>
      <c r="L222" s="228">
        <f t="shared" si="93"/>
        <v>227.941878</v>
      </c>
      <c r="M222" s="229">
        <f t="shared" si="94"/>
        <v>450.11032499999999</v>
      </c>
      <c r="N222" s="477">
        <f t="shared" si="95"/>
        <v>370.70718761884291</v>
      </c>
      <c r="O222" s="235">
        <f t="shared" si="96"/>
        <v>263.91162524999999</v>
      </c>
      <c r="P222" s="453">
        <f t="shared" si="96"/>
        <v>283.38578624999997</v>
      </c>
      <c r="Q222" s="154">
        <f t="shared" si="97"/>
        <v>632.94065999999998</v>
      </c>
      <c r="R222" s="232">
        <f t="shared" si="97"/>
        <v>4334.2435999999998</v>
      </c>
      <c r="S222" s="547"/>
    </row>
    <row r="223" spans="1:19" s="440" customFormat="1" ht="18" hidden="1" customHeight="1" thickBot="1">
      <c r="A223" s="233">
        <v>40480</v>
      </c>
      <c r="B223" s="340">
        <v>1442.5</v>
      </c>
      <c r="C223" s="340">
        <v>5.82</v>
      </c>
      <c r="D223" s="340">
        <v>12.26</v>
      </c>
      <c r="E223" s="340">
        <v>337.7</v>
      </c>
      <c r="F223" s="452">
        <v>7.1725000000000003</v>
      </c>
      <c r="G223" s="340">
        <v>7.71</v>
      </c>
      <c r="H223" s="340">
        <v>29.12</v>
      </c>
      <c r="I223" s="340">
        <v>203.45</v>
      </c>
      <c r="J223" s="461"/>
      <c r="K223" s="228">
        <f t="shared" si="92"/>
        <v>318.0178775</v>
      </c>
      <c r="L223" s="228">
        <f t="shared" si="93"/>
        <v>229.12292400000001</v>
      </c>
      <c r="M223" s="229">
        <f t="shared" si="94"/>
        <v>450.47776199999993</v>
      </c>
      <c r="N223" s="477">
        <f t="shared" si="95"/>
        <v>372.2504230118443</v>
      </c>
      <c r="O223" s="235">
        <f t="shared" si="96"/>
        <v>263.54418824999999</v>
      </c>
      <c r="P223" s="453">
        <f t="shared" si="96"/>
        <v>283.293927</v>
      </c>
      <c r="Q223" s="154">
        <f t="shared" si="97"/>
        <v>641.97951999999998</v>
      </c>
      <c r="R223" s="222">
        <f t="shared" si="97"/>
        <v>4485.2586999999994</v>
      </c>
      <c r="S223" s="547"/>
    </row>
    <row r="224" spans="1:19" ht="18" customHeight="1" thickBot="1">
      <c r="A224" s="120" t="s">
        <v>51</v>
      </c>
      <c r="B224" s="344">
        <f t="shared" ref="B224:I224" si="98">AVERAGE(B203:B223)</f>
        <v>1362.4761904761904</v>
      </c>
      <c r="C224" s="344">
        <f t="shared" si="98"/>
        <v>5.4553571428571415</v>
      </c>
      <c r="D224" s="344">
        <f t="shared" si="98"/>
        <v>11.625833333333336</v>
      </c>
      <c r="E224" s="344">
        <f t="shared" si="98"/>
        <v>320.91428571428565</v>
      </c>
      <c r="F224" s="344">
        <f t="shared" si="98"/>
        <v>6.8657142857142857</v>
      </c>
      <c r="G224" s="344">
        <f t="shared" si="98"/>
        <v>7.2973809523809523</v>
      </c>
      <c r="H224" s="344">
        <f t="shared" si="98"/>
        <v>26.94380952380952</v>
      </c>
      <c r="I224" s="344">
        <f t="shared" si="98"/>
        <v>189.32619047619048</v>
      </c>
      <c r="K224" s="223">
        <f t="shared" ref="K224:R224" si="99">AVERAGE(K203:K223)</f>
        <v>300.37558838095237</v>
      </c>
      <c r="L224" s="223">
        <f t="shared" si="99"/>
        <v>214.76759107142857</v>
      </c>
      <c r="M224" s="224">
        <f t="shared" si="99"/>
        <v>427.17613224999997</v>
      </c>
      <c r="N224" s="282">
        <f t="shared" si="99"/>
        <v>353.7473455957558</v>
      </c>
      <c r="O224" s="71">
        <f t="shared" si="99"/>
        <v>252.27174600000001</v>
      </c>
      <c r="P224" s="225">
        <f t="shared" si="99"/>
        <v>268.13277649999998</v>
      </c>
      <c r="Q224" s="71">
        <f t="shared" si="99"/>
        <v>594.0032247619049</v>
      </c>
      <c r="R224" s="71">
        <f t="shared" si="99"/>
        <v>4173.8851952380955</v>
      </c>
    </row>
    <row r="225" spans="1:19" ht="18" hidden="1" customHeight="1">
      <c r="A225" s="122">
        <v>40483</v>
      </c>
      <c r="B225" s="441">
        <v>1394</v>
      </c>
      <c r="C225" s="442">
        <v>5.7725</v>
      </c>
      <c r="D225" s="442">
        <v>12.2525</v>
      </c>
      <c r="E225" s="442">
        <v>337.8</v>
      </c>
      <c r="F225" s="443">
        <v>7.0250000000000004</v>
      </c>
      <c r="G225" s="442">
        <v>7.5425000000000004</v>
      </c>
      <c r="H225" s="442">
        <v>29.45</v>
      </c>
      <c r="I225" s="444">
        <v>197.7</v>
      </c>
      <c r="K225" s="445">
        <f t="shared" ref="K225:K245" si="100">B225*0.220463</f>
        <v>307.325422</v>
      </c>
      <c r="L225" s="446">
        <f t="shared" ref="L225:L245" si="101">C225*39.3682</f>
        <v>227.25293450000001</v>
      </c>
      <c r="M225" s="447">
        <f t="shared" ref="M225:M245" si="102">D225*36.7437</f>
        <v>450.20218424999996</v>
      </c>
      <c r="N225" s="476">
        <f t="shared" ref="N225:N245" si="103">E225/0.907185</f>
        <v>372.36065411134445</v>
      </c>
      <c r="O225" s="448">
        <f t="shared" ref="O225:P245" si="104">F225*36.7437</f>
        <v>258.12449249999997</v>
      </c>
      <c r="P225" s="449">
        <f t="shared" si="104"/>
        <v>277.13935724999999</v>
      </c>
      <c r="Q225" s="450">
        <f t="shared" ref="Q225:R245" si="105">H225/100*2204.6</f>
        <v>649.25469999999996</v>
      </c>
      <c r="R225" s="451">
        <f t="shared" si="105"/>
        <v>4358.4941999999992</v>
      </c>
    </row>
    <row r="226" spans="1:19" s="440" customFormat="1" ht="18" hidden="1" customHeight="1">
      <c r="A226" s="233">
        <v>40484</v>
      </c>
      <c r="B226" s="340">
        <v>1401</v>
      </c>
      <c r="C226" s="340">
        <v>5.7575000000000003</v>
      </c>
      <c r="D226" s="340">
        <v>12.237500000000001</v>
      </c>
      <c r="E226" s="340">
        <v>337.7</v>
      </c>
      <c r="F226" s="452">
        <v>6.9424999999999999</v>
      </c>
      <c r="G226" s="340">
        <v>7.4850000000000003</v>
      </c>
      <c r="H226" s="340">
        <v>30.12</v>
      </c>
      <c r="I226" s="340">
        <v>199.4</v>
      </c>
      <c r="J226" s="461"/>
      <c r="K226" s="228">
        <f t="shared" si="100"/>
        <v>308.86866299999997</v>
      </c>
      <c r="L226" s="228">
        <f t="shared" si="101"/>
        <v>226.66241150000002</v>
      </c>
      <c r="M226" s="229">
        <f t="shared" si="102"/>
        <v>449.65102874999997</v>
      </c>
      <c r="N226" s="477">
        <f t="shared" si="103"/>
        <v>372.2504230118443</v>
      </c>
      <c r="O226" s="235">
        <f t="shared" si="104"/>
        <v>255.09313724999998</v>
      </c>
      <c r="P226" s="453">
        <f t="shared" si="104"/>
        <v>275.02659449999999</v>
      </c>
      <c r="Q226" s="154">
        <f t="shared" si="105"/>
        <v>664.02552000000003</v>
      </c>
      <c r="R226" s="232">
        <f t="shared" si="105"/>
        <v>4395.9723999999997</v>
      </c>
      <c r="S226" s="547"/>
    </row>
    <row r="227" spans="1:19" s="440" customFormat="1" ht="18" hidden="1" customHeight="1">
      <c r="A227" s="233">
        <v>40485</v>
      </c>
      <c r="B227" s="340">
        <v>1424.5</v>
      </c>
      <c r="C227" s="340">
        <v>5.81</v>
      </c>
      <c r="D227" s="340">
        <v>12.28</v>
      </c>
      <c r="E227" s="340">
        <v>338.9</v>
      </c>
      <c r="F227" s="452">
        <v>6.9</v>
      </c>
      <c r="G227" s="340">
        <v>7.47</v>
      </c>
      <c r="H227" s="340">
        <v>30.15</v>
      </c>
      <c r="I227" s="340">
        <v>196.15</v>
      </c>
      <c r="J227" s="461"/>
      <c r="K227" s="228">
        <f t="shared" si="100"/>
        <v>314.04954349999997</v>
      </c>
      <c r="L227" s="228">
        <f t="shared" si="101"/>
        <v>228.729242</v>
      </c>
      <c r="M227" s="229">
        <f t="shared" si="102"/>
        <v>451.21263599999992</v>
      </c>
      <c r="N227" s="477">
        <f t="shared" si="103"/>
        <v>373.57319620584553</v>
      </c>
      <c r="O227" s="235">
        <f t="shared" ref="O227:O245" si="106">F227*36.7437</f>
        <v>253.53153</v>
      </c>
      <c r="P227" s="453">
        <f t="shared" si="104"/>
        <v>274.47543899999999</v>
      </c>
      <c r="Q227" s="154">
        <f t="shared" si="105"/>
        <v>664.68689999999992</v>
      </c>
      <c r="R227" s="232">
        <f t="shared" si="105"/>
        <v>4324.3229000000001</v>
      </c>
      <c r="S227" s="547"/>
    </row>
    <row r="228" spans="1:19" s="440" customFormat="1" ht="18" hidden="1" customHeight="1">
      <c r="A228" s="233">
        <v>40486</v>
      </c>
      <c r="B228" s="340">
        <v>1456.5</v>
      </c>
      <c r="C228" s="340">
        <v>5.9</v>
      </c>
      <c r="D228" s="340">
        <v>12.65</v>
      </c>
      <c r="E228" s="340">
        <v>348.2</v>
      </c>
      <c r="F228" s="452">
        <v>7.14</v>
      </c>
      <c r="G228" s="340">
        <v>7.69</v>
      </c>
      <c r="H228" s="340">
        <v>31.66</v>
      </c>
      <c r="I228" s="340">
        <v>205.8</v>
      </c>
      <c r="J228" s="461"/>
      <c r="K228" s="228">
        <f t="shared" si="100"/>
        <v>321.10435949999999</v>
      </c>
      <c r="L228" s="228">
        <f t="shared" si="101"/>
        <v>232.27238000000003</v>
      </c>
      <c r="M228" s="229">
        <f t="shared" si="102"/>
        <v>464.80780499999997</v>
      </c>
      <c r="N228" s="477">
        <f t="shared" si="103"/>
        <v>383.824688459355</v>
      </c>
      <c r="O228" s="235">
        <f t="shared" si="106"/>
        <v>262.35001799999998</v>
      </c>
      <c r="P228" s="453">
        <f t="shared" si="104"/>
        <v>282.55905300000001</v>
      </c>
      <c r="Q228" s="154">
        <f t="shared" si="105"/>
        <v>697.97636</v>
      </c>
      <c r="R228" s="232">
        <f t="shared" si="105"/>
        <v>4537.0668000000005</v>
      </c>
      <c r="S228" s="547"/>
    </row>
    <row r="229" spans="1:19" s="440" customFormat="1" ht="18" hidden="1" customHeight="1">
      <c r="A229" s="233">
        <v>40487</v>
      </c>
      <c r="B229" s="340">
        <v>1470</v>
      </c>
      <c r="C229" s="340">
        <v>5.8775000000000004</v>
      </c>
      <c r="D229" s="340">
        <v>12.734999999999999</v>
      </c>
      <c r="E229" s="340">
        <v>348</v>
      </c>
      <c r="F229" s="452">
        <v>7.2874999999999996</v>
      </c>
      <c r="G229" s="340">
        <v>7.86</v>
      </c>
      <c r="H229" s="340">
        <v>31.76</v>
      </c>
      <c r="I229" s="340">
        <v>205.15</v>
      </c>
      <c r="J229" s="461"/>
      <c r="K229" s="228">
        <f t="shared" si="100"/>
        <v>324.08060999999998</v>
      </c>
      <c r="L229" s="228">
        <f t="shared" si="101"/>
        <v>231.38659550000003</v>
      </c>
      <c r="M229" s="229">
        <f t="shared" si="102"/>
        <v>467.93101949999993</v>
      </c>
      <c r="N229" s="477">
        <f t="shared" si="103"/>
        <v>383.60422626035484</v>
      </c>
      <c r="O229" s="235">
        <f t="shared" si="106"/>
        <v>267.76971374999994</v>
      </c>
      <c r="P229" s="453">
        <f t="shared" si="104"/>
        <v>288.80548199999998</v>
      </c>
      <c r="Q229" s="154">
        <f t="shared" si="105"/>
        <v>700.18095999999991</v>
      </c>
      <c r="R229" s="232">
        <f t="shared" si="105"/>
        <v>4522.7368999999999</v>
      </c>
      <c r="S229" s="547"/>
    </row>
    <row r="230" spans="1:19" s="440" customFormat="1" ht="18" hidden="1" customHeight="1">
      <c r="A230" s="233">
        <v>40490</v>
      </c>
      <c r="B230" s="340">
        <v>1496</v>
      </c>
      <c r="C230" s="340">
        <v>5.8525</v>
      </c>
      <c r="D230" s="340">
        <v>12.645</v>
      </c>
      <c r="E230" s="340">
        <v>344.9</v>
      </c>
      <c r="F230" s="452">
        <v>7.3624999999999998</v>
      </c>
      <c r="G230" s="340">
        <v>7.9550000000000001</v>
      </c>
      <c r="H230" s="340">
        <v>31.88</v>
      </c>
      <c r="I230" s="340">
        <v>208.1</v>
      </c>
      <c r="J230" s="461"/>
      <c r="K230" s="228">
        <f t="shared" si="100"/>
        <v>329.81264799999997</v>
      </c>
      <c r="L230" s="228">
        <f t="shared" si="101"/>
        <v>230.40239050000002</v>
      </c>
      <c r="M230" s="229">
        <f t="shared" si="102"/>
        <v>464.62408649999992</v>
      </c>
      <c r="N230" s="477">
        <f t="shared" si="103"/>
        <v>380.18706217585162</v>
      </c>
      <c r="O230" s="235">
        <f t="shared" si="106"/>
        <v>270.52549124999996</v>
      </c>
      <c r="P230" s="453">
        <f t="shared" si="104"/>
        <v>292.2961335</v>
      </c>
      <c r="Q230" s="154">
        <f t="shared" si="105"/>
        <v>702.82647999999995</v>
      </c>
      <c r="R230" s="232">
        <f t="shared" si="105"/>
        <v>4587.7725999999993</v>
      </c>
      <c r="S230" s="547"/>
    </row>
    <row r="231" spans="1:19" s="440" customFormat="1" ht="18" hidden="1" customHeight="1">
      <c r="A231" s="233">
        <v>40491</v>
      </c>
      <c r="B231" s="340">
        <v>1501.5</v>
      </c>
      <c r="C231" s="340">
        <v>5.7625000000000002</v>
      </c>
      <c r="D231" s="340">
        <v>13.192500000000001</v>
      </c>
      <c r="E231" s="340">
        <v>362.3</v>
      </c>
      <c r="F231" s="452">
        <v>7.2175000000000002</v>
      </c>
      <c r="G231" s="340">
        <v>7.87</v>
      </c>
      <c r="H231" s="340">
        <v>33.11</v>
      </c>
      <c r="I231" s="340">
        <v>217.05</v>
      </c>
      <c r="J231" s="461"/>
      <c r="K231" s="228">
        <f t="shared" si="100"/>
        <v>331.0251945</v>
      </c>
      <c r="L231" s="228">
        <f t="shared" si="101"/>
        <v>226.85925250000003</v>
      </c>
      <c r="M231" s="229">
        <f t="shared" si="102"/>
        <v>484.74126224999998</v>
      </c>
      <c r="N231" s="477">
        <f t="shared" si="103"/>
        <v>399.36727348886944</v>
      </c>
      <c r="O231" s="235">
        <f t="shared" si="106"/>
        <v>265.19765474999997</v>
      </c>
      <c r="P231" s="453">
        <f t="shared" si="104"/>
        <v>289.17291899999998</v>
      </c>
      <c r="Q231" s="154">
        <f t="shared" si="105"/>
        <v>729.94305999999995</v>
      </c>
      <c r="R231" s="232">
        <f t="shared" si="105"/>
        <v>4785.0843000000004</v>
      </c>
      <c r="S231" s="547"/>
    </row>
    <row r="232" spans="1:19" s="440" customFormat="1" ht="18" hidden="1" customHeight="1">
      <c r="A232" s="233">
        <v>40492</v>
      </c>
      <c r="B232" s="340">
        <v>1451</v>
      </c>
      <c r="C232" s="340">
        <v>5.6675000000000004</v>
      </c>
      <c r="D232" s="340">
        <v>13.095000000000001</v>
      </c>
      <c r="E232" s="340">
        <v>355.4</v>
      </c>
      <c r="F232" s="452">
        <v>7.1</v>
      </c>
      <c r="G232" s="340">
        <v>7.7275</v>
      </c>
      <c r="H232" s="340">
        <v>32.81</v>
      </c>
      <c r="I232" s="340">
        <v>212.25</v>
      </c>
      <c r="J232" s="461"/>
      <c r="K232" s="228">
        <f t="shared" si="100"/>
        <v>319.89181300000001</v>
      </c>
      <c r="L232" s="228">
        <f t="shared" si="101"/>
        <v>223.11927350000002</v>
      </c>
      <c r="M232" s="229">
        <f t="shared" si="102"/>
        <v>481.15875149999999</v>
      </c>
      <c r="N232" s="477">
        <f t="shared" si="103"/>
        <v>391.76132762336232</v>
      </c>
      <c r="O232" s="235">
        <f t="shared" si="106"/>
        <v>260.88026999999994</v>
      </c>
      <c r="P232" s="453">
        <f t="shared" si="104"/>
        <v>283.93694174999996</v>
      </c>
      <c r="Q232" s="154">
        <f t="shared" si="105"/>
        <v>723.32925999999998</v>
      </c>
      <c r="R232" s="232">
        <f t="shared" si="105"/>
        <v>4679.2635</v>
      </c>
      <c r="S232" s="547"/>
    </row>
    <row r="233" spans="1:19" s="440" customFormat="1" ht="18" hidden="1" customHeight="1">
      <c r="A233" s="233">
        <v>40493</v>
      </c>
      <c r="B233" s="340">
        <v>1427</v>
      </c>
      <c r="C233" s="340">
        <v>5.64</v>
      </c>
      <c r="D233" s="340">
        <v>13.3025</v>
      </c>
      <c r="E233" s="340">
        <v>358.1</v>
      </c>
      <c r="F233" s="452">
        <v>7.04</v>
      </c>
      <c r="G233" s="340">
        <v>7.68</v>
      </c>
      <c r="H233" s="340">
        <v>29.66</v>
      </c>
      <c r="I233" s="340">
        <v>206.65</v>
      </c>
      <c r="J233" s="461"/>
      <c r="K233" s="228">
        <f t="shared" si="100"/>
        <v>314.60070100000002</v>
      </c>
      <c r="L233" s="228">
        <f t="shared" si="101"/>
        <v>222.03664799999999</v>
      </c>
      <c r="M233" s="229">
        <f>D233*36.7437</f>
        <v>488.78306924999998</v>
      </c>
      <c r="N233" s="477">
        <f t="shared" si="103"/>
        <v>394.73756730986514</v>
      </c>
      <c r="O233" s="235">
        <f t="shared" si="106"/>
        <v>258.67564799999997</v>
      </c>
      <c r="P233" s="453">
        <f t="shared" si="104"/>
        <v>282.19161599999995</v>
      </c>
      <c r="Q233" s="154">
        <f t="shared" si="105"/>
        <v>653.8843599999999</v>
      </c>
      <c r="R233" s="232">
        <f t="shared" si="105"/>
        <v>4555.8058999999994</v>
      </c>
      <c r="S233" s="547"/>
    </row>
    <row r="234" spans="1:19" s="440" customFormat="1" ht="18" hidden="1" customHeight="1">
      <c r="A234" s="233">
        <v>40494</v>
      </c>
      <c r="B234" s="340">
        <v>1376.5</v>
      </c>
      <c r="C234" s="340">
        <v>5.34</v>
      </c>
      <c r="D234" s="340">
        <v>12.63</v>
      </c>
      <c r="E234" s="340">
        <v>339.7</v>
      </c>
      <c r="F234" s="452">
        <v>6.6924999999999999</v>
      </c>
      <c r="G234" s="340">
        <v>7.3</v>
      </c>
      <c r="H234" s="340">
        <v>26.21</v>
      </c>
      <c r="I234" s="340">
        <v>200.45</v>
      </c>
      <c r="J234" s="461"/>
      <c r="K234" s="228">
        <f t="shared" si="100"/>
        <v>303.46731949999997</v>
      </c>
      <c r="L234" s="228">
        <f t="shared" si="101"/>
        <v>210.22618800000001</v>
      </c>
      <c r="M234" s="229">
        <f t="shared" si="102"/>
        <v>464.07293099999998</v>
      </c>
      <c r="N234" s="477">
        <f t="shared" si="103"/>
        <v>374.45504500184637</v>
      </c>
      <c r="O234" s="235">
        <f t="shared" si="106"/>
        <v>245.90721224999999</v>
      </c>
      <c r="P234" s="453">
        <f t="shared" si="104"/>
        <v>268.22900999999996</v>
      </c>
      <c r="Q234" s="154">
        <f t="shared" si="105"/>
        <v>577.82565999999997</v>
      </c>
      <c r="R234" s="232">
        <f t="shared" si="105"/>
        <v>4419.1206999999995</v>
      </c>
      <c r="S234" s="547"/>
    </row>
    <row r="235" spans="1:19" s="440" customFormat="1" ht="18" hidden="1" customHeight="1">
      <c r="A235" s="233">
        <v>40497</v>
      </c>
      <c r="B235" s="340">
        <v>1377.5</v>
      </c>
      <c r="C235" s="340">
        <v>5.5540000000000003</v>
      </c>
      <c r="D235" s="340">
        <v>12.864000000000001</v>
      </c>
      <c r="E235" s="340">
        <v>348.1</v>
      </c>
      <c r="F235" s="452">
        <v>6.726</v>
      </c>
      <c r="G235" s="340">
        <v>7.3250000000000002</v>
      </c>
      <c r="H235" s="340">
        <v>27.03</v>
      </c>
      <c r="I235" s="340">
        <v>204.45</v>
      </c>
      <c r="J235" s="461"/>
      <c r="K235" s="228">
        <f t="shared" si="100"/>
        <v>303.68778249999997</v>
      </c>
      <c r="L235" s="228">
        <f t="shared" si="101"/>
        <v>218.65098280000001</v>
      </c>
      <c r="M235" s="229">
        <f t="shared" si="102"/>
        <v>472.6709568</v>
      </c>
      <c r="N235" s="477">
        <f t="shared" si="103"/>
        <v>383.71445735985498</v>
      </c>
      <c r="O235" s="235">
        <f t="shared" si="106"/>
        <v>247.13812619999999</v>
      </c>
      <c r="P235" s="453">
        <f t="shared" si="104"/>
        <v>269.1476025</v>
      </c>
      <c r="Q235" s="154">
        <f t="shared" si="105"/>
        <v>595.90337999999997</v>
      </c>
      <c r="R235" s="232">
        <f t="shared" si="105"/>
        <v>4507.3046999999997</v>
      </c>
      <c r="S235" s="547"/>
    </row>
    <row r="236" spans="1:19" s="440" customFormat="1" ht="18" hidden="1" customHeight="1">
      <c r="A236" s="233">
        <v>40498</v>
      </c>
      <c r="B236" s="340">
        <v>1327.5</v>
      </c>
      <c r="C236" s="340">
        <v>5.2649999999999997</v>
      </c>
      <c r="D236" s="340">
        <v>12.1975</v>
      </c>
      <c r="E236" s="340">
        <v>329.8</v>
      </c>
      <c r="F236" s="452">
        <v>6.2625000000000002</v>
      </c>
      <c r="G236" s="340">
        <v>6.9</v>
      </c>
      <c r="H236" s="340">
        <v>26.31</v>
      </c>
      <c r="I236" s="340">
        <v>197.8</v>
      </c>
      <c r="J236" s="461"/>
      <c r="K236" s="228">
        <f t="shared" si="100"/>
        <v>292.66463249999998</v>
      </c>
      <c r="L236" s="228">
        <f t="shared" si="101"/>
        <v>207.273573</v>
      </c>
      <c r="M236" s="229">
        <f t="shared" si="102"/>
        <v>448.18128074999993</v>
      </c>
      <c r="N236" s="477">
        <f t="shared" si="103"/>
        <v>363.54216615133629</v>
      </c>
      <c r="O236" s="235">
        <f t="shared" si="106"/>
        <v>230.10742124999999</v>
      </c>
      <c r="P236" s="453">
        <f t="shared" si="104"/>
        <v>253.53153</v>
      </c>
      <c r="Q236" s="154">
        <f t="shared" si="105"/>
        <v>580.03026</v>
      </c>
      <c r="R236" s="232">
        <f t="shared" si="105"/>
        <v>4360.6988000000001</v>
      </c>
      <c r="S236" s="547"/>
    </row>
    <row r="237" spans="1:19" s="440" customFormat="1" ht="18" hidden="1" customHeight="1">
      <c r="A237" s="233">
        <v>40499</v>
      </c>
      <c r="B237" s="340">
        <v>1345</v>
      </c>
      <c r="C237" s="340">
        <v>5.2575000000000003</v>
      </c>
      <c r="D237" s="340">
        <v>12.05</v>
      </c>
      <c r="E237" s="340">
        <v>328</v>
      </c>
      <c r="F237" s="452">
        <v>6.3250000000000002</v>
      </c>
      <c r="G237" s="340">
        <v>6.9550000000000001</v>
      </c>
      <c r="H237" s="340">
        <v>26.47</v>
      </c>
      <c r="I237" s="340">
        <v>199.45</v>
      </c>
      <c r="J237" s="461"/>
      <c r="K237" s="228">
        <f t="shared" si="100"/>
        <v>296.52273500000001</v>
      </c>
      <c r="L237" s="228">
        <f t="shared" si="101"/>
        <v>206.97831150000002</v>
      </c>
      <c r="M237" s="229">
        <f t="shared" si="102"/>
        <v>442.76158499999997</v>
      </c>
      <c r="N237" s="477">
        <f t="shared" si="103"/>
        <v>361.55800636033445</v>
      </c>
      <c r="O237" s="235">
        <f t="shared" si="106"/>
        <v>232.40390249999999</v>
      </c>
      <c r="P237" s="453">
        <f t="shared" si="104"/>
        <v>255.55243349999998</v>
      </c>
      <c r="Q237" s="154">
        <f t="shared" si="105"/>
        <v>583.55761999999993</v>
      </c>
      <c r="R237" s="232">
        <f t="shared" si="105"/>
        <v>4397.0747000000001</v>
      </c>
      <c r="S237" s="547"/>
    </row>
    <row r="238" spans="1:19" s="440" customFormat="1" ht="18" hidden="1" customHeight="1">
      <c r="A238" s="233">
        <v>40500</v>
      </c>
      <c r="B238" s="340">
        <v>1382</v>
      </c>
      <c r="C238" s="340">
        <v>5.4175000000000004</v>
      </c>
      <c r="D238" s="340">
        <v>12.42</v>
      </c>
      <c r="E238" s="340">
        <v>335</v>
      </c>
      <c r="F238" s="452">
        <v>6.4524999999999997</v>
      </c>
      <c r="G238" s="340">
        <v>7.1025</v>
      </c>
      <c r="H238" s="340">
        <v>28.15</v>
      </c>
      <c r="I238" s="340">
        <v>208.65</v>
      </c>
      <c r="J238" s="461"/>
      <c r="K238" s="228">
        <f t="shared" si="100"/>
        <v>304.679866</v>
      </c>
      <c r="L238" s="228">
        <f t="shared" si="101"/>
        <v>213.27722350000002</v>
      </c>
      <c r="M238" s="229">
        <f t="shared" si="102"/>
        <v>456.35675399999997</v>
      </c>
      <c r="N238" s="477">
        <f t="shared" si="103"/>
        <v>369.2741833253416</v>
      </c>
      <c r="O238" s="235">
        <f t="shared" si="106"/>
        <v>237.08872424999996</v>
      </c>
      <c r="P238" s="453">
        <f t="shared" si="104"/>
        <v>260.97212924999997</v>
      </c>
      <c r="Q238" s="154">
        <f t="shared" si="105"/>
        <v>620.59489999999994</v>
      </c>
      <c r="R238" s="232">
        <f t="shared" si="105"/>
        <v>4599.8978999999999</v>
      </c>
      <c r="S238" s="547"/>
    </row>
    <row r="239" spans="1:19" s="440" customFormat="1" ht="18" hidden="1" customHeight="1">
      <c r="A239" s="233">
        <v>40501</v>
      </c>
      <c r="B239" s="340">
        <v>1389.5</v>
      </c>
      <c r="C239" s="340">
        <v>5.2074999999999996</v>
      </c>
      <c r="D239" s="340">
        <v>12.015000000000001</v>
      </c>
      <c r="E239" s="340">
        <v>325.8</v>
      </c>
      <c r="F239" s="452">
        <v>6.4450000000000003</v>
      </c>
      <c r="G239" s="340">
        <v>7.0949999999999998</v>
      </c>
      <c r="H239" s="340">
        <v>26.15</v>
      </c>
      <c r="I239" s="340">
        <v>209.85</v>
      </c>
      <c r="J239" s="461"/>
      <c r="K239" s="228">
        <f t="shared" si="100"/>
        <v>306.33333849999997</v>
      </c>
      <c r="L239" s="228">
        <f t="shared" si="101"/>
        <v>205.00990149999998</v>
      </c>
      <c r="M239" s="229">
        <f t="shared" si="102"/>
        <v>441.47555549999998</v>
      </c>
      <c r="N239" s="477">
        <f t="shared" si="103"/>
        <v>359.13292217133221</v>
      </c>
      <c r="O239" s="235">
        <f t="shared" si="106"/>
        <v>236.81314649999999</v>
      </c>
      <c r="P239" s="453">
        <f t="shared" si="104"/>
        <v>260.69655149999994</v>
      </c>
      <c r="Q239" s="154">
        <f t="shared" si="105"/>
        <v>576.50289999999995</v>
      </c>
      <c r="R239" s="232">
        <f t="shared" si="105"/>
        <v>4626.3531000000003</v>
      </c>
      <c r="S239" s="547"/>
    </row>
    <row r="240" spans="1:19" s="440" customFormat="1" ht="18" hidden="1" customHeight="1">
      <c r="A240" s="233">
        <v>40504</v>
      </c>
      <c r="B240" s="340">
        <v>1374</v>
      </c>
      <c r="C240" s="340">
        <v>5.1524999999999999</v>
      </c>
      <c r="D240" s="340">
        <v>12.215</v>
      </c>
      <c r="E240" s="340">
        <v>333.6</v>
      </c>
      <c r="F240" s="452">
        <v>6.4550000000000001</v>
      </c>
      <c r="G240" s="340">
        <v>7.125</v>
      </c>
      <c r="H240" s="340">
        <v>26.5</v>
      </c>
      <c r="I240" s="340">
        <v>206.15</v>
      </c>
      <c r="J240" s="461"/>
      <c r="K240" s="228">
        <f t="shared" si="100"/>
        <v>302.91616199999999</v>
      </c>
      <c r="L240" s="228">
        <f t="shared" si="101"/>
        <v>202.8446505</v>
      </c>
      <c r="M240" s="229">
        <f t="shared" si="102"/>
        <v>448.82429549999995</v>
      </c>
      <c r="N240" s="477">
        <f t="shared" si="103"/>
        <v>367.73094793234014</v>
      </c>
      <c r="O240" s="235">
        <f t="shared" si="106"/>
        <v>237.18058349999998</v>
      </c>
      <c r="P240" s="453">
        <f t="shared" si="104"/>
        <v>261.79886249999998</v>
      </c>
      <c r="Q240" s="154">
        <f t="shared" si="105"/>
        <v>584.21900000000005</v>
      </c>
      <c r="R240" s="232">
        <f t="shared" si="105"/>
        <v>4544.7829000000002</v>
      </c>
      <c r="S240" s="547"/>
    </row>
    <row r="241" spans="1:19" s="440" customFormat="1" ht="18" hidden="1" customHeight="1">
      <c r="A241" s="233">
        <v>40505</v>
      </c>
      <c r="B241" s="340">
        <v>1340</v>
      </c>
      <c r="C241" s="340">
        <v>5.2850000000000001</v>
      </c>
      <c r="D241" s="340">
        <v>12.39</v>
      </c>
      <c r="E241" s="340">
        <v>340.7</v>
      </c>
      <c r="F241" s="452">
        <v>6.42</v>
      </c>
      <c r="G241" s="340">
        <v>7.1150000000000002</v>
      </c>
      <c r="H241" s="340">
        <v>27.33</v>
      </c>
      <c r="I241" s="340">
        <v>210.35</v>
      </c>
      <c r="J241" s="461"/>
      <c r="K241" s="228">
        <f t="shared" si="100"/>
        <v>295.42041999999998</v>
      </c>
      <c r="L241" s="228">
        <f t="shared" si="101"/>
        <v>208.06093700000002</v>
      </c>
      <c r="M241" s="229">
        <f t="shared" si="102"/>
        <v>455.25444299999998</v>
      </c>
      <c r="N241" s="477">
        <f t="shared" si="103"/>
        <v>375.55735599684738</v>
      </c>
      <c r="O241" s="235">
        <f t="shared" si="106"/>
        <v>235.89455399999997</v>
      </c>
      <c r="P241" s="453">
        <f t="shared" si="104"/>
        <v>261.43142549999999</v>
      </c>
      <c r="Q241" s="154">
        <f t="shared" si="105"/>
        <v>602.51717999999994</v>
      </c>
      <c r="R241" s="232">
        <f t="shared" si="105"/>
        <v>4637.3760999999995</v>
      </c>
      <c r="S241" s="547"/>
    </row>
    <row r="242" spans="1:19" s="440" customFormat="1" ht="18" hidden="1" customHeight="1">
      <c r="A242" s="233">
        <v>40506</v>
      </c>
      <c r="B242" s="340">
        <v>1356.5</v>
      </c>
      <c r="C242" s="340">
        <v>5.3875000000000002</v>
      </c>
      <c r="D242" s="340">
        <v>12.55</v>
      </c>
      <c r="E242" s="340">
        <v>340.2</v>
      </c>
      <c r="F242" s="452">
        <v>6.4749999999999996</v>
      </c>
      <c r="G242" s="340">
        <v>7.19</v>
      </c>
      <c r="H242" s="340">
        <v>27.95</v>
      </c>
      <c r="I242" s="340">
        <v>207.15</v>
      </c>
      <c r="J242" s="461"/>
      <c r="K242" s="228">
        <f t="shared" si="100"/>
        <v>299.05805950000001</v>
      </c>
      <c r="L242" s="228">
        <f t="shared" si="101"/>
        <v>212.09617750000001</v>
      </c>
      <c r="M242" s="229">
        <f t="shared" si="102"/>
        <v>461.13343499999996</v>
      </c>
      <c r="N242" s="477">
        <f t="shared" si="103"/>
        <v>375.00620049934685</v>
      </c>
      <c r="O242" s="235">
        <f t="shared" si="106"/>
        <v>237.91545749999997</v>
      </c>
      <c r="P242" s="453">
        <f t="shared" si="104"/>
        <v>264.18720300000001</v>
      </c>
      <c r="Q242" s="154">
        <f t="shared" si="105"/>
        <v>616.18569999999988</v>
      </c>
      <c r="R242" s="232">
        <f t="shared" si="105"/>
        <v>4566.8288999999995</v>
      </c>
      <c r="S242" s="547"/>
    </row>
    <row r="243" spans="1:19" s="440" customFormat="1" ht="18" hidden="1" customHeight="1">
      <c r="A243" s="233">
        <v>40508</v>
      </c>
      <c r="B243" s="340">
        <v>1340.5</v>
      </c>
      <c r="C243" s="340">
        <v>5.3819999999999997</v>
      </c>
      <c r="D243" s="340">
        <v>12.384</v>
      </c>
      <c r="E243" s="340">
        <v>336.8</v>
      </c>
      <c r="F243" s="452">
        <v>6.4820000000000002</v>
      </c>
      <c r="G243" s="340">
        <v>7.2015000000000002</v>
      </c>
      <c r="H243" s="340">
        <v>28.25</v>
      </c>
      <c r="I243" s="340">
        <v>202.15</v>
      </c>
      <c r="J243" s="461"/>
      <c r="K243" s="228">
        <f t="shared" si="100"/>
        <v>295.53065149999998</v>
      </c>
      <c r="L243" s="228">
        <f t="shared" si="101"/>
        <v>211.8796524</v>
      </c>
      <c r="M243" s="229">
        <f t="shared" si="102"/>
        <v>455.03398079999999</v>
      </c>
      <c r="N243" s="477">
        <f t="shared" si="103"/>
        <v>371.25834311634344</v>
      </c>
      <c r="O243" s="235">
        <f t="shared" si="106"/>
        <v>238.17266339999998</v>
      </c>
      <c r="P243" s="453">
        <f t="shared" si="104"/>
        <v>264.60975554999999</v>
      </c>
      <c r="Q243" s="154">
        <f t="shared" si="105"/>
        <v>622.79949999999997</v>
      </c>
      <c r="R243" s="232">
        <f t="shared" si="105"/>
        <v>4456.5989</v>
      </c>
      <c r="S243" s="547"/>
    </row>
    <row r="244" spans="1:19" s="440" customFormat="1" ht="18" hidden="1" customHeight="1">
      <c r="A244" s="233">
        <v>40511</v>
      </c>
      <c r="B244" s="340">
        <v>1342.5</v>
      </c>
      <c r="C244" s="340">
        <v>5.3825000000000003</v>
      </c>
      <c r="D244" s="340">
        <v>12.35</v>
      </c>
      <c r="E244" s="340">
        <v>336.3</v>
      </c>
      <c r="F244" s="452">
        <v>6.5025000000000004</v>
      </c>
      <c r="G244" s="340">
        <v>7.2649999999999997</v>
      </c>
      <c r="H244" s="340">
        <v>28.35</v>
      </c>
      <c r="I244" s="340">
        <v>202.4</v>
      </c>
      <c r="J244" s="461"/>
      <c r="K244" s="228">
        <f t="shared" si="100"/>
        <v>295.97157749999997</v>
      </c>
      <c r="L244" s="228">
        <f t="shared" si="101"/>
        <v>211.89933650000003</v>
      </c>
      <c r="M244" s="229">
        <f t="shared" si="102"/>
        <v>453.78469499999994</v>
      </c>
      <c r="N244" s="477">
        <f t="shared" si="103"/>
        <v>370.70718761884291</v>
      </c>
      <c r="O244" s="235">
        <f t="shared" si="106"/>
        <v>238.92590924999999</v>
      </c>
      <c r="P244" s="453">
        <f t="shared" si="104"/>
        <v>266.94298049999998</v>
      </c>
      <c r="Q244" s="154">
        <f t="shared" si="105"/>
        <v>625.00409999999999</v>
      </c>
      <c r="R244" s="232">
        <f t="shared" si="105"/>
        <v>4462.1103999999996</v>
      </c>
      <c r="S244" s="547"/>
    </row>
    <row r="245" spans="1:19" s="440" customFormat="1" ht="18" hidden="1" customHeight="1" thickBot="1">
      <c r="A245" s="233">
        <v>40512</v>
      </c>
      <c r="B245" s="340">
        <v>1388</v>
      </c>
      <c r="C245" s="340">
        <v>5.3</v>
      </c>
      <c r="D245" s="340">
        <v>12.43</v>
      </c>
      <c r="E245" s="340">
        <v>338.6</v>
      </c>
      <c r="F245" s="452">
        <v>6.5049999999999999</v>
      </c>
      <c r="G245" s="340">
        <v>7.3</v>
      </c>
      <c r="H245" s="340">
        <v>27.55</v>
      </c>
      <c r="I245" s="340">
        <v>200.95</v>
      </c>
      <c r="J245" s="461"/>
      <c r="K245" s="228">
        <f t="shared" si="100"/>
        <v>306.00264399999998</v>
      </c>
      <c r="L245" s="228">
        <f t="shared" si="101"/>
        <v>208.65146000000001</v>
      </c>
      <c r="M245" s="229">
        <f t="shared" si="102"/>
        <v>456.72419099999996</v>
      </c>
      <c r="N245" s="477">
        <f t="shared" si="103"/>
        <v>373.24250290734528</v>
      </c>
      <c r="O245" s="235">
        <f t="shared" si="106"/>
        <v>239.01776849999999</v>
      </c>
      <c r="P245" s="453">
        <f t="shared" si="104"/>
        <v>268.22900999999996</v>
      </c>
      <c r="Q245" s="154">
        <f t="shared" si="105"/>
        <v>607.3673</v>
      </c>
      <c r="R245" s="232">
        <f t="shared" si="105"/>
        <v>4430.1436999999996</v>
      </c>
      <c r="S245" s="547"/>
    </row>
    <row r="246" spans="1:19" ht="18" customHeight="1" thickBot="1">
      <c r="A246" s="275" t="s">
        <v>53</v>
      </c>
      <c r="B246" s="344">
        <f t="shared" ref="B246:I246" si="107">AVERAGE(B225:B245)</f>
        <v>1398.1428571428571</v>
      </c>
      <c r="C246" s="344">
        <f t="shared" si="107"/>
        <v>5.5224285714285726</v>
      </c>
      <c r="D246" s="344">
        <f>M246/36.7437</f>
        <v>12.573584042978798</v>
      </c>
      <c r="E246" s="344">
        <f t="shared" si="107"/>
        <v>341.13809523809527</v>
      </c>
      <c r="F246" s="344">
        <f t="shared" si="107"/>
        <v>6.7503809523809517</v>
      </c>
      <c r="G246" s="344">
        <f>P246/36.7437</f>
        <v>7.3754140165524982</v>
      </c>
      <c r="H246" s="344">
        <f t="shared" si="107"/>
        <v>28.897619047619042</v>
      </c>
      <c r="I246" s="344">
        <f t="shared" si="107"/>
        <v>204.66904761904757</v>
      </c>
      <c r="K246" s="223">
        <f t="shared" ref="K246:R246" si="108">AVERAGE(K225:K245)</f>
        <v>308.23876871428581</v>
      </c>
      <c r="L246" s="223">
        <f t="shared" si="108"/>
        <v>217.40807248571431</v>
      </c>
      <c r="M246" s="224">
        <v>462</v>
      </c>
      <c r="N246" s="282">
        <f t="shared" si="108"/>
        <v>376.0402731946574</v>
      </c>
      <c r="O246" s="71">
        <f t="shared" si="108"/>
        <v>248.03397259999994</v>
      </c>
      <c r="P246" s="225">
        <v>271</v>
      </c>
      <c r="Q246" s="71">
        <f t="shared" si="108"/>
        <v>637.07690952380938</v>
      </c>
      <c r="R246" s="71">
        <f t="shared" si="108"/>
        <v>4512.1338238095241</v>
      </c>
    </row>
    <row r="247" spans="1:19" ht="18" hidden="1" customHeight="1">
      <c r="A247" s="233">
        <v>40513</v>
      </c>
      <c r="B247" s="340">
        <v>1437.5</v>
      </c>
      <c r="C247" s="340">
        <v>5.5175000000000001</v>
      </c>
      <c r="D247" s="340">
        <v>12.83</v>
      </c>
      <c r="E247" s="340">
        <v>346.6</v>
      </c>
      <c r="F247" s="452">
        <v>6.9749999999999996</v>
      </c>
      <c r="G247" s="340">
        <v>7.8075000000000001</v>
      </c>
      <c r="H247" s="340">
        <v>28.37</v>
      </c>
      <c r="I247" s="340">
        <v>203.3</v>
      </c>
      <c r="K247" s="228">
        <f t="shared" ref="K247:K268" si="109">B247*0.220463</f>
        <v>316.91556249999996</v>
      </c>
      <c r="L247" s="228">
        <f t="shared" ref="L247:L268" si="110">C247*39.3682</f>
        <v>217.2140435</v>
      </c>
      <c r="M247" s="229">
        <f t="shared" ref="M247:M257" si="111">D247*36.7437</f>
        <v>471.42167099999995</v>
      </c>
      <c r="N247" s="477">
        <f t="shared" ref="N247:N257" si="112">E247/0.907185</f>
        <v>382.06099086735344</v>
      </c>
      <c r="O247" s="235">
        <f t="shared" ref="O247:P268" si="113">F247*36.7437</f>
        <v>256.28730749999994</v>
      </c>
      <c r="P247" s="453">
        <f t="shared" si="113"/>
        <v>286.87643774999998</v>
      </c>
      <c r="Q247" s="154">
        <f t="shared" ref="Q247:R268" si="114">H247/100*2204.6</f>
        <v>625.44502</v>
      </c>
      <c r="R247" s="232">
        <f t="shared" si="114"/>
        <v>4481.9517999999998</v>
      </c>
    </row>
    <row r="248" spans="1:19" ht="18" hidden="1" customHeight="1">
      <c r="A248" s="233">
        <v>40514</v>
      </c>
      <c r="B248" s="340">
        <v>1444</v>
      </c>
      <c r="C248" s="340">
        <v>5.4074999999999998</v>
      </c>
      <c r="D248" s="340">
        <v>12.797499999999999</v>
      </c>
      <c r="E248" s="340">
        <v>344.1</v>
      </c>
      <c r="F248" s="452">
        <v>7.0650000000000004</v>
      </c>
      <c r="G248" s="340">
        <v>7.8724999999999996</v>
      </c>
      <c r="H248" s="340">
        <v>28.45</v>
      </c>
      <c r="I248" s="340">
        <v>203.4</v>
      </c>
      <c r="K248" s="228">
        <f t="shared" si="109"/>
        <v>318.34857199999999</v>
      </c>
      <c r="L248" s="228">
        <f t="shared" si="110"/>
        <v>212.88354150000001</v>
      </c>
      <c r="M248" s="229">
        <f t="shared" si="111"/>
        <v>470.22750074999993</v>
      </c>
      <c r="N248" s="477">
        <f t="shared" si="112"/>
        <v>379.3052133798509</v>
      </c>
      <c r="O248" s="235">
        <f t="shared" si="113"/>
        <v>259.59424050000001</v>
      </c>
      <c r="P248" s="453">
        <f t="shared" si="113"/>
        <v>289.26477824999995</v>
      </c>
      <c r="Q248" s="154">
        <f t="shared" si="114"/>
        <v>627.20869999999991</v>
      </c>
      <c r="R248" s="232">
        <f t="shared" si="114"/>
        <v>4484.1564000000008</v>
      </c>
    </row>
    <row r="249" spans="1:19" ht="18" hidden="1" customHeight="1">
      <c r="A249" s="233">
        <v>40515</v>
      </c>
      <c r="B249" s="340">
        <v>1467</v>
      </c>
      <c r="C249" s="340">
        <v>5.59</v>
      </c>
      <c r="D249" s="340">
        <v>13.0025</v>
      </c>
      <c r="E249" s="340">
        <v>350.1</v>
      </c>
      <c r="F249" s="452">
        <v>7.38</v>
      </c>
      <c r="G249" s="340">
        <v>8.1174999999999997</v>
      </c>
      <c r="H249" s="340">
        <v>29.5</v>
      </c>
      <c r="I249" s="340">
        <v>204.5</v>
      </c>
      <c r="K249" s="228">
        <f t="shared" si="109"/>
        <v>323.41922099999999</v>
      </c>
      <c r="L249" s="228">
        <f t="shared" si="110"/>
        <v>220.06823800000001</v>
      </c>
      <c r="M249" s="229">
        <f t="shared" si="111"/>
        <v>477.75995924999995</v>
      </c>
      <c r="N249" s="477">
        <f t="shared" si="112"/>
        <v>385.91907934985699</v>
      </c>
      <c r="O249" s="235">
        <f t="shared" si="113"/>
        <v>271.16850599999998</v>
      </c>
      <c r="P249" s="453">
        <f t="shared" si="113"/>
        <v>298.26698474999995</v>
      </c>
      <c r="Q249" s="154">
        <f t="shared" si="114"/>
        <v>650.35699999999997</v>
      </c>
      <c r="R249" s="232">
        <f t="shared" si="114"/>
        <v>4508.4069999999992</v>
      </c>
    </row>
    <row r="250" spans="1:19" ht="18" hidden="1" customHeight="1">
      <c r="A250" s="233">
        <v>40518</v>
      </c>
      <c r="B250" s="340">
        <v>1455</v>
      </c>
      <c r="C250" s="340">
        <v>5.5374999999999996</v>
      </c>
      <c r="D250" s="340">
        <v>12.885</v>
      </c>
      <c r="E250" s="340">
        <v>345.5</v>
      </c>
      <c r="F250" s="452">
        <v>7.52</v>
      </c>
      <c r="G250" s="340">
        <v>8.2575000000000003</v>
      </c>
      <c r="H250" s="340">
        <v>29.01</v>
      </c>
      <c r="I250" s="340">
        <v>208.65</v>
      </c>
      <c r="K250" s="228">
        <f t="shared" si="109"/>
        <v>320.77366499999999</v>
      </c>
      <c r="L250" s="228">
        <f t="shared" si="110"/>
        <v>218.0014075</v>
      </c>
      <c r="M250" s="229">
        <f t="shared" si="111"/>
        <v>473.44257449999998</v>
      </c>
      <c r="N250" s="477">
        <f t="shared" si="112"/>
        <v>380.84844877285229</v>
      </c>
      <c r="O250" s="235">
        <f t="shared" si="113"/>
        <v>276.31262399999997</v>
      </c>
      <c r="P250" s="453">
        <f t="shared" si="113"/>
        <v>303.41110275</v>
      </c>
      <c r="Q250" s="154">
        <f t="shared" si="114"/>
        <v>639.55446000000006</v>
      </c>
      <c r="R250" s="232">
        <f t="shared" si="114"/>
        <v>4599.8978999999999</v>
      </c>
    </row>
    <row r="251" spans="1:19" ht="18" hidden="1" customHeight="1">
      <c r="A251" s="233">
        <v>40519</v>
      </c>
      <c r="B251" s="340">
        <v>1416.5</v>
      </c>
      <c r="C251" s="340">
        <v>5.4725000000000001</v>
      </c>
      <c r="D251" s="340">
        <v>12.855</v>
      </c>
      <c r="E251" s="340">
        <v>343</v>
      </c>
      <c r="F251" s="452">
        <v>7.43</v>
      </c>
      <c r="G251" s="340">
        <v>8.2149999999999999</v>
      </c>
      <c r="H251" s="340">
        <v>28.41</v>
      </c>
      <c r="I251" s="340">
        <v>207.6</v>
      </c>
      <c r="K251" s="228">
        <f t="shared" si="109"/>
        <v>312.28583950000001</v>
      </c>
      <c r="L251" s="228">
        <f t="shared" si="110"/>
        <v>215.4424745</v>
      </c>
      <c r="M251" s="229">
        <f t="shared" si="111"/>
        <v>472.34026349999999</v>
      </c>
      <c r="N251" s="477">
        <f t="shared" si="112"/>
        <v>378.09267128534975</v>
      </c>
      <c r="O251" s="235">
        <f t="shared" si="113"/>
        <v>273.00569099999996</v>
      </c>
      <c r="P251" s="453">
        <f t="shared" si="113"/>
        <v>301.84949549999999</v>
      </c>
      <c r="Q251" s="154">
        <f t="shared" si="114"/>
        <v>626.32686000000001</v>
      </c>
      <c r="R251" s="232">
        <f t="shared" si="114"/>
        <v>4576.7496000000001</v>
      </c>
    </row>
    <row r="252" spans="1:19" ht="18" hidden="1" customHeight="1">
      <c r="A252" s="233">
        <v>40520</v>
      </c>
      <c r="B252" s="340">
        <v>1395.5</v>
      </c>
      <c r="C252" s="340">
        <v>5.5925000000000002</v>
      </c>
      <c r="D252" s="340">
        <v>12.96</v>
      </c>
      <c r="E252" s="340">
        <v>345.4</v>
      </c>
      <c r="F252" s="452">
        <v>7.42</v>
      </c>
      <c r="G252" s="340">
        <v>8.2725000000000009</v>
      </c>
      <c r="H252" s="340">
        <v>28.98</v>
      </c>
      <c r="I252" s="340">
        <v>204.25</v>
      </c>
      <c r="K252" s="228">
        <f t="shared" si="109"/>
        <v>307.6561165</v>
      </c>
      <c r="L252" s="228">
        <f t="shared" si="110"/>
        <v>220.16665850000001</v>
      </c>
      <c r="M252" s="229">
        <f t="shared" si="111"/>
        <v>476.198352</v>
      </c>
      <c r="N252" s="477">
        <f t="shared" si="112"/>
        <v>380.73821767335215</v>
      </c>
      <c r="O252" s="235">
        <f t="shared" si="113"/>
        <v>272.63825399999996</v>
      </c>
      <c r="P252" s="453">
        <f t="shared" si="113"/>
        <v>303.96225824999999</v>
      </c>
      <c r="Q252" s="154">
        <f t="shared" si="114"/>
        <v>638.89307999999994</v>
      </c>
      <c r="R252" s="232">
        <f t="shared" si="114"/>
        <v>4502.8954999999996</v>
      </c>
    </row>
    <row r="253" spans="1:19" ht="18" hidden="1" customHeight="1">
      <c r="A253" s="233">
        <v>40521</v>
      </c>
      <c r="B253" s="340">
        <v>1389</v>
      </c>
      <c r="C253" s="340">
        <v>5.6025</v>
      </c>
      <c r="D253" s="340">
        <v>12.815</v>
      </c>
      <c r="E253" s="340">
        <v>339.9</v>
      </c>
      <c r="F253" s="452">
        <v>7.4824999999999999</v>
      </c>
      <c r="G253" s="340">
        <v>8.3424999999999994</v>
      </c>
      <c r="H253" s="340">
        <v>28.71</v>
      </c>
      <c r="I253" s="340">
        <v>204.3</v>
      </c>
      <c r="K253" s="228">
        <f t="shared" si="109"/>
        <v>306.22310699999997</v>
      </c>
      <c r="L253" s="228">
        <f t="shared" si="110"/>
        <v>220.56034050000002</v>
      </c>
      <c r="M253" s="229">
        <f t="shared" si="111"/>
        <v>470.87051549999995</v>
      </c>
      <c r="N253" s="477">
        <f t="shared" si="112"/>
        <v>374.67550720084654</v>
      </c>
      <c r="O253" s="235">
        <f t="shared" si="113"/>
        <v>274.93473524999996</v>
      </c>
      <c r="P253" s="453">
        <f t="shared" si="113"/>
        <v>306.53431724999996</v>
      </c>
      <c r="Q253" s="154">
        <f t="shared" si="114"/>
        <v>632.94065999999998</v>
      </c>
      <c r="R253" s="232">
        <f t="shared" si="114"/>
        <v>4503.9978000000001</v>
      </c>
    </row>
    <row r="254" spans="1:19" ht="18" hidden="1" customHeight="1">
      <c r="A254" s="233">
        <v>40522</v>
      </c>
      <c r="B254" s="340">
        <v>1392.5</v>
      </c>
      <c r="C254" s="340">
        <v>5.6025</v>
      </c>
      <c r="D254" s="340">
        <v>12.73</v>
      </c>
      <c r="E254" s="340">
        <v>339.1</v>
      </c>
      <c r="F254" s="452">
        <v>7.3550000000000004</v>
      </c>
      <c r="G254" s="340">
        <v>8.2225000000000001</v>
      </c>
      <c r="H254" s="340">
        <v>29.13</v>
      </c>
      <c r="I254" s="340">
        <v>209.35</v>
      </c>
      <c r="K254" s="228">
        <f t="shared" si="109"/>
        <v>306.99472750000001</v>
      </c>
      <c r="L254" s="228">
        <f t="shared" si="110"/>
        <v>220.56034050000002</v>
      </c>
      <c r="M254" s="229">
        <f t="shared" si="111"/>
        <v>467.74730099999999</v>
      </c>
      <c r="N254" s="477">
        <f t="shared" si="112"/>
        <v>373.79365840484576</v>
      </c>
      <c r="O254" s="235">
        <f t="shared" si="113"/>
        <v>270.24991349999999</v>
      </c>
      <c r="P254" s="453">
        <f t="shared" si="113"/>
        <v>302.12507324999996</v>
      </c>
      <c r="Q254" s="154">
        <f t="shared" si="114"/>
        <v>642.19997999999998</v>
      </c>
      <c r="R254" s="232">
        <f t="shared" si="114"/>
        <v>4615.3301000000001</v>
      </c>
    </row>
    <row r="255" spans="1:19" ht="18" hidden="1" customHeight="1">
      <c r="A255" s="233">
        <v>40525</v>
      </c>
      <c r="B255" s="340">
        <v>1423.5</v>
      </c>
      <c r="C255" s="340">
        <v>5.7525000000000004</v>
      </c>
      <c r="D255" s="340">
        <v>13.025</v>
      </c>
      <c r="E255" s="340">
        <v>344.8</v>
      </c>
      <c r="F255" s="452">
        <v>7.4024999999999999</v>
      </c>
      <c r="G255" s="340">
        <v>8.2575000000000003</v>
      </c>
      <c r="H255" s="340">
        <v>30.49</v>
      </c>
      <c r="I255" s="340">
        <v>217.2</v>
      </c>
      <c r="K255" s="228">
        <f t="shared" si="109"/>
        <v>313.82908049999998</v>
      </c>
      <c r="L255" s="228">
        <f t="shared" si="110"/>
        <v>226.46557050000001</v>
      </c>
      <c r="M255" s="229">
        <f t="shared" si="111"/>
        <v>478.58669249999997</v>
      </c>
      <c r="N255" s="477">
        <f t="shared" si="112"/>
        <v>380.0768310763516</v>
      </c>
      <c r="O255" s="235">
        <f t="shared" si="113"/>
        <v>271.99523925</v>
      </c>
      <c r="P255" s="453">
        <f t="shared" si="113"/>
        <v>303.41110275</v>
      </c>
      <c r="Q255" s="154">
        <f t="shared" si="114"/>
        <v>672.18254000000002</v>
      </c>
      <c r="R255" s="232">
        <f t="shared" si="114"/>
        <v>4788.3911999999991</v>
      </c>
    </row>
    <row r="256" spans="1:19" ht="18" hidden="1" customHeight="1">
      <c r="A256" s="233">
        <v>40526</v>
      </c>
      <c r="B256" s="340">
        <v>1397.5</v>
      </c>
      <c r="C256" s="340">
        <v>5.7450000000000001</v>
      </c>
      <c r="D256" s="340">
        <v>12.96</v>
      </c>
      <c r="E256" s="340">
        <v>344.5</v>
      </c>
      <c r="F256" s="452">
        <v>7.21</v>
      </c>
      <c r="G256" s="340">
        <v>7.9850000000000003</v>
      </c>
      <c r="H256" s="340">
        <v>30.78</v>
      </c>
      <c r="I256" s="340">
        <v>216.35</v>
      </c>
      <c r="K256" s="228">
        <f t="shared" si="109"/>
        <v>308.09704249999999</v>
      </c>
      <c r="L256" s="228">
        <f t="shared" si="110"/>
        <v>226.170309</v>
      </c>
      <c r="M256" s="229">
        <f t="shared" si="111"/>
        <v>476.198352</v>
      </c>
      <c r="N256" s="477">
        <f t="shared" si="112"/>
        <v>379.74613777785123</v>
      </c>
      <c r="O256" s="235">
        <f t="shared" si="113"/>
        <v>264.922077</v>
      </c>
      <c r="P256" s="453">
        <f t="shared" si="113"/>
        <v>293.39844449999998</v>
      </c>
      <c r="Q256" s="154">
        <f t="shared" si="114"/>
        <v>678.57587999999998</v>
      </c>
      <c r="R256" s="232">
        <f t="shared" si="114"/>
        <v>4769.6520999999993</v>
      </c>
    </row>
    <row r="257" spans="1:20" ht="18" hidden="1" customHeight="1">
      <c r="A257" s="233">
        <v>40527</v>
      </c>
      <c r="B257" s="340">
        <v>1402.5</v>
      </c>
      <c r="C257" s="340">
        <v>5.8425000000000002</v>
      </c>
      <c r="D257" s="340">
        <v>12.965</v>
      </c>
      <c r="E257" s="340">
        <v>346.1</v>
      </c>
      <c r="F257" s="452">
        <v>7.6475</v>
      </c>
      <c r="G257" s="340">
        <v>8.1125000000000007</v>
      </c>
      <c r="H257" s="340">
        <v>31.11</v>
      </c>
      <c r="I257" s="340">
        <v>216.9</v>
      </c>
      <c r="K257" s="228">
        <f t="shared" si="109"/>
        <v>309.19935749999996</v>
      </c>
      <c r="L257" s="228">
        <f t="shared" si="110"/>
        <v>230.00870850000001</v>
      </c>
      <c r="M257" s="229">
        <f t="shared" si="111"/>
        <v>476.38207049999994</v>
      </c>
      <c r="N257" s="477">
        <f t="shared" si="112"/>
        <v>381.50983536985291</v>
      </c>
      <c r="O257" s="235">
        <f t="shared" si="113"/>
        <v>280.99744575</v>
      </c>
      <c r="P257" s="453">
        <f t="shared" si="113"/>
        <v>298.08326625000001</v>
      </c>
      <c r="Q257" s="154">
        <f t="shared" si="114"/>
        <v>685.85105999999996</v>
      </c>
      <c r="R257" s="232">
        <f t="shared" si="114"/>
        <v>4781.7773999999999</v>
      </c>
    </row>
    <row r="258" spans="1:20" ht="18" hidden="1" customHeight="1">
      <c r="A258" s="233">
        <v>40528</v>
      </c>
      <c r="B258" s="340">
        <v>1374.5</v>
      </c>
      <c r="C258" s="340">
        <v>5.88</v>
      </c>
      <c r="D258" s="340">
        <v>12.89</v>
      </c>
      <c r="E258" s="340">
        <v>343.8</v>
      </c>
      <c r="F258" s="452">
        <v>7.5</v>
      </c>
      <c r="G258" s="340">
        <v>8.0299999999999994</v>
      </c>
      <c r="H258" s="340">
        <v>31</v>
      </c>
      <c r="I258" s="340">
        <v>216.15</v>
      </c>
      <c r="K258" s="228">
        <f t="shared" si="109"/>
        <v>303.02639349999998</v>
      </c>
      <c r="L258" s="228">
        <f t="shared" si="110"/>
        <v>231.485016</v>
      </c>
      <c r="M258" s="229">
        <f t="shared" ref="M258:M268" si="115">D258*36.7437</f>
        <v>473.62629299999998</v>
      </c>
      <c r="N258" s="477">
        <f t="shared" ref="N258:N268" si="116">E258/0.907185</f>
        <v>378.97452008135053</v>
      </c>
      <c r="O258" s="235">
        <f t="shared" si="113"/>
        <v>275.57774999999998</v>
      </c>
      <c r="P258" s="453">
        <f t="shared" si="113"/>
        <v>295.05191099999996</v>
      </c>
      <c r="Q258" s="154">
        <f t="shared" si="114"/>
        <v>683.42599999999993</v>
      </c>
      <c r="R258" s="232">
        <f t="shared" si="114"/>
        <v>4765.2429000000002</v>
      </c>
    </row>
    <row r="259" spans="1:20" ht="18" hidden="1" customHeight="1">
      <c r="A259" s="233">
        <v>40529</v>
      </c>
      <c r="B259" s="340">
        <v>1369.5</v>
      </c>
      <c r="C259" s="340">
        <v>5.9649999999999999</v>
      </c>
      <c r="D259" s="340">
        <v>12.987500000000001</v>
      </c>
      <c r="E259" s="340">
        <v>347.8</v>
      </c>
      <c r="F259" s="452">
        <v>7.5674999999999999</v>
      </c>
      <c r="G259" s="340">
        <v>8.1174999999999997</v>
      </c>
      <c r="H259" s="340">
        <v>32.5</v>
      </c>
      <c r="I259" s="340">
        <v>225.25</v>
      </c>
      <c r="K259" s="228">
        <f t="shared" si="109"/>
        <v>301.92407850000001</v>
      </c>
      <c r="L259" s="228">
        <f t="shared" si="110"/>
        <v>234.83131299999999</v>
      </c>
      <c r="M259" s="229">
        <f t="shared" si="115"/>
        <v>477.20880374999996</v>
      </c>
      <c r="N259" s="477">
        <f t="shared" si="116"/>
        <v>383.38376406135461</v>
      </c>
      <c r="O259" s="235">
        <f t="shared" si="113"/>
        <v>278.05794974999998</v>
      </c>
      <c r="P259" s="453">
        <f t="shared" si="113"/>
        <v>298.26698474999995</v>
      </c>
      <c r="Q259" s="154">
        <f t="shared" si="114"/>
        <v>716.495</v>
      </c>
      <c r="R259" s="232">
        <f t="shared" si="114"/>
        <v>4965.8615</v>
      </c>
    </row>
    <row r="260" spans="1:20" ht="18" hidden="1" customHeight="1">
      <c r="A260" s="233">
        <v>40532</v>
      </c>
      <c r="B260" s="340">
        <v>1375</v>
      </c>
      <c r="C260" s="340">
        <v>5.9950000000000001</v>
      </c>
      <c r="D260" s="340">
        <v>13.1525</v>
      </c>
      <c r="E260" s="340">
        <v>351.5</v>
      </c>
      <c r="F260" s="452">
        <v>7.6950000000000003</v>
      </c>
      <c r="G260" s="340">
        <v>8.26</v>
      </c>
      <c r="H260" s="340">
        <v>32.96</v>
      </c>
      <c r="I260" s="340">
        <v>224.65</v>
      </c>
      <c r="K260" s="228">
        <f t="shared" si="109"/>
        <v>303.13662499999998</v>
      </c>
      <c r="L260" s="228">
        <f t="shared" si="110"/>
        <v>236.012359</v>
      </c>
      <c r="M260" s="229">
        <f t="shared" si="115"/>
        <v>483.27151424999994</v>
      </c>
      <c r="N260" s="477">
        <f t="shared" si="116"/>
        <v>387.46231474285838</v>
      </c>
      <c r="O260" s="235">
        <f t="shared" si="113"/>
        <v>282.7427715</v>
      </c>
      <c r="P260" s="453">
        <f t="shared" si="113"/>
        <v>303.50296199999997</v>
      </c>
      <c r="Q260" s="154">
        <f t="shared" si="114"/>
        <v>726.63616000000002</v>
      </c>
      <c r="R260" s="232">
        <f t="shared" si="114"/>
        <v>4952.6338999999998</v>
      </c>
    </row>
    <row r="261" spans="1:20" ht="18" hidden="1" customHeight="1">
      <c r="A261" s="233">
        <v>40533</v>
      </c>
      <c r="B261" s="340">
        <v>1363.5</v>
      </c>
      <c r="C261" s="340">
        <v>6.0225</v>
      </c>
      <c r="D261" s="340">
        <v>13.262499999999999</v>
      </c>
      <c r="E261" s="340">
        <v>352.6</v>
      </c>
      <c r="F261" s="452">
        <v>7.65</v>
      </c>
      <c r="G261" s="340">
        <v>8.2650000000000006</v>
      </c>
      <c r="H261" s="340">
        <v>33.020000000000003</v>
      </c>
      <c r="I261" s="340">
        <v>235.25</v>
      </c>
      <c r="K261" s="228">
        <f t="shared" si="109"/>
        <v>300.60130049999998</v>
      </c>
      <c r="L261" s="228">
        <f t="shared" si="110"/>
        <v>237.09498450000001</v>
      </c>
      <c r="M261" s="229">
        <f t="shared" si="115"/>
        <v>487.31332124999994</v>
      </c>
      <c r="N261" s="477">
        <f t="shared" si="116"/>
        <v>388.67485683735953</v>
      </c>
      <c r="O261" s="235">
        <f t="shared" si="113"/>
        <v>281.08930499999997</v>
      </c>
      <c r="P261" s="453">
        <f t="shared" si="113"/>
        <v>303.68668050000002</v>
      </c>
      <c r="Q261" s="154">
        <f t="shared" si="114"/>
        <v>727.95892000000003</v>
      </c>
      <c r="R261" s="232">
        <f t="shared" si="114"/>
        <v>5186.3215</v>
      </c>
    </row>
    <row r="262" spans="1:20" ht="18" hidden="1" customHeight="1">
      <c r="A262" s="233">
        <v>40534</v>
      </c>
      <c r="B262" s="340">
        <v>1343</v>
      </c>
      <c r="C262" s="340">
        <v>6.09</v>
      </c>
      <c r="D262" s="340">
        <v>13.2875</v>
      </c>
      <c r="E262" s="340">
        <v>352.7</v>
      </c>
      <c r="F262" s="452">
        <v>7.835</v>
      </c>
      <c r="G262" s="340">
        <v>8.4450000000000003</v>
      </c>
      <c r="H262" s="340">
        <v>33.130000000000003</v>
      </c>
      <c r="I262" s="340">
        <v>231.6</v>
      </c>
      <c r="K262" s="228">
        <f t="shared" si="109"/>
        <v>296.08180899999996</v>
      </c>
      <c r="L262" s="228">
        <f t="shared" si="110"/>
        <v>239.75233800000001</v>
      </c>
      <c r="M262" s="229">
        <f t="shared" si="115"/>
        <v>488.23191374999993</v>
      </c>
      <c r="N262" s="477">
        <f t="shared" si="116"/>
        <v>388.78508793685961</v>
      </c>
      <c r="O262" s="235">
        <f t="shared" si="113"/>
        <v>287.8868895</v>
      </c>
      <c r="P262" s="453">
        <f t="shared" si="113"/>
        <v>310.3005465</v>
      </c>
      <c r="Q262" s="154">
        <f t="shared" si="114"/>
        <v>730.38398000000007</v>
      </c>
      <c r="R262" s="232">
        <f t="shared" si="114"/>
        <v>5105.8535999999995</v>
      </c>
    </row>
    <row r="263" spans="1:20" ht="18" hidden="1" customHeight="1">
      <c r="A263" s="233">
        <v>40535</v>
      </c>
      <c r="B263" s="340">
        <v>1339.5</v>
      </c>
      <c r="C263" s="340">
        <v>6.14</v>
      </c>
      <c r="D263" s="340">
        <v>13.494999999999999</v>
      </c>
      <c r="E263" s="340">
        <v>360</v>
      </c>
      <c r="F263" s="452">
        <v>7.83</v>
      </c>
      <c r="G263" s="340">
        <v>8.4499999999999993</v>
      </c>
      <c r="H263" s="340">
        <v>33.979999999999997</v>
      </c>
      <c r="I263" s="340">
        <v>235.9</v>
      </c>
      <c r="K263" s="228">
        <f t="shared" si="109"/>
        <v>295.31018849999998</v>
      </c>
      <c r="L263" s="228">
        <f t="shared" si="110"/>
        <v>241.72074799999999</v>
      </c>
      <c r="M263" s="229">
        <f t="shared" si="115"/>
        <v>495.85623149999992</v>
      </c>
      <c r="N263" s="477">
        <f t="shared" si="116"/>
        <v>396.83195820036707</v>
      </c>
      <c r="O263" s="235">
        <f t="shared" si="113"/>
        <v>287.703171</v>
      </c>
      <c r="P263" s="453">
        <f t="shared" si="113"/>
        <v>310.48426499999994</v>
      </c>
      <c r="Q263" s="154">
        <f t="shared" si="114"/>
        <v>749.12307999999996</v>
      </c>
      <c r="R263" s="232">
        <f t="shared" si="114"/>
        <v>5200.6513999999997</v>
      </c>
    </row>
    <row r="264" spans="1:20" ht="18" hidden="1" customHeight="1">
      <c r="A264" s="233">
        <v>40539</v>
      </c>
      <c r="B264" s="340">
        <v>1325.5</v>
      </c>
      <c r="C264" s="340">
        <v>6.1524999999999999</v>
      </c>
      <c r="D264" s="340">
        <v>13.73</v>
      </c>
      <c r="E264" s="340">
        <v>366.4</v>
      </c>
      <c r="F264" s="452">
        <v>7.8025000000000002</v>
      </c>
      <c r="G264" s="340">
        <v>8.4375</v>
      </c>
      <c r="H264" s="340">
        <v>33.64</v>
      </c>
      <c r="I264" s="340">
        <v>237.45</v>
      </c>
      <c r="K264" s="228">
        <f t="shared" si="109"/>
        <v>292.22370649999999</v>
      </c>
      <c r="L264" s="228">
        <f t="shared" si="110"/>
        <v>242.2128505</v>
      </c>
      <c r="M264" s="229">
        <f t="shared" si="115"/>
        <v>504.49100099999998</v>
      </c>
      <c r="N264" s="477">
        <f t="shared" si="116"/>
        <v>403.88674856837355</v>
      </c>
      <c r="O264" s="235">
        <f t="shared" si="113"/>
        <v>286.69271924999998</v>
      </c>
      <c r="P264" s="453">
        <f t="shared" si="113"/>
        <v>310.02496874999997</v>
      </c>
      <c r="Q264" s="154">
        <f t="shared" si="114"/>
        <v>741.62744000000009</v>
      </c>
      <c r="R264" s="232">
        <f t="shared" si="114"/>
        <v>5234.8226999999997</v>
      </c>
    </row>
    <row r="265" spans="1:20" ht="18" hidden="1" customHeight="1">
      <c r="A265" s="233">
        <v>40540</v>
      </c>
      <c r="B265" s="340">
        <v>1309.5</v>
      </c>
      <c r="C265" s="340">
        <v>6.2324999999999999</v>
      </c>
      <c r="D265" s="340">
        <v>13.7575</v>
      </c>
      <c r="E265" s="340">
        <v>368.6</v>
      </c>
      <c r="F265" s="452">
        <v>7.9824999999999999</v>
      </c>
      <c r="G265" s="340">
        <v>8.6050000000000004</v>
      </c>
      <c r="H265" s="340">
        <v>34.39</v>
      </c>
      <c r="I265" s="340">
        <v>239.3</v>
      </c>
      <c r="K265" s="228">
        <f t="shared" si="109"/>
        <v>288.69629850000001</v>
      </c>
      <c r="L265" s="228">
        <f t="shared" si="110"/>
        <v>245.36230650000002</v>
      </c>
      <c r="M265" s="229">
        <f t="shared" si="115"/>
        <v>505.50145274999994</v>
      </c>
      <c r="N265" s="477">
        <f t="shared" si="116"/>
        <v>406.31183275737584</v>
      </c>
      <c r="O265" s="235">
        <f t="shared" si="113"/>
        <v>293.30658524999996</v>
      </c>
      <c r="P265" s="453">
        <f t="shared" si="113"/>
        <v>316.17953849999998</v>
      </c>
      <c r="Q265" s="154">
        <f t="shared" si="114"/>
        <v>758.16193999999996</v>
      </c>
      <c r="R265" s="232">
        <f t="shared" si="114"/>
        <v>5275.6078000000007</v>
      </c>
    </row>
    <row r="266" spans="1:20" ht="18" hidden="1" customHeight="1">
      <c r="A266" s="233">
        <v>40541</v>
      </c>
      <c r="B266" s="340">
        <v>1359.5</v>
      </c>
      <c r="C266" s="340">
        <v>6.24</v>
      </c>
      <c r="D266" s="340">
        <v>13.66</v>
      </c>
      <c r="E266" s="340">
        <v>365.7</v>
      </c>
      <c r="F266" s="452">
        <v>7.99</v>
      </c>
      <c r="G266" s="340">
        <v>8.58</v>
      </c>
      <c r="H266" s="340">
        <v>33.83</v>
      </c>
      <c r="I266" s="340">
        <v>239.65</v>
      </c>
      <c r="K266" s="228">
        <f t="shared" si="109"/>
        <v>299.7194485</v>
      </c>
      <c r="L266" s="228">
        <f t="shared" si="110"/>
        <v>245.65756800000003</v>
      </c>
      <c r="M266" s="229">
        <f t="shared" si="115"/>
        <v>501.91894199999996</v>
      </c>
      <c r="N266" s="477">
        <f t="shared" si="116"/>
        <v>403.11513087187285</v>
      </c>
      <c r="O266" s="235">
        <f t="shared" si="113"/>
        <v>293.58216299999998</v>
      </c>
      <c r="P266" s="453">
        <f t="shared" si="113"/>
        <v>315.26094599999999</v>
      </c>
      <c r="Q266" s="154">
        <f t="shared" si="114"/>
        <v>745.81617999999992</v>
      </c>
      <c r="R266" s="232">
        <f t="shared" si="114"/>
        <v>5283.3239000000003</v>
      </c>
    </row>
    <row r="267" spans="1:20" ht="18" hidden="1" customHeight="1">
      <c r="A267" s="233">
        <v>40542</v>
      </c>
      <c r="B267" s="340">
        <v>1363</v>
      </c>
      <c r="C267" s="340">
        <v>6.16</v>
      </c>
      <c r="D267" s="340">
        <v>13.66</v>
      </c>
      <c r="E267" s="340">
        <v>365.4</v>
      </c>
      <c r="F267" s="452">
        <v>7.8475000000000001</v>
      </c>
      <c r="G267" s="340">
        <v>8.4350000000000005</v>
      </c>
      <c r="H267" s="340">
        <v>30.38</v>
      </c>
      <c r="I267" s="340">
        <v>236.3</v>
      </c>
      <c r="K267" s="228">
        <f t="shared" si="109"/>
        <v>300.49106899999998</v>
      </c>
      <c r="L267" s="228">
        <f t="shared" si="110"/>
        <v>242.50811200000001</v>
      </c>
      <c r="M267" s="229">
        <f t="shared" si="115"/>
        <v>501.91894199999996</v>
      </c>
      <c r="N267" s="477">
        <f t="shared" si="116"/>
        <v>402.78443757337254</v>
      </c>
      <c r="O267" s="235">
        <f t="shared" si="113"/>
        <v>288.34618574999996</v>
      </c>
      <c r="P267" s="453">
        <f t="shared" si="113"/>
        <v>309.9331095</v>
      </c>
      <c r="Q267" s="154">
        <f t="shared" si="114"/>
        <v>669.75747999999999</v>
      </c>
      <c r="R267" s="232">
        <f t="shared" si="114"/>
        <v>5209.4697999999999</v>
      </c>
    </row>
    <row r="268" spans="1:20" ht="18" hidden="1" customHeight="1" thickBot="1">
      <c r="A268" s="233">
        <v>40543</v>
      </c>
      <c r="B268" s="340">
        <v>1399.5</v>
      </c>
      <c r="C268" s="340">
        <v>6.29</v>
      </c>
      <c r="D268" s="340">
        <v>13.936</v>
      </c>
      <c r="E268" s="340">
        <v>370.3</v>
      </c>
      <c r="F268" s="452">
        <v>7.9420000000000002</v>
      </c>
      <c r="G268" s="340">
        <v>8.51</v>
      </c>
      <c r="H268" s="340">
        <v>32.119999999999997</v>
      </c>
      <c r="I268" s="340">
        <v>240.5</v>
      </c>
      <c r="K268" s="228">
        <f t="shared" si="109"/>
        <v>308.53796849999998</v>
      </c>
      <c r="L268" s="228">
        <f t="shared" si="110"/>
        <v>247.625978</v>
      </c>
      <c r="M268" s="229">
        <f t="shared" si="115"/>
        <v>512.06020319999993</v>
      </c>
      <c r="N268" s="477">
        <f t="shared" si="116"/>
        <v>408.1857614488776</v>
      </c>
      <c r="O268" s="235">
        <f t="shared" si="113"/>
        <v>291.81846539999998</v>
      </c>
      <c r="P268" s="453">
        <f t="shared" si="113"/>
        <v>312.68888699999997</v>
      </c>
      <c r="Q268" s="154">
        <f t="shared" si="114"/>
        <v>708.1175199999999</v>
      </c>
      <c r="R268" s="232">
        <f t="shared" si="114"/>
        <v>5302.0629999999992</v>
      </c>
    </row>
    <row r="269" spans="1:20" ht="18" customHeight="1" thickBot="1">
      <c r="A269" s="120" t="s">
        <v>84</v>
      </c>
      <c r="B269" s="344">
        <f t="shared" ref="B269:I269" si="117">AVERAGE(B247:B268)</f>
        <v>1388.2954545454545</v>
      </c>
      <c r="C269" s="344">
        <f t="shared" si="117"/>
        <v>5.8559090909090905</v>
      </c>
      <c r="D269" s="344">
        <f t="shared" si="117"/>
        <v>13.165613636363634</v>
      </c>
      <c r="E269" s="344">
        <f t="shared" si="117"/>
        <v>351.54090909090911</v>
      </c>
      <c r="F269" s="344">
        <f t="shared" si="117"/>
        <v>7.5695227272727266</v>
      </c>
      <c r="G269" s="344">
        <f t="shared" si="117"/>
        <v>8.2544318181818177</v>
      </c>
      <c r="H269" s="344">
        <f t="shared" si="117"/>
        <v>31.085909090909091</v>
      </c>
      <c r="I269" s="344">
        <f t="shared" si="117"/>
        <v>220.80909090909091</v>
      </c>
      <c r="J269" s="461" t="e">
        <f>AVERAGE(J247:J252)</f>
        <v>#DIV/0!</v>
      </c>
      <c r="K269" s="223">
        <f t="shared" ref="K269:R269" si="118">AVERAGE(K247:K268)</f>
        <v>306.06778079545455</v>
      </c>
      <c r="L269" s="223">
        <v>233</v>
      </c>
      <c r="M269" s="224">
        <f t="shared" si="118"/>
        <v>483.75335777045456</v>
      </c>
      <c r="N269" s="282">
        <f t="shared" si="118"/>
        <v>387.50740928356299</v>
      </c>
      <c r="O269" s="71">
        <f t="shared" si="118"/>
        <v>278.13227223409081</v>
      </c>
      <c r="P269" s="225">
        <v>305</v>
      </c>
      <c r="Q269" s="71">
        <f t="shared" si="118"/>
        <v>685.31995181818195</v>
      </c>
      <c r="R269" s="282">
        <f t="shared" si="118"/>
        <v>4867.9572181818185</v>
      </c>
      <c r="T269" s="520"/>
    </row>
    <row r="270" spans="1:20" ht="18.75" hidden="1" customHeight="1">
      <c r="A270" s="233">
        <v>40546</v>
      </c>
      <c r="B270" s="340">
        <v>1418.5</v>
      </c>
      <c r="C270" s="340">
        <v>6.2039999999999997</v>
      </c>
      <c r="D270" s="340">
        <v>13.702</v>
      </c>
      <c r="E270" s="340">
        <v>365.7</v>
      </c>
      <c r="F270" s="452">
        <v>8.0540000000000003</v>
      </c>
      <c r="G270" s="340">
        <v>8.6300000000000008</v>
      </c>
      <c r="H270" s="340">
        <v>32.119999999999997</v>
      </c>
      <c r="I270" s="340">
        <v>240.5</v>
      </c>
      <c r="K270" s="228">
        <f t="shared" ref="K270:K289" si="119">B270*0.220463</f>
        <v>312.7267655</v>
      </c>
      <c r="L270" s="228">
        <f t="shared" ref="L270:L289" si="120">C270*39.3682</f>
        <v>244.2403128</v>
      </c>
      <c r="M270" s="229">
        <f t="shared" ref="M270:M289" si="121">D270*36.7437</f>
        <v>503.46217739999997</v>
      </c>
      <c r="N270" s="477">
        <f t="shared" ref="N270:N289" si="122">E270/0.907185</f>
        <v>403.11513087187285</v>
      </c>
      <c r="O270" s="235">
        <f t="shared" ref="O270:P289" si="123">F270*36.7437</f>
        <v>295.93375979999996</v>
      </c>
      <c r="P270" s="453">
        <f t="shared" si="123"/>
        <v>317.09813100000002</v>
      </c>
      <c r="Q270" s="154">
        <f t="shared" ref="Q270:R289" si="124">H270/100*2204.6</f>
        <v>708.1175199999999</v>
      </c>
      <c r="R270" s="232">
        <f t="shared" si="124"/>
        <v>5302.0629999999992</v>
      </c>
    </row>
    <row r="271" spans="1:20" ht="18" hidden="1" customHeight="1">
      <c r="A271" s="233">
        <v>40547</v>
      </c>
      <c r="B271" s="340">
        <v>1388.5</v>
      </c>
      <c r="C271" s="340">
        <v>6.085</v>
      </c>
      <c r="D271" s="340">
        <v>13.61</v>
      </c>
      <c r="E271" s="340">
        <v>364.7</v>
      </c>
      <c r="F271" s="452">
        <v>7.8925000000000001</v>
      </c>
      <c r="G271" s="340">
        <v>8.4924999999999997</v>
      </c>
      <c r="H271" s="340">
        <v>31</v>
      </c>
      <c r="I271" s="340">
        <v>234.95</v>
      </c>
      <c r="K271" s="228">
        <f t="shared" si="119"/>
        <v>306.11287549999997</v>
      </c>
      <c r="L271" s="228">
        <f t="shared" si="120"/>
        <v>239.555497</v>
      </c>
      <c r="M271" s="229">
        <f t="shared" si="121"/>
        <v>500.08175699999993</v>
      </c>
      <c r="N271" s="477">
        <f t="shared" si="122"/>
        <v>402.01281987687184</v>
      </c>
      <c r="O271" s="235">
        <f t="shared" si="123"/>
        <v>289.99965225</v>
      </c>
      <c r="P271" s="453">
        <f t="shared" si="123"/>
        <v>312.04587224999995</v>
      </c>
      <c r="Q271" s="154">
        <f t="shared" si="124"/>
        <v>683.42599999999993</v>
      </c>
      <c r="R271" s="232">
        <f t="shared" si="124"/>
        <v>5179.7076999999999</v>
      </c>
    </row>
    <row r="272" spans="1:20" ht="18" hidden="1" customHeight="1">
      <c r="A272" s="233">
        <v>40548</v>
      </c>
      <c r="B272" s="340">
        <v>1382.5</v>
      </c>
      <c r="C272" s="340">
        <v>6.1924999999999999</v>
      </c>
      <c r="D272" s="340">
        <v>13.86</v>
      </c>
      <c r="E272" s="340">
        <v>369.3</v>
      </c>
      <c r="F272" s="452">
        <v>8.0824999999999996</v>
      </c>
      <c r="G272" s="340">
        <v>8.7234999999999996</v>
      </c>
      <c r="H272" s="340">
        <v>32.200000000000003</v>
      </c>
      <c r="I272" s="340">
        <v>233</v>
      </c>
      <c r="K272" s="228">
        <f t="shared" si="119"/>
        <v>304.7900975</v>
      </c>
      <c r="L272" s="228">
        <f t="shared" si="120"/>
        <v>243.7875785</v>
      </c>
      <c r="M272" s="229">
        <f t="shared" si="121"/>
        <v>509.26768199999992</v>
      </c>
      <c r="N272" s="477">
        <f t="shared" si="122"/>
        <v>407.08345045387654</v>
      </c>
      <c r="O272" s="235">
        <f t="shared" si="123"/>
        <v>296.98095524999997</v>
      </c>
      <c r="P272" s="453">
        <f t="shared" si="123"/>
        <v>320.53366694999994</v>
      </c>
      <c r="Q272" s="154">
        <f t="shared" si="124"/>
        <v>709.88120000000004</v>
      </c>
      <c r="R272" s="232">
        <f t="shared" si="124"/>
        <v>5136.7179999999998</v>
      </c>
    </row>
    <row r="273" spans="1:18" ht="18" hidden="1" customHeight="1">
      <c r="A273" s="233">
        <v>40549</v>
      </c>
      <c r="B273" s="340">
        <v>1365.5</v>
      </c>
      <c r="C273" s="340">
        <v>6.02</v>
      </c>
      <c r="D273" s="340">
        <v>13.695</v>
      </c>
      <c r="E273" s="340">
        <v>365.2</v>
      </c>
      <c r="F273" s="452">
        <v>7.89</v>
      </c>
      <c r="G273" s="340">
        <v>8.5850000000000009</v>
      </c>
      <c r="H273" s="340">
        <v>30.24</v>
      </c>
      <c r="I273" s="340">
        <v>233</v>
      </c>
      <c r="K273" s="228">
        <f t="shared" si="119"/>
        <v>301.04222649999997</v>
      </c>
      <c r="L273" s="228">
        <f t="shared" si="120"/>
        <v>236.99656400000001</v>
      </c>
      <c r="M273" s="229">
        <f t="shared" si="121"/>
        <v>503.20497149999994</v>
      </c>
      <c r="N273" s="477">
        <f t="shared" si="122"/>
        <v>402.56397537437238</v>
      </c>
      <c r="O273" s="235">
        <f t="shared" si="123"/>
        <v>289.90779299999997</v>
      </c>
      <c r="P273" s="453">
        <f t="shared" si="123"/>
        <v>315.44466449999999</v>
      </c>
      <c r="Q273" s="154">
        <f t="shared" si="124"/>
        <v>666.67103999999995</v>
      </c>
      <c r="R273" s="232">
        <f t="shared" si="124"/>
        <v>5136.7179999999998</v>
      </c>
    </row>
    <row r="274" spans="1:18" ht="18" hidden="1" customHeight="1">
      <c r="A274" s="233">
        <v>40550</v>
      </c>
      <c r="B274" s="340">
        <v>1339</v>
      </c>
      <c r="C274" s="340">
        <v>5.95</v>
      </c>
      <c r="D274" s="340">
        <v>13.58</v>
      </c>
      <c r="E274" s="340">
        <v>359.1</v>
      </c>
      <c r="F274" s="452">
        <v>7.74</v>
      </c>
      <c r="G274" s="340">
        <v>8.4600000000000009</v>
      </c>
      <c r="H274" s="340">
        <v>31.53</v>
      </c>
      <c r="I274" s="340">
        <v>230.7</v>
      </c>
      <c r="K274" s="228">
        <f t="shared" si="119"/>
        <v>295.19995699999998</v>
      </c>
      <c r="L274" s="228">
        <f t="shared" si="120"/>
        <v>234.24079</v>
      </c>
      <c r="M274" s="229">
        <f t="shared" si="121"/>
        <v>498.97944599999994</v>
      </c>
      <c r="N274" s="477">
        <f t="shared" si="122"/>
        <v>395.83987830486615</v>
      </c>
      <c r="O274" s="235">
        <f t="shared" si="123"/>
        <v>284.39623799999998</v>
      </c>
      <c r="P274" s="453">
        <f t="shared" si="123"/>
        <v>310.85170199999999</v>
      </c>
      <c r="Q274" s="154">
        <f t="shared" si="124"/>
        <v>695.11038000000008</v>
      </c>
      <c r="R274" s="232">
        <f t="shared" si="124"/>
        <v>5086.0121999999992</v>
      </c>
    </row>
    <row r="275" spans="1:18" ht="18" hidden="1" customHeight="1">
      <c r="A275" s="233">
        <v>40553</v>
      </c>
      <c r="B275" s="340">
        <v>1361</v>
      </c>
      <c r="C275" s="340">
        <v>6.07</v>
      </c>
      <c r="D275" s="340">
        <v>13.7325</v>
      </c>
      <c r="E275" s="340">
        <v>366.8</v>
      </c>
      <c r="F275" s="452">
        <v>7.6725000000000003</v>
      </c>
      <c r="G275" s="340">
        <v>8.4149999999999991</v>
      </c>
      <c r="H275" s="340">
        <v>31.74</v>
      </c>
      <c r="I275" s="340">
        <v>231.25</v>
      </c>
      <c r="K275" s="228">
        <f t="shared" si="119"/>
        <v>300.05014299999999</v>
      </c>
      <c r="L275" s="228">
        <f t="shared" si="120"/>
        <v>238.96497400000001</v>
      </c>
      <c r="M275" s="229">
        <f t="shared" si="121"/>
        <v>504.58286024999995</v>
      </c>
      <c r="N275" s="477">
        <f t="shared" si="122"/>
        <v>404.327672966374</v>
      </c>
      <c r="O275" s="235">
        <f t="shared" si="123"/>
        <v>281.91603824999999</v>
      </c>
      <c r="P275" s="453">
        <f t="shared" si="123"/>
        <v>309.19823549999995</v>
      </c>
      <c r="Q275" s="154">
        <f t="shared" si="124"/>
        <v>699.74003999999991</v>
      </c>
      <c r="R275" s="232">
        <f t="shared" si="124"/>
        <v>5098.1374999999998</v>
      </c>
    </row>
    <row r="276" spans="1:18" ht="18" hidden="1" customHeight="1">
      <c r="A276" s="233">
        <v>40554</v>
      </c>
      <c r="B276" s="340">
        <v>1336.5</v>
      </c>
      <c r="C276" s="340">
        <v>6.07</v>
      </c>
      <c r="D276" s="340">
        <v>13.505000000000001</v>
      </c>
      <c r="E276" s="340">
        <v>359.2</v>
      </c>
      <c r="F276" s="452">
        <v>7.5949999999999998</v>
      </c>
      <c r="G276" s="340">
        <v>8.3800000000000008</v>
      </c>
      <c r="H276" s="340">
        <v>32.75</v>
      </c>
      <c r="I276" s="340">
        <v>234.7</v>
      </c>
      <c r="K276" s="228">
        <f t="shared" si="119"/>
        <v>294.6487995</v>
      </c>
      <c r="L276" s="228">
        <f t="shared" si="120"/>
        <v>238.96497400000001</v>
      </c>
      <c r="M276" s="229">
        <f t="shared" si="121"/>
        <v>496.22366849999997</v>
      </c>
      <c r="N276" s="477">
        <f t="shared" si="122"/>
        <v>395.95010940436623</v>
      </c>
      <c r="O276" s="235">
        <f t="shared" si="123"/>
        <v>279.06840149999999</v>
      </c>
      <c r="P276" s="453">
        <f t="shared" si="123"/>
        <v>307.91220600000003</v>
      </c>
      <c r="Q276" s="154">
        <f t="shared" si="124"/>
        <v>722.00649999999996</v>
      </c>
      <c r="R276" s="232">
        <f t="shared" si="124"/>
        <v>5174.1961999999994</v>
      </c>
    </row>
    <row r="277" spans="1:18" ht="18" hidden="1" customHeight="1">
      <c r="A277" s="233">
        <v>40555</v>
      </c>
      <c r="B277" s="340">
        <v>1348.5</v>
      </c>
      <c r="C277" s="340">
        <v>6.31</v>
      </c>
      <c r="D277" s="340">
        <v>14.09</v>
      </c>
      <c r="E277" s="340">
        <v>377.4</v>
      </c>
      <c r="F277" s="452">
        <v>7.7050000000000001</v>
      </c>
      <c r="G277" s="340">
        <v>8.52</v>
      </c>
      <c r="H277" s="340">
        <v>32.020000000000003</v>
      </c>
      <c r="I277" s="340">
        <v>240.6</v>
      </c>
      <c r="K277" s="228">
        <f t="shared" si="119"/>
        <v>297.29435549999999</v>
      </c>
      <c r="L277" s="228">
        <f t="shared" si="120"/>
        <v>248.413342</v>
      </c>
      <c r="M277" s="229">
        <f t="shared" si="121"/>
        <v>517.71873299999993</v>
      </c>
      <c r="N277" s="477">
        <f t="shared" si="122"/>
        <v>416.01216951338478</v>
      </c>
      <c r="O277" s="235">
        <f t="shared" si="123"/>
        <v>283.1102085</v>
      </c>
      <c r="P277" s="453">
        <f t="shared" si="123"/>
        <v>313.05632399999996</v>
      </c>
      <c r="Q277" s="154">
        <f t="shared" si="124"/>
        <v>705.9129200000001</v>
      </c>
      <c r="R277" s="232">
        <f t="shared" si="124"/>
        <v>5304.2676000000001</v>
      </c>
    </row>
    <row r="278" spans="1:18" ht="18" hidden="1" customHeight="1">
      <c r="A278" s="233">
        <v>40556</v>
      </c>
      <c r="B278" s="340">
        <v>1364</v>
      </c>
      <c r="C278" s="340">
        <v>6.4249999999999998</v>
      </c>
      <c r="D278" s="340">
        <v>14.1</v>
      </c>
      <c r="E278" s="340">
        <v>378.6</v>
      </c>
      <c r="F278" s="452">
        <v>7.835</v>
      </c>
      <c r="G278" s="340">
        <v>8.6850000000000005</v>
      </c>
      <c r="H278" s="340">
        <v>32.06</v>
      </c>
      <c r="I278" s="340">
        <v>237.5</v>
      </c>
      <c r="K278" s="228">
        <f t="shared" si="119"/>
        <v>300.71153199999998</v>
      </c>
      <c r="L278" s="228">
        <f t="shared" si="120"/>
        <v>252.940685</v>
      </c>
      <c r="M278" s="229">
        <f t="shared" si="121"/>
        <v>518.08616999999992</v>
      </c>
      <c r="N278" s="477">
        <f t="shared" si="122"/>
        <v>417.33494270738606</v>
      </c>
      <c r="O278" s="235">
        <f t="shared" si="123"/>
        <v>287.8868895</v>
      </c>
      <c r="P278" s="453">
        <f t="shared" si="123"/>
        <v>319.1190345</v>
      </c>
      <c r="Q278" s="154">
        <f t="shared" si="124"/>
        <v>706.79476</v>
      </c>
      <c r="R278" s="232">
        <f t="shared" si="124"/>
        <v>5235.9250000000002</v>
      </c>
    </row>
    <row r="279" spans="1:18" ht="18" hidden="1" customHeight="1">
      <c r="A279" s="233">
        <v>40557</v>
      </c>
      <c r="B279" s="340">
        <v>1369.5</v>
      </c>
      <c r="C279" s="340">
        <v>6.4874999999999998</v>
      </c>
      <c r="D279" s="340">
        <v>14.065</v>
      </c>
      <c r="E279" s="340">
        <v>377</v>
      </c>
      <c r="F279" s="452">
        <v>7.7324999999999999</v>
      </c>
      <c r="G279" s="340">
        <v>8.6</v>
      </c>
      <c r="H279" s="340">
        <v>30.89</v>
      </c>
      <c r="I279" s="340">
        <v>234.6</v>
      </c>
      <c r="K279" s="228">
        <f t="shared" si="119"/>
        <v>301.92407850000001</v>
      </c>
      <c r="L279" s="228">
        <f t="shared" si="120"/>
        <v>255.40119749999999</v>
      </c>
      <c r="M279" s="229">
        <f t="shared" si="121"/>
        <v>516.80014049999988</v>
      </c>
      <c r="N279" s="477">
        <f t="shared" si="122"/>
        <v>415.57124511538439</v>
      </c>
      <c r="O279" s="235">
        <f t="shared" si="123"/>
        <v>284.12066024999996</v>
      </c>
      <c r="P279" s="453">
        <f t="shared" si="123"/>
        <v>315.99581999999998</v>
      </c>
      <c r="Q279" s="154">
        <f t="shared" si="124"/>
        <v>681.00094000000001</v>
      </c>
      <c r="R279" s="232">
        <f t="shared" si="124"/>
        <v>5171.9916000000003</v>
      </c>
    </row>
    <row r="280" spans="1:18" ht="18" hidden="1" customHeight="1">
      <c r="A280" s="233">
        <v>40561</v>
      </c>
      <c r="B280" s="340">
        <v>1451</v>
      </c>
      <c r="C280" s="340">
        <v>6.5949999999999998</v>
      </c>
      <c r="D280" s="340">
        <v>14.1325</v>
      </c>
      <c r="E280" s="340">
        <v>383.4</v>
      </c>
      <c r="F280" s="452">
        <v>7.9325000000000001</v>
      </c>
      <c r="G280" s="340">
        <v>8.7650000000000006</v>
      </c>
      <c r="H280" s="340">
        <v>31.12</v>
      </c>
      <c r="I280" s="340">
        <v>235.35</v>
      </c>
      <c r="K280" s="228">
        <f t="shared" si="119"/>
        <v>319.89181300000001</v>
      </c>
      <c r="L280" s="228">
        <f t="shared" si="120"/>
        <v>259.63327900000002</v>
      </c>
      <c r="M280" s="229">
        <f t="shared" si="121"/>
        <v>519.28034024999999</v>
      </c>
      <c r="N280" s="477">
        <f t="shared" si="122"/>
        <v>422.62603548339092</v>
      </c>
      <c r="O280" s="235">
        <f t="shared" si="123"/>
        <v>291.46940024999998</v>
      </c>
      <c r="P280" s="453">
        <f t="shared" si="123"/>
        <v>322.05853050000002</v>
      </c>
      <c r="Q280" s="154">
        <f t="shared" si="124"/>
        <v>686.07152000000008</v>
      </c>
      <c r="R280" s="232">
        <f t="shared" si="124"/>
        <v>5188.5261</v>
      </c>
    </row>
    <row r="281" spans="1:18" ht="18" hidden="1" customHeight="1">
      <c r="A281" s="233">
        <v>40562</v>
      </c>
      <c r="B281" s="340">
        <v>1466.5</v>
      </c>
      <c r="C281" s="340">
        <v>6.4124999999999996</v>
      </c>
      <c r="D281" s="340">
        <v>14.115</v>
      </c>
      <c r="E281" s="340">
        <v>383.3</v>
      </c>
      <c r="F281" s="452">
        <v>7.9725000000000001</v>
      </c>
      <c r="G281" s="340">
        <v>8.7750000000000004</v>
      </c>
      <c r="H281" s="340">
        <v>31.18</v>
      </c>
      <c r="I281" s="340">
        <v>232.5</v>
      </c>
      <c r="K281" s="228">
        <f t="shared" si="119"/>
        <v>323.3089895</v>
      </c>
      <c r="L281" s="228">
        <f t="shared" si="120"/>
        <v>252.44858249999999</v>
      </c>
      <c r="M281" s="229">
        <f t="shared" si="121"/>
        <v>518.63732549999997</v>
      </c>
      <c r="N281" s="477">
        <f t="shared" si="122"/>
        <v>422.51580438389084</v>
      </c>
      <c r="O281" s="235">
        <f t="shared" si="123"/>
        <v>292.93914824999996</v>
      </c>
      <c r="P281" s="453">
        <f t="shared" si="123"/>
        <v>322.42596750000001</v>
      </c>
      <c r="Q281" s="154">
        <f t="shared" si="124"/>
        <v>687.39427999999998</v>
      </c>
      <c r="R281" s="232">
        <f t="shared" si="124"/>
        <v>5125.6950000000006</v>
      </c>
    </row>
    <row r="282" spans="1:18" ht="18" hidden="1" customHeight="1">
      <c r="A282" s="233">
        <v>40563</v>
      </c>
      <c r="B282" s="340">
        <v>1470.5</v>
      </c>
      <c r="C282" s="340">
        <v>6.54</v>
      </c>
      <c r="D282" s="340">
        <v>14.1425</v>
      </c>
      <c r="E282" s="340">
        <v>385.3</v>
      </c>
      <c r="F282" s="452">
        <v>8.0350000000000001</v>
      </c>
      <c r="G282" s="340">
        <v>8.8625000000000007</v>
      </c>
      <c r="H282" s="340">
        <v>31.31</v>
      </c>
      <c r="I282" s="340">
        <v>231.8</v>
      </c>
      <c r="K282" s="228">
        <f t="shared" si="119"/>
        <v>324.19084149999998</v>
      </c>
      <c r="L282" s="228">
        <f t="shared" si="120"/>
        <v>257.468028</v>
      </c>
      <c r="M282" s="229">
        <f t="shared" si="121"/>
        <v>519.64777724999999</v>
      </c>
      <c r="N282" s="477">
        <f t="shared" si="122"/>
        <v>424.72042637389285</v>
      </c>
      <c r="O282" s="235">
        <f t="shared" si="123"/>
        <v>295.23562949999996</v>
      </c>
      <c r="P282" s="453">
        <f t="shared" si="123"/>
        <v>325.64104125</v>
      </c>
      <c r="Q282" s="154">
        <f t="shared" si="124"/>
        <v>690.2602599999999</v>
      </c>
      <c r="R282" s="232">
        <f t="shared" si="124"/>
        <v>5110.2627999999995</v>
      </c>
    </row>
    <row r="283" spans="1:18" ht="18" hidden="1" customHeight="1">
      <c r="A283" s="233">
        <v>40564</v>
      </c>
      <c r="B283" s="340">
        <v>1486.5</v>
      </c>
      <c r="C283" s="340">
        <v>6.5724999999999998</v>
      </c>
      <c r="D283" s="340">
        <v>14.1225</v>
      </c>
      <c r="E283" s="340">
        <v>379.6</v>
      </c>
      <c r="F283" s="452">
        <v>8.2449999999999992</v>
      </c>
      <c r="G283" s="340">
        <v>9</v>
      </c>
      <c r="H283" s="340">
        <v>32.33</v>
      </c>
      <c r="I283" s="340">
        <v>240.4</v>
      </c>
      <c r="K283" s="228">
        <f t="shared" si="119"/>
        <v>327.71824950000001</v>
      </c>
      <c r="L283" s="228">
        <f t="shared" si="120"/>
        <v>258.74749450000002</v>
      </c>
      <c r="M283" s="229">
        <f t="shared" si="121"/>
        <v>518.91290325</v>
      </c>
      <c r="N283" s="477">
        <f t="shared" si="122"/>
        <v>418.43725370238707</v>
      </c>
      <c r="O283" s="235">
        <f t="shared" si="123"/>
        <v>302.95180649999992</v>
      </c>
      <c r="P283" s="453">
        <f t="shared" si="123"/>
        <v>330.69329999999997</v>
      </c>
      <c r="Q283" s="154">
        <f t="shared" si="124"/>
        <v>712.74717999999996</v>
      </c>
      <c r="R283" s="232">
        <f t="shared" si="124"/>
        <v>5299.8583999999992</v>
      </c>
    </row>
    <row r="284" spans="1:18" ht="18" hidden="1" customHeight="1">
      <c r="A284" s="233">
        <v>40567</v>
      </c>
      <c r="B284" s="340">
        <v>1514.5</v>
      </c>
      <c r="C284" s="340">
        <v>6.5525000000000002</v>
      </c>
      <c r="D284" s="340">
        <v>14.045</v>
      </c>
      <c r="E284" s="340">
        <v>380.2</v>
      </c>
      <c r="F284" s="452">
        <v>8.35</v>
      </c>
      <c r="G284" s="340">
        <v>9.08</v>
      </c>
      <c r="H284" s="340">
        <v>32.31</v>
      </c>
      <c r="I284" s="340">
        <v>237.3</v>
      </c>
      <c r="K284" s="228">
        <f t="shared" si="119"/>
        <v>333.89121349999999</v>
      </c>
      <c r="L284" s="228">
        <f t="shared" si="120"/>
        <v>257.96013049999999</v>
      </c>
      <c r="M284" s="229">
        <f t="shared" si="121"/>
        <v>516.06526650000001</v>
      </c>
      <c r="N284" s="477">
        <f t="shared" si="122"/>
        <v>419.09864029938763</v>
      </c>
      <c r="O284" s="235">
        <f t="shared" si="123"/>
        <v>306.80989499999998</v>
      </c>
      <c r="P284" s="453">
        <f t="shared" si="123"/>
        <v>333.63279599999998</v>
      </c>
      <c r="Q284" s="154">
        <f t="shared" si="124"/>
        <v>712.30625999999995</v>
      </c>
      <c r="R284" s="232">
        <f t="shared" si="124"/>
        <v>5231.5158000000001</v>
      </c>
    </row>
    <row r="285" spans="1:18" ht="18" hidden="1" customHeight="1">
      <c r="A285" s="233">
        <v>40568</v>
      </c>
      <c r="B285" s="340">
        <v>1475</v>
      </c>
      <c r="C285" s="340">
        <v>6.44</v>
      </c>
      <c r="D285" s="340">
        <v>13.744999999999999</v>
      </c>
      <c r="E285" s="340">
        <v>372.6</v>
      </c>
      <c r="F285" s="452">
        <v>8.3825000000000003</v>
      </c>
      <c r="G285" s="340">
        <v>9.1750000000000007</v>
      </c>
      <c r="H285" s="340">
        <v>32.31</v>
      </c>
      <c r="I285" s="340">
        <v>237.3</v>
      </c>
      <c r="K285" s="228">
        <f t="shared" si="119"/>
        <v>325.18292500000001</v>
      </c>
      <c r="L285" s="228">
        <f t="shared" si="120"/>
        <v>253.53120800000002</v>
      </c>
      <c r="M285" s="229">
        <f t="shared" si="121"/>
        <v>505.04215649999992</v>
      </c>
      <c r="N285" s="477">
        <f t="shared" si="122"/>
        <v>410.72107673737992</v>
      </c>
      <c r="O285" s="235">
        <f t="shared" si="123"/>
        <v>308.00406525</v>
      </c>
      <c r="P285" s="453">
        <f t="shared" si="123"/>
        <v>337.1234475</v>
      </c>
      <c r="Q285" s="154">
        <f t="shared" si="124"/>
        <v>712.30625999999995</v>
      </c>
      <c r="R285" s="232">
        <f t="shared" si="124"/>
        <v>5231.5158000000001</v>
      </c>
    </row>
    <row r="286" spans="1:18" ht="18" hidden="1" customHeight="1">
      <c r="A286" s="233">
        <v>40569</v>
      </c>
      <c r="B286" s="340">
        <v>1519.5</v>
      </c>
      <c r="C286" s="340">
        <v>6.5774999999999997</v>
      </c>
      <c r="D286" s="340">
        <v>13.855</v>
      </c>
      <c r="E286" s="340">
        <v>374.4</v>
      </c>
      <c r="F286" s="452">
        <v>8.5649999999999995</v>
      </c>
      <c r="G286" s="340">
        <v>9.4</v>
      </c>
      <c r="H286" s="340">
        <v>31.84</v>
      </c>
      <c r="I286" s="340">
        <v>237.5</v>
      </c>
      <c r="K286" s="228">
        <f t="shared" si="119"/>
        <v>334.99352849999997</v>
      </c>
      <c r="L286" s="228">
        <f t="shared" si="120"/>
        <v>258.94433550000002</v>
      </c>
      <c r="M286" s="229">
        <f t="shared" si="121"/>
        <v>509.08396349999998</v>
      </c>
      <c r="N286" s="477">
        <f t="shared" si="122"/>
        <v>412.7052365283817</v>
      </c>
      <c r="O286" s="235">
        <f t="shared" si="123"/>
        <v>314.70979049999994</v>
      </c>
      <c r="P286" s="453">
        <f t="shared" si="123"/>
        <v>345.39078000000001</v>
      </c>
      <c r="Q286" s="154">
        <f t="shared" si="124"/>
        <v>701.94464000000005</v>
      </c>
      <c r="R286" s="232">
        <f t="shared" si="124"/>
        <v>5235.9250000000002</v>
      </c>
    </row>
    <row r="287" spans="1:18" ht="18" hidden="1" customHeight="1">
      <c r="A287" s="233">
        <v>40570</v>
      </c>
      <c r="B287" s="340">
        <v>1508.5</v>
      </c>
      <c r="C287" s="340">
        <v>6.5075000000000003</v>
      </c>
      <c r="D287" s="340">
        <v>13.994999999999999</v>
      </c>
      <c r="E287" s="340">
        <v>377.4</v>
      </c>
      <c r="F287" s="452">
        <v>8.4625000000000004</v>
      </c>
      <c r="G287" s="340">
        <v>9.3249999999999993</v>
      </c>
      <c r="H287" s="340">
        <v>34.18</v>
      </c>
      <c r="I287" s="340">
        <v>236.95</v>
      </c>
      <c r="K287" s="228">
        <f t="shared" si="119"/>
        <v>332.56843549999996</v>
      </c>
      <c r="L287" s="228">
        <f t="shared" si="120"/>
        <v>256.18856150000005</v>
      </c>
      <c r="M287" s="229">
        <f t="shared" si="121"/>
        <v>514.22808149999992</v>
      </c>
      <c r="N287" s="477">
        <f t="shared" si="122"/>
        <v>416.01216951338478</v>
      </c>
      <c r="O287" s="235">
        <f t="shared" si="123"/>
        <v>310.94356124999996</v>
      </c>
      <c r="P287" s="453">
        <f t="shared" si="123"/>
        <v>342.63500249999993</v>
      </c>
      <c r="Q287" s="154">
        <f t="shared" si="124"/>
        <v>753.5322799999999</v>
      </c>
      <c r="R287" s="232">
        <f t="shared" si="124"/>
        <v>5223.7996999999996</v>
      </c>
    </row>
    <row r="288" spans="1:18" ht="18" hidden="1" customHeight="1">
      <c r="A288" s="233">
        <v>40571</v>
      </c>
      <c r="B288" s="340">
        <v>1501</v>
      </c>
      <c r="C288" s="340">
        <v>6.44</v>
      </c>
      <c r="D288" s="340">
        <v>13.98</v>
      </c>
      <c r="E288" s="340">
        <v>377</v>
      </c>
      <c r="F288" s="452">
        <v>8.2575000000000003</v>
      </c>
      <c r="G288" s="340">
        <v>9.1199999999999992</v>
      </c>
      <c r="H288" s="340">
        <v>33.94</v>
      </c>
      <c r="I288" s="340">
        <v>245</v>
      </c>
      <c r="K288" s="228">
        <f t="shared" si="119"/>
        <v>330.914963</v>
      </c>
      <c r="L288" s="228">
        <f t="shared" si="120"/>
        <v>253.53120800000002</v>
      </c>
      <c r="M288" s="229">
        <f t="shared" si="121"/>
        <v>513.67692599999998</v>
      </c>
      <c r="N288" s="477">
        <f t="shared" si="122"/>
        <v>415.57124511538439</v>
      </c>
      <c r="O288" s="235">
        <f t="shared" si="123"/>
        <v>303.41110275</v>
      </c>
      <c r="P288" s="453">
        <f t="shared" si="123"/>
        <v>335.10254399999997</v>
      </c>
      <c r="Q288" s="154">
        <f t="shared" si="124"/>
        <v>748.24123999999995</v>
      </c>
      <c r="R288" s="232">
        <f t="shared" si="124"/>
        <v>5401.27</v>
      </c>
    </row>
    <row r="289" spans="1:20" ht="18" hidden="1" customHeight="1" thickBot="1">
      <c r="A289" s="233">
        <v>40574</v>
      </c>
      <c r="B289" s="340">
        <v>1551</v>
      </c>
      <c r="C289" s="340">
        <v>6.5949999999999998</v>
      </c>
      <c r="D289" s="340">
        <v>14.13</v>
      </c>
      <c r="E289" s="340">
        <v>380.3</v>
      </c>
      <c r="F289" s="452">
        <v>8.4075000000000006</v>
      </c>
      <c r="G289" s="340">
        <v>9.2475000000000005</v>
      </c>
      <c r="H289" s="340">
        <v>33.97</v>
      </c>
      <c r="I289" s="340">
        <v>244.8</v>
      </c>
      <c r="K289" s="228">
        <f t="shared" si="119"/>
        <v>341.93811299999999</v>
      </c>
      <c r="L289" s="228">
        <f t="shared" si="120"/>
        <v>259.63327900000002</v>
      </c>
      <c r="M289" s="229">
        <f t="shared" si="121"/>
        <v>519.18848100000002</v>
      </c>
      <c r="N289" s="477">
        <f t="shared" si="122"/>
        <v>419.20887139888777</v>
      </c>
      <c r="O289" s="235">
        <f t="shared" si="123"/>
        <v>308.92265774999998</v>
      </c>
      <c r="P289" s="453">
        <f t="shared" si="123"/>
        <v>339.78736574999999</v>
      </c>
      <c r="Q289" s="154">
        <f t="shared" si="124"/>
        <v>748.90261999999996</v>
      </c>
      <c r="R289" s="232">
        <f t="shared" si="124"/>
        <v>5396.8607999999995</v>
      </c>
    </row>
    <row r="290" spans="1:20" ht="18" customHeight="1" thickBot="1">
      <c r="A290" s="120" t="s">
        <v>85</v>
      </c>
      <c r="B290" s="344">
        <f t="shared" ref="B290:I290" si="125">AVERAGE(B270:B289)</f>
        <v>1430.875</v>
      </c>
      <c r="C290" s="344">
        <f t="shared" si="125"/>
        <v>6.3523250000000004</v>
      </c>
      <c r="D290" s="344">
        <f t="shared" si="125"/>
        <v>13.9101</v>
      </c>
      <c r="E290" s="344">
        <f t="shared" si="125"/>
        <v>373.82499999999999</v>
      </c>
      <c r="F290" s="344">
        <f t="shared" si="125"/>
        <v>8.0404499999999999</v>
      </c>
      <c r="G290" s="344">
        <f t="shared" si="125"/>
        <v>8.812050000000001</v>
      </c>
      <c r="H290" s="344">
        <f t="shared" si="125"/>
        <v>32.052</v>
      </c>
      <c r="I290" s="344">
        <f t="shared" si="125"/>
        <v>236.48500000000004</v>
      </c>
      <c r="J290" s="461" t="e">
        <f>AVERAGE(J270:J270)</f>
        <v>#DIV/0!</v>
      </c>
      <c r="K290" s="223">
        <f t="shared" ref="K290:R290" si="126">AVERAGE(K270:K289)</f>
        <v>315.45499512500004</v>
      </c>
      <c r="L290" s="223">
        <v>250</v>
      </c>
      <c r="M290" s="224">
        <v>513</v>
      </c>
      <c r="N290" s="282">
        <f t="shared" si="126"/>
        <v>412.0714077062562</v>
      </c>
      <c r="O290" s="71">
        <f t="shared" si="126"/>
        <v>295.43588266500007</v>
      </c>
      <c r="P290" s="225">
        <f t="shared" si="126"/>
        <v>323.78732158500003</v>
      </c>
      <c r="Q290" s="71">
        <f t="shared" si="126"/>
        <v>706.61839199999986</v>
      </c>
      <c r="R290" s="282">
        <f t="shared" si="126"/>
        <v>5213.5483100000001</v>
      </c>
      <c r="T290" s="520"/>
    </row>
    <row r="291" spans="1:20" ht="18" hidden="1" customHeight="1">
      <c r="A291" s="233">
        <v>40575</v>
      </c>
      <c r="B291" s="340">
        <v>1593.5</v>
      </c>
      <c r="C291" s="340">
        <v>6.66</v>
      </c>
      <c r="D291" s="340">
        <v>14.38</v>
      </c>
      <c r="E291" s="340">
        <v>390</v>
      </c>
      <c r="F291" s="452">
        <v>8.3574999999999999</v>
      </c>
      <c r="G291" s="340">
        <v>9.24</v>
      </c>
      <c r="H291" s="340">
        <v>33.96</v>
      </c>
      <c r="I291" s="340">
        <v>249.4</v>
      </c>
      <c r="K291" s="228">
        <f t="shared" ref="K291:K309" si="127">B291*0.220463</f>
        <v>351.30779050000001</v>
      </c>
      <c r="L291" s="228">
        <f t="shared" ref="L291:L309" si="128">C291*39.3682</f>
        <v>262.19221200000004</v>
      </c>
      <c r="M291" s="229">
        <f t="shared" ref="M291:M309" si="129">D291*36.7437</f>
        <v>528.37440600000002</v>
      </c>
      <c r="N291" s="477">
        <f t="shared" ref="N291:N309" si="130">E291/0.907185</f>
        <v>429.90128805039762</v>
      </c>
      <c r="O291" s="235">
        <f t="shared" ref="O291:P309" si="131">F291*36.7437</f>
        <v>307.08547274999995</v>
      </c>
      <c r="P291" s="453">
        <f t="shared" si="131"/>
        <v>339.51178799999997</v>
      </c>
      <c r="Q291" s="154">
        <f t="shared" ref="Q291:R309" si="132">H291/100*2204.6</f>
        <v>748.68215999999995</v>
      </c>
      <c r="R291" s="232">
        <f t="shared" si="132"/>
        <v>5498.2723999999998</v>
      </c>
    </row>
    <row r="292" spans="1:20" ht="18" hidden="1" customHeight="1">
      <c r="A292" s="233">
        <v>40576</v>
      </c>
      <c r="B292" s="340">
        <v>1596</v>
      </c>
      <c r="C292" s="340">
        <v>6.6924999999999999</v>
      </c>
      <c r="D292" s="340">
        <v>14.44</v>
      </c>
      <c r="E292" s="340">
        <v>386.9</v>
      </c>
      <c r="F292" s="452">
        <v>8.6300000000000008</v>
      </c>
      <c r="G292" s="340">
        <v>9.5274999999999999</v>
      </c>
      <c r="H292" s="340">
        <v>35.31</v>
      </c>
      <c r="I292" s="340">
        <v>250.4</v>
      </c>
      <c r="K292" s="228">
        <f t="shared" si="127"/>
        <v>351.858948</v>
      </c>
      <c r="L292" s="228">
        <f t="shared" si="128"/>
        <v>263.4716785</v>
      </c>
      <c r="M292" s="229">
        <f t="shared" si="129"/>
        <v>530.57902799999999</v>
      </c>
      <c r="N292" s="477">
        <f t="shared" si="130"/>
        <v>426.48412396589447</v>
      </c>
      <c r="O292" s="235">
        <f t="shared" si="131"/>
        <v>317.09813100000002</v>
      </c>
      <c r="P292" s="453">
        <f t="shared" si="131"/>
        <v>350.07560174999998</v>
      </c>
      <c r="Q292" s="154">
        <f t="shared" si="132"/>
        <v>778.44425999999999</v>
      </c>
      <c r="R292" s="232">
        <f t="shared" si="132"/>
        <v>5520.3184000000001</v>
      </c>
    </row>
    <row r="293" spans="1:20" ht="18" hidden="1" customHeight="1">
      <c r="A293" s="233">
        <v>40577</v>
      </c>
      <c r="B293" s="340">
        <v>1628.5</v>
      </c>
      <c r="C293" s="340">
        <v>6.625</v>
      </c>
      <c r="D293" s="340">
        <v>14.355</v>
      </c>
      <c r="E293" s="340">
        <v>386.4</v>
      </c>
      <c r="F293" s="452">
        <v>8.59</v>
      </c>
      <c r="G293" s="340">
        <v>9.49</v>
      </c>
      <c r="H293" s="340">
        <v>32.04</v>
      </c>
      <c r="I293" s="340">
        <v>251.35</v>
      </c>
      <c r="K293" s="228">
        <f t="shared" si="127"/>
        <v>359.02399550000001</v>
      </c>
      <c r="L293" s="228">
        <f t="shared" si="128"/>
        <v>260.814325</v>
      </c>
      <c r="M293" s="229">
        <f t="shared" si="129"/>
        <v>527.45581349999998</v>
      </c>
      <c r="N293" s="477">
        <f t="shared" si="130"/>
        <v>425.93296846839394</v>
      </c>
      <c r="O293" s="235">
        <f t="shared" si="131"/>
        <v>315.62838299999999</v>
      </c>
      <c r="P293" s="453">
        <f t="shared" si="131"/>
        <v>348.69771299999996</v>
      </c>
      <c r="Q293" s="154">
        <f t="shared" si="132"/>
        <v>706.35383999999999</v>
      </c>
      <c r="R293" s="232">
        <f t="shared" si="132"/>
        <v>5541.2620999999999</v>
      </c>
    </row>
    <row r="294" spans="1:20" ht="18" hidden="1" customHeight="1">
      <c r="A294" s="233">
        <v>40578</v>
      </c>
      <c r="B294" s="340">
        <v>1580</v>
      </c>
      <c r="C294" s="340">
        <v>6.7850000000000001</v>
      </c>
      <c r="D294" s="340">
        <v>14.335000000000001</v>
      </c>
      <c r="E294" s="340">
        <v>383.2</v>
      </c>
      <c r="F294" s="452">
        <v>8.5374999999999996</v>
      </c>
      <c r="G294" s="340">
        <v>9.4275000000000002</v>
      </c>
      <c r="H294" s="340">
        <v>32.64</v>
      </c>
      <c r="I294" s="340">
        <v>249.3</v>
      </c>
      <c r="K294" s="228">
        <f t="shared" si="127"/>
        <v>348.33153999999996</v>
      </c>
      <c r="L294" s="228">
        <f t="shared" si="128"/>
        <v>267.11323700000003</v>
      </c>
      <c r="M294" s="229">
        <f t="shared" si="129"/>
        <v>526.72093949999999</v>
      </c>
      <c r="N294" s="477">
        <f t="shared" si="130"/>
        <v>422.4055732843907</v>
      </c>
      <c r="O294" s="235">
        <f t="shared" si="131"/>
        <v>313.69933874999998</v>
      </c>
      <c r="P294" s="453">
        <f t="shared" si="131"/>
        <v>346.40123174999997</v>
      </c>
      <c r="Q294" s="154">
        <f t="shared" si="132"/>
        <v>719.58144000000004</v>
      </c>
      <c r="R294" s="232">
        <f t="shared" si="132"/>
        <v>5496.0678000000007</v>
      </c>
    </row>
    <row r="295" spans="1:20" ht="18" hidden="1" customHeight="1">
      <c r="A295" s="233">
        <v>40581</v>
      </c>
      <c r="B295" s="340">
        <v>1554.5</v>
      </c>
      <c r="C295" s="340">
        <v>6.7474999999999996</v>
      </c>
      <c r="D295" s="340">
        <v>14.244999999999999</v>
      </c>
      <c r="E295" s="340">
        <v>382.4</v>
      </c>
      <c r="F295" s="452">
        <v>8.5875000000000004</v>
      </c>
      <c r="G295" s="340">
        <v>9.5350000000000001</v>
      </c>
      <c r="H295" s="340">
        <v>32.68</v>
      </c>
      <c r="I295" s="340">
        <v>249.75</v>
      </c>
      <c r="K295" s="228">
        <f t="shared" si="127"/>
        <v>342.70973349999997</v>
      </c>
      <c r="L295" s="228">
        <f t="shared" si="128"/>
        <v>265.63692950000001</v>
      </c>
      <c r="M295" s="229">
        <f t="shared" si="129"/>
        <v>523.41400649999991</v>
      </c>
      <c r="N295" s="477">
        <f t="shared" si="130"/>
        <v>421.52372448838986</v>
      </c>
      <c r="O295" s="235">
        <f t="shared" si="131"/>
        <v>315.53652375000001</v>
      </c>
      <c r="P295" s="453">
        <f t="shared" si="131"/>
        <v>350.3511795</v>
      </c>
      <c r="Q295" s="154">
        <f t="shared" si="132"/>
        <v>720.46327999999994</v>
      </c>
      <c r="R295" s="232">
        <f t="shared" si="132"/>
        <v>5505.9884999999995</v>
      </c>
    </row>
    <row r="296" spans="1:20" ht="18" hidden="1" customHeight="1">
      <c r="A296" s="233">
        <v>40582</v>
      </c>
      <c r="B296" s="340">
        <v>1591.5</v>
      </c>
      <c r="C296" s="340">
        <v>6.7374999999999998</v>
      </c>
      <c r="D296" s="340">
        <v>14.342499999999999</v>
      </c>
      <c r="E296" s="340">
        <v>385.7</v>
      </c>
      <c r="F296" s="452">
        <v>8.7424999999999997</v>
      </c>
      <c r="G296" s="340">
        <v>9.7200000000000006</v>
      </c>
      <c r="H296" s="340">
        <v>31.16</v>
      </c>
      <c r="I296" s="340">
        <v>247.6</v>
      </c>
      <c r="K296" s="228">
        <f t="shared" si="127"/>
        <v>350.86686449999996</v>
      </c>
      <c r="L296" s="228">
        <f t="shared" si="128"/>
        <v>265.2432475</v>
      </c>
      <c r="M296" s="229">
        <f t="shared" si="129"/>
        <v>526.9965172499999</v>
      </c>
      <c r="N296" s="477">
        <f t="shared" si="130"/>
        <v>425.16135077189324</v>
      </c>
      <c r="O296" s="235">
        <f t="shared" si="131"/>
        <v>321.23179724999994</v>
      </c>
      <c r="P296" s="453">
        <f t="shared" si="131"/>
        <v>357.14876399999997</v>
      </c>
      <c r="Q296" s="154">
        <f t="shared" si="132"/>
        <v>686.95335999999998</v>
      </c>
      <c r="R296" s="232">
        <f t="shared" si="132"/>
        <v>5458.5895999999993</v>
      </c>
    </row>
    <row r="297" spans="1:20" ht="18" hidden="1" customHeight="1">
      <c r="A297" s="233">
        <v>40583</v>
      </c>
      <c r="B297" s="340">
        <v>1629.5</v>
      </c>
      <c r="C297" s="340">
        <v>6.98</v>
      </c>
      <c r="D297" s="340">
        <v>14.51</v>
      </c>
      <c r="E297" s="340">
        <v>388.6</v>
      </c>
      <c r="F297" s="452">
        <v>8.86</v>
      </c>
      <c r="G297" s="340">
        <v>9.8800000000000008</v>
      </c>
      <c r="H297" s="340">
        <v>31.5</v>
      </c>
      <c r="I297" s="340">
        <v>253.6</v>
      </c>
      <c r="K297" s="228">
        <f t="shared" si="127"/>
        <v>359.24445850000001</v>
      </c>
      <c r="L297" s="228">
        <f t="shared" si="128"/>
        <v>274.79003600000004</v>
      </c>
      <c r="M297" s="229">
        <f t="shared" si="129"/>
        <v>533.15108699999996</v>
      </c>
      <c r="N297" s="477">
        <f t="shared" si="130"/>
        <v>428.35805265739623</v>
      </c>
      <c r="O297" s="235">
        <f t="shared" si="131"/>
        <v>325.54918199999997</v>
      </c>
      <c r="P297" s="453">
        <f t="shared" si="131"/>
        <v>363.02775600000001</v>
      </c>
      <c r="Q297" s="154">
        <f t="shared" si="132"/>
        <v>694.44899999999996</v>
      </c>
      <c r="R297" s="232">
        <f t="shared" si="132"/>
        <v>5590.8656000000001</v>
      </c>
    </row>
    <row r="298" spans="1:20" ht="18" hidden="1" customHeight="1">
      <c r="A298" s="233">
        <v>40584</v>
      </c>
      <c r="B298" s="340">
        <v>1616</v>
      </c>
      <c r="C298" s="340">
        <v>6.9850000000000003</v>
      </c>
      <c r="D298" s="340">
        <v>14.33</v>
      </c>
      <c r="E298" s="340">
        <v>382.5</v>
      </c>
      <c r="F298" s="452">
        <v>8.6274999999999995</v>
      </c>
      <c r="G298" s="340">
        <v>9.68</v>
      </c>
      <c r="H298" s="340">
        <v>32.049999999999997</v>
      </c>
      <c r="I298" s="340">
        <v>255.6</v>
      </c>
      <c r="K298" s="228">
        <f t="shared" si="127"/>
        <v>356.26820800000002</v>
      </c>
      <c r="L298" s="228">
        <f t="shared" si="128"/>
        <v>274.98687700000005</v>
      </c>
      <c r="M298" s="229">
        <f t="shared" si="129"/>
        <v>526.53722099999993</v>
      </c>
      <c r="N298" s="477">
        <f t="shared" si="130"/>
        <v>421.63395558789</v>
      </c>
      <c r="O298" s="235">
        <f t="shared" si="131"/>
        <v>317.00627174999994</v>
      </c>
      <c r="P298" s="453">
        <f t="shared" si="131"/>
        <v>355.67901599999993</v>
      </c>
      <c r="Q298" s="154">
        <f t="shared" si="132"/>
        <v>706.57429999999988</v>
      </c>
      <c r="R298" s="232">
        <f t="shared" si="132"/>
        <v>5634.9575999999997</v>
      </c>
    </row>
    <row r="299" spans="1:20" ht="18" hidden="1" customHeight="1">
      <c r="A299" s="233">
        <v>40585</v>
      </c>
      <c r="B299" s="340">
        <v>1588.5</v>
      </c>
      <c r="C299" s="340">
        <v>7.0650000000000004</v>
      </c>
      <c r="D299" s="340">
        <v>14.16</v>
      </c>
      <c r="E299" s="340">
        <v>378.1</v>
      </c>
      <c r="F299" s="452">
        <v>8.67</v>
      </c>
      <c r="G299" s="340">
        <v>9.73</v>
      </c>
      <c r="H299" s="340">
        <v>31.3</v>
      </c>
      <c r="I299" s="340">
        <v>251.95</v>
      </c>
      <c r="K299" s="228">
        <f t="shared" si="127"/>
        <v>350.20547549999998</v>
      </c>
      <c r="L299" s="228">
        <f t="shared" si="128"/>
        <v>278.13633300000004</v>
      </c>
      <c r="M299" s="229">
        <f t="shared" si="129"/>
        <v>520.29079200000001</v>
      </c>
      <c r="N299" s="477">
        <f t="shared" si="130"/>
        <v>416.78378720988553</v>
      </c>
      <c r="O299" s="235">
        <f t="shared" si="131"/>
        <v>318.56787899999995</v>
      </c>
      <c r="P299" s="453">
        <f t="shared" si="131"/>
        <v>357.51620099999997</v>
      </c>
      <c r="Q299" s="154">
        <f t="shared" si="132"/>
        <v>690.03980000000001</v>
      </c>
      <c r="R299" s="232">
        <f t="shared" si="132"/>
        <v>5554.4896999999992</v>
      </c>
    </row>
    <row r="300" spans="1:20" ht="18" hidden="1" customHeight="1">
      <c r="A300" s="233">
        <v>40588</v>
      </c>
      <c r="B300" s="340">
        <v>1573</v>
      </c>
      <c r="C300" s="340">
        <v>6.9574999999999996</v>
      </c>
      <c r="D300" s="340">
        <v>14.0275</v>
      </c>
      <c r="E300" s="340">
        <v>375.5</v>
      </c>
      <c r="F300" s="452">
        <v>8.7200000000000006</v>
      </c>
      <c r="G300" s="340">
        <v>9.77</v>
      </c>
      <c r="H300" s="340">
        <v>30.91</v>
      </c>
      <c r="I300" s="340">
        <v>258.64999999999998</v>
      </c>
      <c r="K300" s="228">
        <f t="shared" si="127"/>
        <v>346.78829899999999</v>
      </c>
      <c r="L300" s="228">
        <f t="shared" si="128"/>
        <v>273.90425149999999</v>
      </c>
      <c r="M300" s="229">
        <f t="shared" si="129"/>
        <v>515.42225174999999</v>
      </c>
      <c r="N300" s="477">
        <f t="shared" si="130"/>
        <v>413.91777862288285</v>
      </c>
      <c r="O300" s="235">
        <f t="shared" si="131"/>
        <v>320.40506399999998</v>
      </c>
      <c r="P300" s="453">
        <f t="shared" si="131"/>
        <v>358.98594899999995</v>
      </c>
      <c r="Q300" s="154">
        <f t="shared" si="132"/>
        <v>681.44185999999991</v>
      </c>
      <c r="R300" s="232">
        <f t="shared" si="132"/>
        <v>5702.1978999999992</v>
      </c>
    </row>
    <row r="301" spans="1:20" ht="18" hidden="1" customHeight="1">
      <c r="A301" s="233">
        <v>40589</v>
      </c>
      <c r="B301" s="340">
        <v>1523</v>
      </c>
      <c r="C301" s="340">
        <v>6.9050000000000002</v>
      </c>
      <c r="D301" s="340">
        <v>13.68</v>
      </c>
      <c r="E301" s="340">
        <v>366.6</v>
      </c>
      <c r="F301" s="452">
        <v>8.4024999999999999</v>
      </c>
      <c r="G301" s="340">
        <v>9.4350000000000005</v>
      </c>
      <c r="H301" s="340">
        <v>30.82</v>
      </c>
      <c r="I301" s="340">
        <v>258.05</v>
      </c>
      <c r="K301" s="228">
        <f t="shared" si="127"/>
        <v>335.76514900000001</v>
      </c>
      <c r="L301" s="228">
        <f t="shared" si="128"/>
        <v>271.83742100000001</v>
      </c>
      <c r="M301" s="229">
        <f t="shared" si="129"/>
        <v>502.65381599999995</v>
      </c>
      <c r="N301" s="477">
        <f t="shared" si="130"/>
        <v>404.10721076737383</v>
      </c>
      <c r="O301" s="235">
        <f t="shared" si="131"/>
        <v>308.73893924999999</v>
      </c>
      <c r="P301" s="453">
        <f t="shared" si="131"/>
        <v>346.67680949999999</v>
      </c>
      <c r="Q301" s="154">
        <f t="shared" si="132"/>
        <v>679.45771999999999</v>
      </c>
      <c r="R301" s="232">
        <f t="shared" si="132"/>
        <v>5688.9703</v>
      </c>
    </row>
    <row r="302" spans="1:20" ht="18" hidden="1" customHeight="1">
      <c r="A302" s="233">
        <v>40590</v>
      </c>
      <c r="B302" s="340">
        <v>1467.5</v>
      </c>
      <c r="C302" s="340">
        <v>6.9050000000000002</v>
      </c>
      <c r="D302" s="340">
        <v>13.66</v>
      </c>
      <c r="E302" s="340">
        <v>364.3</v>
      </c>
      <c r="F302" s="452">
        <v>8.3699999999999992</v>
      </c>
      <c r="G302" s="340">
        <v>9.3000000000000007</v>
      </c>
      <c r="H302" s="340">
        <v>31.77</v>
      </c>
      <c r="I302" s="340">
        <v>258.64999999999998</v>
      </c>
      <c r="K302" s="228">
        <f t="shared" si="127"/>
        <v>323.52945249999999</v>
      </c>
      <c r="L302" s="228">
        <f t="shared" si="128"/>
        <v>271.83742100000001</v>
      </c>
      <c r="M302" s="229">
        <f t="shared" si="129"/>
        <v>501.91894199999996</v>
      </c>
      <c r="N302" s="477">
        <f t="shared" si="130"/>
        <v>401.57189547887145</v>
      </c>
      <c r="O302" s="235">
        <f t="shared" si="131"/>
        <v>307.54476899999997</v>
      </c>
      <c r="P302" s="453">
        <f t="shared" si="131"/>
        <v>341.71641</v>
      </c>
      <c r="Q302" s="154">
        <f t="shared" si="132"/>
        <v>700.40141999999992</v>
      </c>
      <c r="R302" s="232">
        <f t="shared" si="132"/>
        <v>5702.1978999999992</v>
      </c>
    </row>
    <row r="303" spans="1:20" ht="18" hidden="1" customHeight="1">
      <c r="A303" s="233">
        <v>40591</v>
      </c>
      <c r="B303" s="340">
        <v>1509.5</v>
      </c>
      <c r="C303" s="340">
        <v>7.13</v>
      </c>
      <c r="D303" s="340">
        <v>14.05</v>
      </c>
      <c r="E303" s="340">
        <v>372.7</v>
      </c>
      <c r="F303" s="452">
        <v>8.51</v>
      </c>
      <c r="G303" s="340">
        <v>9.5299999999999994</v>
      </c>
      <c r="H303" s="340">
        <v>31.26</v>
      </c>
      <c r="I303" s="340">
        <v>267.35000000000002</v>
      </c>
      <c r="K303" s="228">
        <f t="shared" si="127"/>
        <v>332.78889850000002</v>
      </c>
      <c r="L303" s="228">
        <f t="shared" si="128"/>
        <v>280.695266</v>
      </c>
      <c r="M303" s="229">
        <f t="shared" si="129"/>
        <v>516.24898499999995</v>
      </c>
      <c r="N303" s="477">
        <f t="shared" si="130"/>
        <v>410.83130783688</v>
      </c>
      <c r="O303" s="235">
        <f t="shared" si="131"/>
        <v>312.68888699999997</v>
      </c>
      <c r="P303" s="453">
        <f t="shared" si="131"/>
        <v>350.16746099999995</v>
      </c>
      <c r="Q303" s="154">
        <f t="shared" si="132"/>
        <v>689.15796</v>
      </c>
      <c r="R303" s="232">
        <f t="shared" si="132"/>
        <v>5893.9980999999998</v>
      </c>
    </row>
    <row r="304" spans="1:20" ht="18" hidden="1" customHeight="1">
      <c r="A304" s="233">
        <v>40592</v>
      </c>
      <c r="B304" s="340">
        <v>1475</v>
      </c>
      <c r="C304" s="340">
        <v>7.0975000000000001</v>
      </c>
      <c r="D304" s="340">
        <v>13.68</v>
      </c>
      <c r="E304" s="340">
        <v>362</v>
      </c>
      <c r="F304" s="452">
        <v>8.2225000000000001</v>
      </c>
      <c r="G304" s="340">
        <v>9.2974999999999994</v>
      </c>
      <c r="H304" s="340">
        <v>31.02</v>
      </c>
      <c r="I304" s="340">
        <v>271.64999999999998</v>
      </c>
      <c r="K304" s="228">
        <f t="shared" si="127"/>
        <v>325.18292500000001</v>
      </c>
      <c r="L304" s="228">
        <f t="shared" si="128"/>
        <v>279.41579949999999</v>
      </c>
      <c r="M304" s="229">
        <f t="shared" si="129"/>
        <v>502.65381599999995</v>
      </c>
      <c r="N304" s="477">
        <f t="shared" si="130"/>
        <v>399.03658019036908</v>
      </c>
      <c r="O304" s="235">
        <f t="shared" si="131"/>
        <v>302.12507324999996</v>
      </c>
      <c r="P304" s="453">
        <f t="shared" si="131"/>
        <v>341.62455074999997</v>
      </c>
      <c r="Q304" s="154">
        <f t="shared" si="132"/>
        <v>683.86691999999994</v>
      </c>
      <c r="R304" s="232">
        <f t="shared" si="132"/>
        <v>5988.7958999999992</v>
      </c>
    </row>
    <row r="305" spans="1:18" ht="18" hidden="1" customHeight="1">
      <c r="A305" s="233">
        <v>40596</v>
      </c>
      <c r="B305" s="340">
        <v>1425</v>
      </c>
      <c r="C305" s="340">
        <v>6.7975000000000003</v>
      </c>
      <c r="D305" s="340">
        <v>12.98</v>
      </c>
      <c r="E305" s="340">
        <v>346.5</v>
      </c>
      <c r="F305" s="452">
        <v>7.6275000000000004</v>
      </c>
      <c r="G305" s="340">
        <v>8.7274999999999991</v>
      </c>
      <c r="H305" s="340">
        <v>30.96</v>
      </c>
      <c r="I305" s="340">
        <v>273.60000000000002</v>
      </c>
      <c r="K305" s="228">
        <f t="shared" si="127"/>
        <v>314.15977499999997</v>
      </c>
      <c r="L305" s="228">
        <f t="shared" si="128"/>
        <v>267.60533950000001</v>
      </c>
      <c r="M305" s="229">
        <f t="shared" si="129"/>
        <v>476.93322599999999</v>
      </c>
      <c r="N305" s="477">
        <f t="shared" si="130"/>
        <v>381.9507597678533</v>
      </c>
      <c r="O305" s="235">
        <f t="shared" si="131"/>
        <v>280.26257175000001</v>
      </c>
      <c r="P305" s="453">
        <f t="shared" si="131"/>
        <v>320.68064174999995</v>
      </c>
      <c r="Q305" s="154">
        <f t="shared" si="132"/>
        <v>682.54415999999992</v>
      </c>
      <c r="R305" s="232">
        <f t="shared" si="132"/>
        <v>6031.7856000000002</v>
      </c>
    </row>
    <row r="306" spans="1:18" ht="18" hidden="1" customHeight="1">
      <c r="A306" s="233">
        <v>40597</v>
      </c>
      <c r="B306" s="340">
        <v>1350</v>
      </c>
      <c r="C306" s="340">
        <v>6.915</v>
      </c>
      <c r="D306" s="340">
        <v>13.2</v>
      </c>
      <c r="E306" s="340">
        <v>351.8</v>
      </c>
      <c r="F306" s="452">
        <v>7.63</v>
      </c>
      <c r="G306" s="340">
        <v>8.7874999999999996</v>
      </c>
      <c r="H306" s="340">
        <v>29.94</v>
      </c>
      <c r="I306" s="340">
        <v>268.75</v>
      </c>
      <c r="K306" s="228">
        <f t="shared" si="127"/>
        <v>297.62504999999999</v>
      </c>
      <c r="L306" s="228">
        <f t="shared" si="128"/>
        <v>272.23110300000002</v>
      </c>
      <c r="M306" s="229">
        <f t="shared" si="129"/>
        <v>485.01683999999995</v>
      </c>
      <c r="N306" s="477">
        <f t="shared" si="130"/>
        <v>387.79300804135869</v>
      </c>
      <c r="O306" s="235">
        <f t="shared" si="131"/>
        <v>280.35443099999998</v>
      </c>
      <c r="P306" s="453">
        <f t="shared" si="131"/>
        <v>322.88526374999998</v>
      </c>
      <c r="Q306" s="154">
        <f t="shared" si="132"/>
        <v>660.05723999999998</v>
      </c>
      <c r="R306" s="232">
        <f t="shared" si="132"/>
        <v>5924.8625000000002</v>
      </c>
    </row>
    <row r="307" spans="1:18" ht="18" hidden="1" customHeight="1">
      <c r="A307" s="233">
        <v>40598</v>
      </c>
      <c r="B307" s="340">
        <v>1348</v>
      </c>
      <c r="C307" s="340">
        <v>6.8574999999999999</v>
      </c>
      <c r="D307" s="340">
        <v>13.182499999999999</v>
      </c>
      <c r="E307" s="340">
        <v>350.4</v>
      </c>
      <c r="F307" s="452">
        <v>7.4725000000000001</v>
      </c>
      <c r="G307" s="340">
        <v>8.6150000000000002</v>
      </c>
      <c r="H307" s="340">
        <v>30.22</v>
      </c>
      <c r="I307" s="340">
        <v>264.2</v>
      </c>
      <c r="K307" s="228">
        <f t="shared" si="127"/>
        <v>297.184124</v>
      </c>
      <c r="L307" s="228">
        <f t="shared" si="128"/>
        <v>269.96743150000003</v>
      </c>
      <c r="M307" s="229">
        <f t="shared" si="129"/>
        <v>484.37382524999992</v>
      </c>
      <c r="N307" s="477">
        <f t="shared" si="130"/>
        <v>386.24977264835724</v>
      </c>
      <c r="O307" s="235">
        <f t="shared" si="131"/>
        <v>274.56729824999996</v>
      </c>
      <c r="P307" s="453">
        <f t="shared" si="131"/>
        <v>316.54697549999997</v>
      </c>
      <c r="Q307" s="154">
        <f t="shared" si="132"/>
        <v>666.23011999999994</v>
      </c>
      <c r="R307" s="232">
        <f t="shared" si="132"/>
        <v>5824.5531999999994</v>
      </c>
    </row>
    <row r="308" spans="1:18" ht="18" hidden="1" customHeight="1">
      <c r="A308" s="233">
        <v>40599</v>
      </c>
      <c r="B308" s="340">
        <v>1395.5</v>
      </c>
      <c r="C308" s="340">
        <v>7.12</v>
      </c>
      <c r="D308" s="340">
        <v>13.654999999999999</v>
      </c>
      <c r="E308" s="340">
        <v>359.7</v>
      </c>
      <c r="F308" s="452">
        <v>7.7649999999999997</v>
      </c>
      <c r="G308" s="340">
        <v>8.875</v>
      </c>
      <c r="H308" s="340">
        <v>31.52</v>
      </c>
      <c r="I308" s="340">
        <v>267.7</v>
      </c>
      <c r="K308" s="228">
        <f t="shared" si="127"/>
        <v>307.6561165</v>
      </c>
      <c r="L308" s="228">
        <f t="shared" si="128"/>
        <v>280.30158399999999</v>
      </c>
      <c r="M308" s="229">
        <f t="shared" si="129"/>
        <v>501.73522349999996</v>
      </c>
      <c r="N308" s="477">
        <f t="shared" si="130"/>
        <v>396.50126490186676</v>
      </c>
      <c r="O308" s="235">
        <f t="shared" si="131"/>
        <v>285.31483049999997</v>
      </c>
      <c r="P308" s="453">
        <f t="shared" si="131"/>
        <v>326.10033749999997</v>
      </c>
      <c r="Q308" s="154">
        <f t="shared" si="132"/>
        <v>694.88991999999996</v>
      </c>
      <c r="R308" s="232">
        <f t="shared" si="132"/>
        <v>5901.7141999999994</v>
      </c>
    </row>
    <row r="309" spans="1:18" ht="18" hidden="1" customHeight="1" thickBot="1">
      <c r="A309" s="233">
        <v>40602</v>
      </c>
      <c r="B309" s="340">
        <v>1385</v>
      </c>
      <c r="C309" s="340">
        <v>7.2249999999999996</v>
      </c>
      <c r="D309" s="340">
        <v>13.5725</v>
      </c>
      <c r="E309" s="340">
        <v>356.4</v>
      </c>
      <c r="F309" s="452">
        <v>7.8250000000000002</v>
      </c>
      <c r="G309" s="340">
        <v>9.0250000000000004</v>
      </c>
      <c r="H309" s="340">
        <v>29.45</v>
      </c>
      <c r="I309" s="340">
        <v>271.7</v>
      </c>
      <c r="K309" s="228">
        <f t="shared" si="127"/>
        <v>305.34125499999999</v>
      </c>
      <c r="L309" s="228">
        <f t="shared" si="128"/>
        <v>284.43524500000001</v>
      </c>
      <c r="M309" s="229">
        <f t="shared" si="129"/>
        <v>498.70386824999997</v>
      </c>
      <c r="N309" s="477">
        <f t="shared" si="130"/>
        <v>392.86363861836338</v>
      </c>
      <c r="O309" s="235">
        <f t="shared" si="131"/>
        <v>287.5194525</v>
      </c>
      <c r="P309" s="453">
        <f t="shared" si="131"/>
        <v>331.61189250000001</v>
      </c>
      <c r="Q309" s="154">
        <f t="shared" si="132"/>
        <v>649.25469999999996</v>
      </c>
      <c r="R309" s="232">
        <f t="shared" si="132"/>
        <v>5989.8981999999996</v>
      </c>
    </row>
    <row r="310" spans="1:18" ht="18" customHeight="1" thickBot="1">
      <c r="A310" s="120" t="s">
        <v>86</v>
      </c>
      <c r="B310" s="344">
        <f t="shared" ref="B310:I310" si="133">AVERAGE(B291:B309)</f>
        <v>1517.3421052631579</v>
      </c>
      <c r="C310" s="344">
        <f t="shared" si="133"/>
        <v>6.9046052631578947</v>
      </c>
      <c r="D310" s="344">
        <f t="shared" si="133"/>
        <v>13.936052631578949</v>
      </c>
      <c r="E310" s="344">
        <f t="shared" si="133"/>
        <v>372.08947368421047</v>
      </c>
      <c r="F310" s="344">
        <f t="shared" si="133"/>
        <v>8.3235526315789468</v>
      </c>
      <c r="G310" s="344">
        <f t="shared" si="133"/>
        <v>9.3469736842105267</v>
      </c>
      <c r="H310" s="344">
        <f t="shared" si="133"/>
        <v>31.605789473684212</v>
      </c>
      <c r="I310" s="344">
        <f t="shared" si="133"/>
        <v>258.90789473684208</v>
      </c>
      <c r="J310" s="461" t="e">
        <f>AVERAGE(#REF!)</f>
        <v>#REF!</v>
      </c>
      <c r="K310" s="223">
        <f t="shared" ref="K310:R310" si="134">AVERAGE(K291:K309)</f>
        <v>334.51779255263153</v>
      </c>
      <c r="L310" s="223">
        <f t="shared" si="134"/>
        <v>271.82188092105264</v>
      </c>
      <c r="M310" s="224">
        <f t="shared" si="134"/>
        <v>512.06213707894744</v>
      </c>
      <c r="N310" s="282">
        <f t="shared" si="134"/>
        <v>410.15831796624781</v>
      </c>
      <c r="O310" s="71">
        <f t="shared" si="134"/>
        <v>305.8381208289473</v>
      </c>
      <c r="P310" s="225">
        <f t="shared" si="134"/>
        <v>343.44239696052637</v>
      </c>
      <c r="Q310" s="71">
        <f t="shared" si="134"/>
        <v>696.78123473684207</v>
      </c>
      <c r="R310" s="282">
        <f t="shared" si="134"/>
        <v>5707.883447368421</v>
      </c>
    </row>
    <row r="311" spans="1:18" ht="18" hidden="1" customHeight="1">
      <c r="A311" s="233">
        <v>40603</v>
      </c>
      <c r="B311" s="340">
        <v>1385</v>
      </c>
      <c r="C311" s="340">
        <v>7.2725</v>
      </c>
      <c r="D311" s="340">
        <v>13.675000000000001</v>
      </c>
      <c r="E311" s="340">
        <v>358</v>
      </c>
      <c r="F311" s="452">
        <v>7.7575000000000003</v>
      </c>
      <c r="G311" s="340">
        <v>9.02</v>
      </c>
      <c r="H311" s="340">
        <v>29.26</v>
      </c>
      <c r="I311" s="340">
        <v>269.3</v>
      </c>
      <c r="K311" s="228">
        <f t="shared" ref="K311:K333" si="135">B311*0.220463</f>
        <v>305.34125499999999</v>
      </c>
      <c r="L311" s="228">
        <f t="shared" ref="L311:L333" si="136">C311*39.3682</f>
        <v>286.30523449999998</v>
      </c>
      <c r="M311" s="229">
        <f t="shared" ref="M311:M331" si="137">D311*36.7437</f>
        <v>502.47009750000001</v>
      </c>
      <c r="N311" s="477">
        <f t="shared" ref="N311:N333" si="138">E311/0.907185</f>
        <v>394.627336210365</v>
      </c>
      <c r="O311" s="235">
        <f t="shared" ref="O311:P333" si="139">F311*36.7437</f>
        <v>285.03925275</v>
      </c>
      <c r="P311" s="453">
        <f t="shared" si="139"/>
        <v>331.42817399999996</v>
      </c>
      <c r="Q311" s="154">
        <f t="shared" ref="Q311:R333" si="140">H311/100*2204.6</f>
        <v>645.06596000000002</v>
      </c>
      <c r="R311" s="232">
        <f t="shared" si="140"/>
        <v>5936.9877999999999</v>
      </c>
    </row>
    <row r="312" spans="1:18" ht="18" hidden="1" customHeight="1">
      <c r="A312" s="233">
        <v>40604</v>
      </c>
      <c r="B312" s="340">
        <v>1371</v>
      </c>
      <c r="C312" s="340">
        <v>7.14</v>
      </c>
      <c r="D312" s="340">
        <v>13.8725</v>
      </c>
      <c r="E312" s="340">
        <v>359</v>
      </c>
      <c r="F312" s="452">
        <v>7.7675000000000001</v>
      </c>
      <c r="G312" s="340">
        <v>9</v>
      </c>
      <c r="H312" s="340">
        <v>30.38</v>
      </c>
      <c r="I312" s="340">
        <v>269.5</v>
      </c>
      <c r="K312" s="228">
        <f t="shared" si="135"/>
        <v>302.254773</v>
      </c>
      <c r="L312" s="228">
        <f t="shared" si="136"/>
        <v>281.08894800000002</v>
      </c>
      <c r="M312" s="229">
        <f t="shared" si="137"/>
        <v>509.72697825</v>
      </c>
      <c r="N312" s="477">
        <f t="shared" si="138"/>
        <v>395.72964720536606</v>
      </c>
      <c r="O312" s="235">
        <f t="shared" si="139"/>
        <v>285.40668975</v>
      </c>
      <c r="P312" s="453">
        <f t="shared" si="139"/>
        <v>330.69329999999997</v>
      </c>
      <c r="Q312" s="154">
        <f t="shared" si="140"/>
        <v>669.75747999999999</v>
      </c>
      <c r="R312" s="232">
        <f t="shared" si="140"/>
        <v>5941.396999999999</v>
      </c>
    </row>
    <row r="313" spans="1:18" ht="18" hidden="1" customHeight="1">
      <c r="A313" s="233">
        <v>40605</v>
      </c>
      <c r="B313" s="340">
        <v>1381.5</v>
      </c>
      <c r="C313" s="340">
        <v>7.2975000000000003</v>
      </c>
      <c r="D313" s="340">
        <v>14.055</v>
      </c>
      <c r="E313" s="340">
        <v>366.8</v>
      </c>
      <c r="F313" s="452">
        <v>7.9050000000000002</v>
      </c>
      <c r="G313" s="340">
        <v>9.0824999999999996</v>
      </c>
      <c r="H313" s="340">
        <v>30.59</v>
      </c>
      <c r="I313" s="340">
        <v>274.5</v>
      </c>
      <c r="K313" s="228">
        <f t="shared" si="135"/>
        <v>304.56963450000001</v>
      </c>
      <c r="L313" s="228">
        <f t="shared" si="136"/>
        <v>287.28943950000001</v>
      </c>
      <c r="M313" s="229">
        <f t="shared" si="137"/>
        <v>516.4327035</v>
      </c>
      <c r="N313" s="477">
        <f t="shared" si="138"/>
        <v>404.327672966374</v>
      </c>
      <c r="O313" s="235">
        <f t="shared" si="139"/>
        <v>290.45894849999996</v>
      </c>
      <c r="P313" s="453">
        <f t="shared" si="139"/>
        <v>333.72465524999996</v>
      </c>
      <c r="Q313" s="154">
        <f t="shared" si="140"/>
        <v>674.38713999999993</v>
      </c>
      <c r="R313" s="232">
        <f t="shared" si="140"/>
        <v>6051.6270000000004</v>
      </c>
    </row>
    <row r="314" spans="1:18" ht="18" hidden="1" customHeight="1">
      <c r="A314" s="233">
        <v>40606</v>
      </c>
      <c r="B314" s="340">
        <v>1391</v>
      </c>
      <c r="C314" s="340">
        <v>7.2122999999999999</v>
      </c>
      <c r="D314" s="340">
        <v>14.077500000000001</v>
      </c>
      <c r="E314" s="340">
        <v>363.8</v>
      </c>
      <c r="F314" s="452">
        <v>8.0050000000000008</v>
      </c>
      <c r="G314" s="340">
        <v>9.18</v>
      </c>
      <c r="H314" s="340">
        <v>29.88</v>
      </c>
      <c r="I314" s="340">
        <v>272.89999999999998</v>
      </c>
      <c r="K314" s="228">
        <f t="shared" si="135"/>
        <v>306.66403300000002</v>
      </c>
      <c r="L314" s="228">
        <f t="shared" si="136"/>
        <v>283.93526886000001</v>
      </c>
      <c r="M314" s="229">
        <f t="shared" si="137"/>
        <v>517.25943674999996</v>
      </c>
      <c r="N314" s="477">
        <f t="shared" si="138"/>
        <v>401.02073998137092</v>
      </c>
      <c r="O314" s="235">
        <f t="shared" si="139"/>
        <v>294.13331850000003</v>
      </c>
      <c r="P314" s="453">
        <f t="shared" si="139"/>
        <v>337.30716599999994</v>
      </c>
      <c r="Q314" s="154">
        <f t="shared" si="140"/>
        <v>658.73447999999996</v>
      </c>
      <c r="R314" s="232">
        <f t="shared" si="140"/>
        <v>6016.3533999999991</v>
      </c>
    </row>
    <row r="315" spans="1:18" ht="18" hidden="1" customHeight="1">
      <c r="A315" s="233">
        <v>40609</v>
      </c>
      <c r="B315" s="340">
        <v>1368.5</v>
      </c>
      <c r="C315" s="340">
        <v>7.1074999999999999</v>
      </c>
      <c r="D315" s="340">
        <v>13.8775</v>
      </c>
      <c r="E315" s="340">
        <v>358.1</v>
      </c>
      <c r="F315" s="452">
        <v>7.69</v>
      </c>
      <c r="G315" s="340">
        <v>8.8800000000000008</v>
      </c>
      <c r="H315" s="340">
        <v>29.99</v>
      </c>
      <c r="I315" s="340">
        <v>280.95</v>
      </c>
      <c r="K315" s="228">
        <f t="shared" si="135"/>
        <v>301.70361550000001</v>
      </c>
      <c r="L315" s="228">
        <f t="shared" si="136"/>
        <v>279.8094815</v>
      </c>
      <c r="M315" s="229">
        <f t="shared" si="137"/>
        <v>509.91069674999994</v>
      </c>
      <c r="N315" s="477">
        <f t="shared" si="138"/>
        <v>394.73756730986514</v>
      </c>
      <c r="O315" s="235">
        <f t="shared" si="139"/>
        <v>282.55905300000001</v>
      </c>
      <c r="P315" s="453">
        <f t="shared" si="139"/>
        <v>326.28405600000002</v>
      </c>
      <c r="Q315" s="154">
        <f t="shared" si="140"/>
        <v>661.15953999999999</v>
      </c>
      <c r="R315" s="232">
        <f t="shared" si="140"/>
        <v>6193.8236999999999</v>
      </c>
    </row>
    <row r="316" spans="1:18" ht="18" hidden="1" customHeight="1">
      <c r="A316" s="233">
        <v>40610</v>
      </c>
      <c r="B316" s="340">
        <v>1352.5</v>
      </c>
      <c r="C316" s="340">
        <v>6.9874999999999998</v>
      </c>
      <c r="D316" s="340">
        <v>13.755000000000001</v>
      </c>
      <c r="E316" s="340">
        <v>355.4</v>
      </c>
      <c r="F316" s="452">
        <v>7.5125000000000002</v>
      </c>
      <c r="G316" s="340">
        <v>8.6449999999999996</v>
      </c>
      <c r="H316" s="340">
        <v>30.7</v>
      </c>
      <c r="I316" s="340">
        <v>287.14999999999998</v>
      </c>
      <c r="K316" s="228">
        <f t="shared" si="135"/>
        <v>298.17620749999998</v>
      </c>
      <c r="L316" s="228">
        <f t="shared" si="136"/>
        <v>275.08529750000002</v>
      </c>
      <c r="M316" s="229">
        <f t="shared" si="137"/>
        <v>505.40959349999997</v>
      </c>
      <c r="N316" s="477">
        <f t="shared" si="138"/>
        <v>391.76132762336232</v>
      </c>
      <c r="O316" s="235">
        <f t="shared" si="139"/>
        <v>276.03704625</v>
      </c>
      <c r="P316" s="453">
        <f t="shared" si="139"/>
        <v>317.64928649999996</v>
      </c>
      <c r="Q316" s="154">
        <f t="shared" si="140"/>
        <v>676.81219999999996</v>
      </c>
      <c r="R316" s="232">
        <f t="shared" si="140"/>
        <v>6330.5088999999989</v>
      </c>
    </row>
    <row r="317" spans="1:18" ht="18" hidden="1" customHeight="1">
      <c r="A317" s="233">
        <v>40611</v>
      </c>
      <c r="B317" s="340">
        <v>1329.5</v>
      </c>
      <c r="C317" s="340">
        <v>6.95</v>
      </c>
      <c r="D317" s="340">
        <v>13.44</v>
      </c>
      <c r="E317" s="340">
        <v>348.5</v>
      </c>
      <c r="F317" s="452">
        <v>7.3224999999999998</v>
      </c>
      <c r="G317" s="340">
        <v>8.5350000000000001</v>
      </c>
      <c r="H317" s="340">
        <v>30.42</v>
      </c>
      <c r="I317" s="340">
        <v>294.39999999999998</v>
      </c>
      <c r="K317" s="228">
        <f t="shared" si="135"/>
        <v>293.10555849999997</v>
      </c>
      <c r="L317" s="228">
        <f t="shared" si="136"/>
        <v>273.60899000000001</v>
      </c>
      <c r="M317" s="229">
        <f t="shared" si="137"/>
        <v>493.83532799999995</v>
      </c>
      <c r="N317" s="477">
        <f t="shared" si="138"/>
        <v>384.15538175785531</v>
      </c>
      <c r="O317" s="235">
        <f t="shared" si="139"/>
        <v>269.05574324999998</v>
      </c>
      <c r="P317" s="453">
        <f t="shared" si="139"/>
        <v>313.60747949999995</v>
      </c>
      <c r="Q317" s="154">
        <f t="shared" si="140"/>
        <v>670.63932</v>
      </c>
      <c r="R317" s="232">
        <f t="shared" si="140"/>
        <v>6490.3423999999995</v>
      </c>
    </row>
    <row r="318" spans="1:18" ht="18" hidden="1" customHeight="1">
      <c r="A318" s="233">
        <v>40612</v>
      </c>
      <c r="B318" s="340">
        <v>1269</v>
      </c>
      <c r="C318" s="340">
        <v>6.7625000000000002</v>
      </c>
      <c r="D318" s="340">
        <v>13.487500000000001</v>
      </c>
      <c r="E318" s="340">
        <v>349.1</v>
      </c>
      <c r="F318" s="452">
        <v>7.14</v>
      </c>
      <c r="G318" s="340">
        <v>8.39</v>
      </c>
      <c r="H318" s="340">
        <v>28.71</v>
      </c>
      <c r="I318" s="340">
        <v>280.55</v>
      </c>
      <c r="K318" s="228">
        <f t="shared" si="135"/>
        <v>279.76754699999998</v>
      </c>
      <c r="L318" s="228">
        <f t="shared" si="136"/>
        <v>266.22745250000003</v>
      </c>
      <c r="M318" s="229">
        <f t="shared" si="137"/>
        <v>495.58065375000001</v>
      </c>
      <c r="N318" s="477">
        <f t="shared" si="138"/>
        <v>384.81676835485598</v>
      </c>
      <c r="O318" s="235">
        <f t="shared" si="139"/>
        <v>262.35001799999998</v>
      </c>
      <c r="P318" s="453">
        <f t="shared" si="139"/>
        <v>308.27964300000002</v>
      </c>
      <c r="Q318" s="154">
        <f t="shared" si="140"/>
        <v>632.94065999999998</v>
      </c>
      <c r="R318" s="232">
        <f t="shared" si="140"/>
        <v>6185.0053000000007</v>
      </c>
    </row>
    <row r="319" spans="1:18" ht="18" hidden="1" customHeight="1">
      <c r="A319" s="233">
        <v>40613</v>
      </c>
      <c r="B319" s="340">
        <v>1279</v>
      </c>
      <c r="C319" s="340">
        <v>6.5925000000000002</v>
      </c>
      <c r="D319" s="340">
        <v>13.265000000000001</v>
      </c>
      <c r="E319" s="340">
        <v>346.1</v>
      </c>
      <c r="F319" s="452">
        <v>6.95</v>
      </c>
      <c r="G319" s="340">
        <v>8.2050000000000001</v>
      </c>
      <c r="H319" s="340">
        <v>28.86</v>
      </c>
      <c r="I319" s="340">
        <v>273.7</v>
      </c>
      <c r="K319" s="228">
        <f t="shared" si="135"/>
        <v>281.97217699999999</v>
      </c>
      <c r="L319" s="228">
        <f t="shared" si="136"/>
        <v>259.53485850000004</v>
      </c>
      <c r="M319" s="229">
        <f t="shared" si="137"/>
        <v>487.40518049999997</v>
      </c>
      <c r="N319" s="477">
        <f t="shared" si="138"/>
        <v>381.50983536985291</v>
      </c>
      <c r="O319" s="235">
        <f t="shared" si="139"/>
        <v>255.36871499999998</v>
      </c>
      <c r="P319" s="453">
        <f t="shared" si="139"/>
        <v>301.48205849999999</v>
      </c>
      <c r="Q319" s="154">
        <f t="shared" si="140"/>
        <v>636.24755999999991</v>
      </c>
      <c r="R319" s="232">
        <f t="shared" si="140"/>
        <v>6033.9902000000002</v>
      </c>
    </row>
    <row r="320" spans="1:18" ht="18" hidden="1" customHeight="1">
      <c r="A320" s="233">
        <v>40616</v>
      </c>
      <c r="B320" s="340">
        <v>1319</v>
      </c>
      <c r="C320" s="340">
        <v>6.64</v>
      </c>
      <c r="D320" s="340">
        <v>13.29</v>
      </c>
      <c r="E320" s="340">
        <v>349.6</v>
      </c>
      <c r="F320" s="452">
        <v>7.0004</v>
      </c>
      <c r="G320" s="340">
        <v>8.2550000000000008</v>
      </c>
      <c r="H320" s="340">
        <v>27.79</v>
      </c>
      <c r="I320" s="340">
        <v>273.14999999999998</v>
      </c>
      <c r="K320" s="228">
        <f t="shared" si="135"/>
        <v>290.79069699999997</v>
      </c>
      <c r="L320" s="228">
        <f t="shared" si="136"/>
        <v>261.40484800000002</v>
      </c>
      <c r="M320" s="229">
        <f t="shared" si="137"/>
        <v>488.3237729999999</v>
      </c>
      <c r="N320" s="477">
        <f t="shared" si="138"/>
        <v>385.36792385235645</v>
      </c>
      <c r="O320" s="235">
        <f t="shared" si="139"/>
        <v>257.22059747999998</v>
      </c>
      <c r="P320" s="453">
        <f t="shared" si="139"/>
        <v>303.31924350000003</v>
      </c>
      <c r="Q320" s="154">
        <f t="shared" si="140"/>
        <v>612.65833999999995</v>
      </c>
      <c r="R320" s="232">
        <f t="shared" si="140"/>
        <v>6021.8648999999987</v>
      </c>
    </row>
    <row r="321" spans="1:18" ht="18" hidden="1" customHeight="1">
      <c r="A321" s="233">
        <v>40617</v>
      </c>
      <c r="B321" s="340">
        <v>1287.5</v>
      </c>
      <c r="C321" s="340">
        <v>6.36</v>
      </c>
      <c r="D321" s="340">
        <v>12.7</v>
      </c>
      <c r="E321" s="340">
        <v>340.8</v>
      </c>
      <c r="F321" s="452">
        <v>6.6775000000000002</v>
      </c>
      <c r="G321" s="340">
        <v>7.77</v>
      </c>
      <c r="H321" s="340">
        <v>25.65</v>
      </c>
      <c r="I321" s="340">
        <v>262.45</v>
      </c>
      <c r="K321" s="228">
        <f t="shared" si="135"/>
        <v>283.8461125</v>
      </c>
      <c r="L321" s="228">
        <f t="shared" si="136"/>
        <v>250.38175200000003</v>
      </c>
      <c r="M321" s="229">
        <f t="shared" si="137"/>
        <v>466.64498999999995</v>
      </c>
      <c r="N321" s="477">
        <f t="shared" si="138"/>
        <v>375.66758709634752</v>
      </c>
      <c r="O321" s="235">
        <f t="shared" si="139"/>
        <v>245.35605674999999</v>
      </c>
      <c r="P321" s="453">
        <f t="shared" si="139"/>
        <v>285.49854899999997</v>
      </c>
      <c r="Q321" s="154">
        <f t="shared" si="140"/>
        <v>565.47990000000004</v>
      </c>
      <c r="R321" s="232">
        <f t="shared" si="140"/>
        <v>5785.9726999999993</v>
      </c>
    </row>
    <row r="322" spans="1:18" ht="18" hidden="1" customHeight="1">
      <c r="A322" s="233">
        <v>40618</v>
      </c>
      <c r="B322" s="340">
        <v>1276</v>
      </c>
      <c r="C322" s="340">
        <v>6.165</v>
      </c>
      <c r="D322" s="340">
        <v>12.87</v>
      </c>
      <c r="E322" s="340">
        <v>344.5</v>
      </c>
      <c r="F322" s="452">
        <v>6.62</v>
      </c>
      <c r="G322" s="340">
        <v>7.7824999999999998</v>
      </c>
      <c r="H322" s="340">
        <v>25.85</v>
      </c>
      <c r="I322" s="340">
        <v>264.55</v>
      </c>
      <c r="K322" s="228">
        <f t="shared" si="135"/>
        <v>281.310788</v>
      </c>
      <c r="L322" s="228">
        <f t="shared" si="136"/>
        <v>242.70495300000002</v>
      </c>
      <c r="M322" s="229">
        <f t="shared" si="137"/>
        <v>472.89141899999993</v>
      </c>
      <c r="N322" s="477">
        <f t="shared" si="138"/>
        <v>379.74613777785123</v>
      </c>
      <c r="O322" s="235">
        <f t="shared" si="139"/>
        <v>243.24329399999999</v>
      </c>
      <c r="P322" s="453">
        <f t="shared" si="139"/>
        <v>285.95784524999999</v>
      </c>
      <c r="Q322" s="154">
        <f t="shared" si="140"/>
        <v>569.88909999999998</v>
      </c>
      <c r="R322" s="232">
        <f t="shared" si="140"/>
        <v>5832.2692999999999</v>
      </c>
    </row>
    <row r="323" spans="1:18" ht="18" hidden="1" customHeight="1">
      <c r="A323" s="233">
        <v>40619</v>
      </c>
      <c r="B323" s="340">
        <v>1326</v>
      </c>
      <c r="C323" s="340">
        <v>6.4649999999999999</v>
      </c>
      <c r="D323" s="340">
        <v>13.352499999999999</v>
      </c>
      <c r="E323" s="340">
        <v>358.6</v>
      </c>
      <c r="F323" s="452">
        <v>7.1025</v>
      </c>
      <c r="G323" s="340">
        <v>8.31</v>
      </c>
      <c r="H323" s="340">
        <v>26.74</v>
      </c>
      <c r="I323" s="340">
        <v>271.39999999999998</v>
      </c>
      <c r="K323" s="228">
        <f t="shared" si="135"/>
        <v>292.33393799999999</v>
      </c>
      <c r="L323" s="228">
        <f t="shared" si="136"/>
        <v>254.515413</v>
      </c>
      <c r="M323" s="229">
        <f t="shared" si="137"/>
        <v>490.6202542499999</v>
      </c>
      <c r="N323" s="477">
        <f t="shared" si="138"/>
        <v>395.28872280736567</v>
      </c>
      <c r="O323" s="235">
        <f t="shared" si="139"/>
        <v>260.97212924999997</v>
      </c>
      <c r="P323" s="453">
        <f t="shared" si="139"/>
        <v>305.340147</v>
      </c>
      <c r="Q323" s="154">
        <f t="shared" si="140"/>
        <v>589.51003999999989</v>
      </c>
      <c r="R323" s="232">
        <f t="shared" si="140"/>
        <v>5983.2843999999996</v>
      </c>
    </row>
    <row r="324" spans="1:18" ht="18" hidden="1" customHeight="1">
      <c r="A324" s="233">
        <v>40620</v>
      </c>
      <c r="B324" s="340">
        <v>1363.5</v>
      </c>
      <c r="C324" s="340">
        <v>6.835</v>
      </c>
      <c r="D324" s="340">
        <v>13.625</v>
      </c>
      <c r="E324" s="340">
        <v>367.9</v>
      </c>
      <c r="F324" s="452">
        <v>7.23</v>
      </c>
      <c r="G324" s="340">
        <v>8.4499999999999993</v>
      </c>
      <c r="H324" s="340">
        <v>27.71</v>
      </c>
      <c r="I324" s="340">
        <v>276.8</v>
      </c>
      <c r="K324" s="228">
        <f t="shared" si="135"/>
        <v>300.60130049999998</v>
      </c>
      <c r="L324" s="228">
        <f t="shared" si="136"/>
        <v>269.08164700000003</v>
      </c>
      <c r="M324" s="229">
        <f t="shared" si="137"/>
        <v>500.63291249999997</v>
      </c>
      <c r="N324" s="477">
        <f t="shared" si="138"/>
        <v>405.54021506087508</v>
      </c>
      <c r="O324" s="235">
        <f t="shared" si="139"/>
        <v>265.65695099999999</v>
      </c>
      <c r="P324" s="453">
        <f t="shared" si="139"/>
        <v>310.48426499999994</v>
      </c>
      <c r="Q324" s="154">
        <f t="shared" si="140"/>
        <v>610.89466000000004</v>
      </c>
      <c r="R324" s="232">
        <f t="shared" si="140"/>
        <v>6102.3328000000001</v>
      </c>
    </row>
    <row r="325" spans="1:18" ht="18" hidden="1" customHeight="1">
      <c r="A325" s="233">
        <v>40623</v>
      </c>
      <c r="B325" s="340">
        <v>1383.5</v>
      </c>
      <c r="C325" s="340">
        <v>6.8650000000000002</v>
      </c>
      <c r="D325" s="340">
        <v>13.63</v>
      </c>
      <c r="E325" s="340">
        <v>366.4</v>
      </c>
      <c r="F325" s="452">
        <v>7.21</v>
      </c>
      <c r="G325" s="340">
        <v>8.42</v>
      </c>
      <c r="H325" s="340">
        <v>27.48</v>
      </c>
      <c r="I325" s="340">
        <v>275.75</v>
      </c>
      <c r="K325" s="228">
        <f t="shared" si="135"/>
        <v>305.0105605</v>
      </c>
      <c r="L325" s="228">
        <f t="shared" si="136"/>
        <v>270.26269300000001</v>
      </c>
      <c r="M325" s="229">
        <f t="shared" si="137"/>
        <v>500.81663099999997</v>
      </c>
      <c r="N325" s="477">
        <f t="shared" si="138"/>
        <v>403.88674856837355</v>
      </c>
      <c r="O325" s="235">
        <f t="shared" si="139"/>
        <v>264.922077</v>
      </c>
      <c r="P325" s="453">
        <f t="shared" si="139"/>
        <v>309.38195399999995</v>
      </c>
      <c r="Q325" s="154">
        <f t="shared" si="140"/>
        <v>605.82407999999998</v>
      </c>
      <c r="R325" s="232">
        <f t="shared" si="140"/>
        <v>6079.1844999999994</v>
      </c>
    </row>
    <row r="326" spans="1:18" ht="18" hidden="1" customHeight="1">
      <c r="A326" s="233">
        <v>40624</v>
      </c>
      <c r="B326" s="340">
        <v>1385.5</v>
      </c>
      <c r="C326" s="340">
        <v>6.8674999999999997</v>
      </c>
      <c r="D326" s="340">
        <v>13.654999999999999</v>
      </c>
      <c r="E326" s="340">
        <v>366.4</v>
      </c>
      <c r="F326" s="452">
        <v>7.2225000000000001</v>
      </c>
      <c r="G326" s="340">
        <v>8.4499999999999993</v>
      </c>
      <c r="H326" s="340">
        <v>27.16</v>
      </c>
      <c r="I326" s="340">
        <v>273.45</v>
      </c>
      <c r="K326" s="228">
        <f t="shared" si="135"/>
        <v>305.45148649999999</v>
      </c>
      <c r="L326" s="228">
        <f t="shared" si="136"/>
        <v>270.36111349999999</v>
      </c>
      <c r="M326" s="229">
        <f t="shared" si="137"/>
        <v>501.73522349999996</v>
      </c>
      <c r="N326" s="477">
        <f t="shared" si="138"/>
        <v>403.88674856837355</v>
      </c>
      <c r="O326" s="235">
        <f t="shared" si="139"/>
        <v>265.38137324999997</v>
      </c>
      <c r="P326" s="453">
        <f t="shared" si="139"/>
        <v>310.48426499999994</v>
      </c>
      <c r="Q326" s="154">
        <f t="shared" si="140"/>
        <v>598.76936000000001</v>
      </c>
      <c r="R326" s="232">
        <f t="shared" si="140"/>
        <v>6028.4786999999988</v>
      </c>
    </row>
    <row r="327" spans="1:18" ht="18" hidden="1" customHeight="1">
      <c r="A327" s="233">
        <v>40625</v>
      </c>
      <c r="B327" s="340">
        <v>1404.5</v>
      </c>
      <c r="C327" s="340">
        <v>6.81</v>
      </c>
      <c r="D327" s="340">
        <v>13.512499999999999</v>
      </c>
      <c r="E327" s="340">
        <v>360</v>
      </c>
      <c r="F327" s="452">
        <v>7.1425000000000001</v>
      </c>
      <c r="G327" s="340">
        <v>8.3000000000000007</v>
      </c>
      <c r="H327" s="340">
        <v>26.58</v>
      </c>
      <c r="I327" s="340">
        <v>268.60000000000002</v>
      </c>
      <c r="K327" s="228">
        <f t="shared" si="135"/>
        <v>309.64028350000001</v>
      </c>
      <c r="L327" s="228">
        <f t="shared" si="136"/>
        <v>268.097442</v>
      </c>
      <c r="M327" s="229">
        <f t="shared" si="137"/>
        <v>496.49924624999994</v>
      </c>
      <c r="N327" s="477">
        <f t="shared" si="138"/>
        <v>396.83195820036707</v>
      </c>
      <c r="O327" s="235">
        <f t="shared" si="139"/>
        <v>262.44187725</v>
      </c>
      <c r="P327" s="453">
        <f t="shared" si="139"/>
        <v>304.97271000000001</v>
      </c>
      <c r="Q327" s="154">
        <f t="shared" si="140"/>
        <v>585.98267999999996</v>
      </c>
      <c r="R327" s="232">
        <f t="shared" si="140"/>
        <v>5921.5556000000006</v>
      </c>
    </row>
    <row r="328" spans="1:18" ht="18" hidden="1" customHeight="1">
      <c r="A328" s="233">
        <v>40626</v>
      </c>
      <c r="B328" s="340">
        <v>1419</v>
      </c>
      <c r="C328" s="340">
        <v>7.0250000000000004</v>
      </c>
      <c r="D328" s="340">
        <v>13.545</v>
      </c>
      <c r="E328" s="340">
        <v>359.8</v>
      </c>
      <c r="F328" s="452">
        <v>7.3949999999999996</v>
      </c>
      <c r="G328" s="340">
        <v>8.5325000000000006</v>
      </c>
      <c r="H328" s="340">
        <v>27.45</v>
      </c>
      <c r="I328" s="340">
        <v>265.8</v>
      </c>
      <c r="K328" s="228">
        <f t="shared" si="135"/>
        <v>312.836997</v>
      </c>
      <c r="L328" s="228">
        <f t="shared" si="136"/>
        <v>276.56160500000004</v>
      </c>
      <c r="M328" s="229">
        <f t="shared" si="137"/>
        <v>497.69341649999996</v>
      </c>
      <c r="N328" s="477">
        <f t="shared" si="138"/>
        <v>396.61149600136685</v>
      </c>
      <c r="O328" s="235">
        <f t="shared" si="139"/>
        <v>271.71966149999997</v>
      </c>
      <c r="P328" s="453">
        <f t="shared" si="139"/>
        <v>313.51562024999998</v>
      </c>
      <c r="Q328" s="154">
        <f t="shared" si="140"/>
        <v>605.16269999999986</v>
      </c>
      <c r="R328" s="232">
        <f t="shared" si="140"/>
        <v>5859.8267999999998</v>
      </c>
    </row>
    <row r="329" spans="1:18" ht="18" hidden="1" customHeight="1">
      <c r="A329" s="233">
        <v>40627</v>
      </c>
      <c r="B329" s="340">
        <v>1429.5</v>
      </c>
      <c r="C329" s="340">
        <v>6.8949999999999996</v>
      </c>
      <c r="D329" s="340">
        <v>13.5825</v>
      </c>
      <c r="E329" s="340">
        <v>357.2</v>
      </c>
      <c r="F329" s="452">
        <v>7.3324999999999996</v>
      </c>
      <c r="G329" s="340">
        <v>8.5500000000000007</v>
      </c>
      <c r="H329" s="340">
        <v>27.86</v>
      </c>
      <c r="I329" s="340">
        <v>268.60000000000002</v>
      </c>
      <c r="K329" s="228">
        <f t="shared" si="135"/>
        <v>315.1518585</v>
      </c>
      <c r="L329" s="228">
        <f t="shared" si="136"/>
        <v>271.44373899999999</v>
      </c>
      <c r="M329" s="229">
        <f t="shared" si="137"/>
        <v>499.07130524999997</v>
      </c>
      <c r="N329" s="477">
        <f t="shared" si="138"/>
        <v>393.74548741436422</v>
      </c>
      <c r="O329" s="235">
        <f t="shared" si="139"/>
        <v>269.42318024999997</v>
      </c>
      <c r="P329" s="453">
        <f t="shared" si="139"/>
        <v>314.158635</v>
      </c>
      <c r="Q329" s="154">
        <f t="shared" si="140"/>
        <v>614.20155999999997</v>
      </c>
      <c r="R329" s="232">
        <f t="shared" si="140"/>
        <v>5921.5556000000006</v>
      </c>
    </row>
    <row r="330" spans="1:18" ht="18" hidden="1" customHeight="1">
      <c r="A330" s="233">
        <v>40630</v>
      </c>
      <c r="B330" s="340">
        <v>1389</v>
      </c>
      <c r="C330" s="340">
        <v>6.71</v>
      </c>
      <c r="D330" s="340">
        <v>13.484999999999999</v>
      </c>
      <c r="E330" s="340">
        <v>353.6</v>
      </c>
      <c r="F330" s="452">
        <v>7.2525000000000004</v>
      </c>
      <c r="G330" s="340">
        <v>8.4849999999999994</v>
      </c>
      <c r="H330" s="340">
        <v>27.05</v>
      </c>
      <c r="I330" s="340">
        <v>263.95</v>
      </c>
      <c r="K330" s="228">
        <f t="shared" si="135"/>
        <v>306.22310699999997</v>
      </c>
      <c r="L330" s="228">
        <f t="shared" si="136"/>
        <v>264.16062199999999</v>
      </c>
      <c r="M330" s="229">
        <f t="shared" si="137"/>
        <v>495.48879449999993</v>
      </c>
      <c r="N330" s="477">
        <f t="shared" si="138"/>
        <v>389.77716783236053</v>
      </c>
      <c r="O330" s="235">
        <f t="shared" si="139"/>
        <v>266.48368425000001</v>
      </c>
      <c r="P330" s="453">
        <f t="shared" si="139"/>
        <v>311.77029449999998</v>
      </c>
      <c r="Q330" s="154">
        <f t="shared" si="140"/>
        <v>596.34429999999998</v>
      </c>
      <c r="R330" s="232">
        <f t="shared" si="140"/>
        <v>5819.0416999999998</v>
      </c>
    </row>
    <row r="331" spans="1:18" ht="18" hidden="1" customHeight="1">
      <c r="A331" s="233">
        <v>40631</v>
      </c>
      <c r="B331" s="340">
        <v>1385.5</v>
      </c>
      <c r="C331" s="340">
        <v>6.7175000000000002</v>
      </c>
      <c r="D331" s="340">
        <v>13.615</v>
      </c>
      <c r="E331" s="340">
        <v>358.6</v>
      </c>
      <c r="F331" s="452">
        <v>7.3724999999999996</v>
      </c>
      <c r="G331" s="340">
        <v>8.67</v>
      </c>
      <c r="H331" s="340">
        <v>27.02</v>
      </c>
      <c r="I331" s="340">
        <v>261.45</v>
      </c>
      <c r="K331" s="228">
        <f t="shared" si="135"/>
        <v>305.45148649999999</v>
      </c>
      <c r="L331" s="228">
        <f t="shared" si="136"/>
        <v>264.45588350000003</v>
      </c>
      <c r="M331" s="229">
        <f t="shared" si="137"/>
        <v>500.26547549999998</v>
      </c>
      <c r="N331" s="477">
        <f t="shared" si="138"/>
        <v>395.28872280736567</v>
      </c>
      <c r="O331" s="235">
        <f t="shared" si="139"/>
        <v>270.89292824999995</v>
      </c>
      <c r="P331" s="453">
        <f t="shared" si="139"/>
        <v>318.56787899999995</v>
      </c>
      <c r="Q331" s="154">
        <f t="shared" si="140"/>
        <v>595.68291999999997</v>
      </c>
      <c r="R331" s="232">
        <f t="shared" si="140"/>
        <v>5763.9267</v>
      </c>
    </row>
    <row r="332" spans="1:18" ht="18" hidden="1" customHeight="1">
      <c r="A332" s="233">
        <v>40632</v>
      </c>
      <c r="B332" s="340">
        <v>1378</v>
      </c>
      <c r="C332" s="340">
        <v>6.6325000000000003</v>
      </c>
      <c r="D332" s="340">
        <v>13.72</v>
      </c>
      <c r="E332" s="340">
        <v>360.5</v>
      </c>
      <c r="F332" s="452">
        <v>7.2725</v>
      </c>
      <c r="G332" s="340">
        <v>8.6199999999999992</v>
      </c>
      <c r="H332" s="340">
        <v>27.21</v>
      </c>
      <c r="I332" s="340">
        <v>264.8</v>
      </c>
      <c r="K332" s="228">
        <f t="shared" si="135"/>
        <v>303.79801399999997</v>
      </c>
      <c r="L332" s="228">
        <f t="shared" si="136"/>
        <v>261.10958650000003</v>
      </c>
      <c r="M332" s="229">
        <f>D332*36.7437</f>
        <v>504.12356399999999</v>
      </c>
      <c r="N332" s="477">
        <f t="shared" si="138"/>
        <v>397.38311369786754</v>
      </c>
      <c r="O332" s="235">
        <f t="shared" si="139"/>
        <v>267.21855825</v>
      </c>
      <c r="P332" s="453">
        <f t="shared" si="139"/>
        <v>316.73069399999997</v>
      </c>
      <c r="Q332" s="154">
        <f t="shared" si="140"/>
        <v>599.87166000000002</v>
      </c>
      <c r="R332" s="232">
        <f t="shared" si="140"/>
        <v>5837.7808000000005</v>
      </c>
    </row>
    <row r="333" spans="1:18" ht="18" hidden="1" customHeight="1" thickBot="1">
      <c r="A333" s="233">
        <v>40633</v>
      </c>
      <c r="B333" s="340">
        <v>1398.5</v>
      </c>
      <c r="C333" s="340">
        <v>6.93</v>
      </c>
      <c r="D333" s="340">
        <v>14.1</v>
      </c>
      <c r="E333" s="340">
        <v>370.7</v>
      </c>
      <c r="F333" s="452">
        <v>7.63</v>
      </c>
      <c r="G333" s="340">
        <v>9.08</v>
      </c>
      <c r="H333" s="340">
        <v>27.11</v>
      </c>
      <c r="I333" s="340">
        <v>264.14999999999998</v>
      </c>
      <c r="K333" s="228">
        <f t="shared" si="135"/>
        <v>308.31750549999998</v>
      </c>
      <c r="L333" s="228">
        <f t="shared" si="136"/>
        <v>272.82162599999998</v>
      </c>
      <c r="M333" s="229">
        <f>D333*36.7437</f>
        <v>518.08616999999992</v>
      </c>
      <c r="N333" s="477">
        <f t="shared" si="138"/>
        <v>408.62668584687793</v>
      </c>
      <c r="O333" s="235">
        <f t="shared" si="139"/>
        <v>280.35443099999998</v>
      </c>
      <c r="P333" s="453">
        <f t="shared" si="139"/>
        <v>333.63279599999998</v>
      </c>
      <c r="Q333" s="154">
        <f t="shared" si="140"/>
        <v>597.66705999999999</v>
      </c>
      <c r="R333" s="232">
        <f t="shared" si="140"/>
        <v>5823.4508999999989</v>
      </c>
    </row>
    <row r="334" spans="1:18" ht="18" customHeight="1" thickBot="1">
      <c r="A334" s="120" t="s">
        <v>87</v>
      </c>
      <c r="B334" s="344">
        <f t="shared" ref="B334:I334" si="141">AVERAGE(B311:B333)</f>
        <v>1359.6521739130435</v>
      </c>
      <c r="C334" s="344">
        <f t="shared" si="141"/>
        <v>6.8365130434782619</v>
      </c>
      <c r="D334" s="344">
        <f t="shared" si="141"/>
        <v>13.573369565217391</v>
      </c>
      <c r="E334" s="344">
        <f t="shared" si="141"/>
        <v>357.36521739130433</v>
      </c>
      <c r="F334" s="344">
        <f t="shared" si="141"/>
        <v>7.3265391304347824</v>
      </c>
      <c r="G334" s="344">
        <f t="shared" si="141"/>
        <v>8.5483695652173921</v>
      </c>
      <c r="H334" s="344">
        <f t="shared" si="141"/>
        <v>28.15</v>
      </c>
      <c r="I334" s="344">
        <f t="shared" si="141"/>
        <v>272.08043478260873</v>
      </c>
      <c r="J334" s="461" t="e">
        <f>AVERAGE(#REF!)</f>
        <v>#REF!</v>
      </c>
      <c r="K334" s="223">
        <f>AVERAGE(K311:K333)</f>
        <v>299.75299721739128</v>
      </c>
      <c r="L334" s="223">
        <v>270</v>
      </c>
      <c r="M334" s="224">
        <v>500</v>
      </c>
      <c r="N334" s="282">
        <f>AVERAGE(N311:N333)</f>
        <v>393.92760836136426</v>
      </c>
      <c r="O334" s="71">
        <f>AVERAGE(O311:O333)</f>
        <v>269.2041558469565</v>
      </c>
      <c r="P334" s="225">
        <v>315</v>
      </c>
      <c r="Q334" s="71">
        <f>AVERAGE(Q311:Q333)</f>
        <v>620.59489999999994</v>
      </c>
      <c r="R334" s="282">
        <f>AVERAGE(R311:R333)</f>
        <v>5998.2852652173924</v>
      </c>
    </row>
    <row r="335" spans="1:18" ht="18" hidden="1" customHeight="1">
      <c r="A335" s="233">
        <v>40634</v>
      </c>
      <c r="B335" s="340">
        <v>1381</v>
      </c>
      <c r="C335" s="340">
        <v>7.36</v>
      </c>
      <c r="D335" s="340">
        <v>13.9375</v>
      </c>
      <c r="E335" s="340">
        <v>360.9</v>
      </c>
      <c r="F335" s="452">
        <v>7.5949999999999998</v>
      </c>
      <c r="G335" s="340">
        <v>9.0649999999999995</v>
      </c>
      <c r="H335" s="340">
        <v>27.44</v>
      </c>
      <c r="I335" s="340">
        <v>259.89999999999998</v>
      </c>
      <c r="K335" s="228">
        <f t="shared" ref="K335:K354" si="142">B335*0.220463</f>
        <v>304.45940300000001</v>
      </c>
      <c r="L335" s="228">
        <f t="shared" ref="L335:L354" si="143">C335*39.3682</f>
        <v>289.74995200000001</v>
      </c>
      <c r="M335" s="229">
        <f t="shared" ref="M335:M354" si="144">D335*36.7437</f>
        <v>512.11531874999991</v>
      </c>
      <c r="N335" s="477">
        <f t="shared" ref="N335:N354" si="145">E335/0.907185</f>
        <v>397.82403809586793</v>
      </c>
      <c r="O335" s="235">
        <f t="shared" ref="O335:P354" si="146">F335*36.7437</f>
        <v>279.06840149999999</v>
      </c>
      <c r="P335" s="453">
        <f t="shared" si="146"/>
        <v>333.08164049999993</v>
      </c>
      <c r="Q335" s="154">
        <f t="shared" ref="Q335:R354" si="147">H335/100*2204.6</f>
        <v>604.94224000000008</v>
      </c>
      <c r="R335" s="232">
        <f t="shared" si="147"/>
        <v>5729.7553999999991</v>
      </c>
    </row>
    <row r="336" spans="1:18" ht="18" hidden="1" customHeight="1">
      <c r="A336" s="233">
        <v>40637</v>
      </c>
      <c r="B336" s="340">
        <v>1391.5</v>
      </c>
      <c r="C336" s="340">
        <v>7.6025</v>
      </c>
      <c r="D336" s="340">
        <v>13.84</v>
      </c>
      <c r="E336" s="340">
        <v>357</v>
      </c>
      <c r="F336" s="452">
        <v>7.9</v>
      </c>
      <c r="G336" s="340">
        <v>9.48</v>
      </c>
      <c r="H336" s="340">
        <v>28</v>
      </c>
      <c r="I336" s="340">
        <v>256.05</v>
      </c>
      <c r="K336" s="228">
        <f t="shared" si="142"/>
        <v>306.77426450000002</v>
      </c>
      <c r="L336" s="228">
        <f t="shared" si="143"/>
        <v>299.2967405</v>
      </c>
      <c r="M336" s="229">
        <f t="shared" si="144"/>
        <v>508.53280799999993</v>
      </c>
      <c r="N336" s="477">
        <f t="shared" si="145"/>
        <v>393.525025215364</v>
      </c>
      <c r="O336" s="235">
        <f t="shared" si="146"/>
        <v>290.27522999999997</v>
      </c>
      <c r="P336" s="453">
        <f t="shared" si="146"/>
        <v>348.33027599999997</v>
      </c>
      <c r="Q336" s="154">
        <f t="shared" si="147"/>
        <v>617.28800000000001</v>
      </c>
      <c r="R336" s="232">
        <f t="shared" si="147"/>
        <v>5644.8783000000003</v>
      </c>
    </row>
    <row r="337" spans="1:18" ht="18" hidden="1" customHeight="1">
      <c r="A337" s="233">
        <v>40638</v>
      </c>
      <c r="B337" s="340">
        <v>1411</v>
      </c>
      <c r="C337" s="340">
        <v>7.6675000000000004</v>
      </c>
      <c r="D337" s="340">
        <v>13.7325</v>
      </c>
      <c r="E337" s="340">
        <v>353.6</v>
      </c>
      <c r="F337" s="452">
        <v>7.8624999999999998</v>
      </c>
      <c r="G337" s="340">
        <v>9.5</v>
      </c>
      <c r="H337" s="340">
        <v>27.55</v>
      </c>
      <c r="I337" s="340">
        <v>268.25</v>
      </c>
      <c r="K337" s="228">
        <f t="shared" si="142"/>
        <v>311.07329299999998</v>
      </c>
      <c r="L337" s="228">
        <f t="shared" si="143"/>
        <v>301.85567350000002</v>
      </c>
      <c r="M337" s="229">
        <f t="shared" si="144"/>
        <v>504.58286024999995</v>
      </c>
      <c r="N337" s="477">
        <f t="shared" si="145"/>
        <v>389.77716783236053</v>
      </c>
      <c r="O337" s="235">
        <f t="shared" si="146"/>
        <v>288.89734124999995</v>
      </c>
      <c r="P337" s="453">
        <f t="shared" si="146"/>
        <v>349.06514999999996</v>
      </c>
      <c r="Q337" s="154">
        <f t="shared" si="147"/>
        <v>607.3673</v>
      </c>
      <c r="R337" s="232">
        <f t="shared" si="147"/>
        <v>5913.8395</v>
      </c>
    </row>
    <row r="338" spans="1:18" ht="18" hidden="1" customHeight="1">
      <c r="A338" s="233">
        <v>40639</v>
      </c>
      <c r="B338" s="340">
        <v>1408</v>
      </c>
      <c r="C338" s="340">
        <v>7.63</v>
      </c>
      <c r="D338" s="340">
        <v>13.765000000000001</v>
      </c>
      <c r="E338" s="340">
        <v>355.6</v>
      </c>
      <c r="F338" s="452">
        <v>7.8224999999999998</v>
      </c>
      <c r="G338" s="340">
        <v>9.3949999999999996</v>
      </c>
      <c r="H338" s="340">
        <v>26.71</v>
      </c>
      <c r="I338" s="340">
        <v>265.14999999999998</v>
      </c>
      <c r="K338" s="228">
        <f t="shared" si="142"/>
        <v>310.41190399999999</v>
      </c>
      <c r="L338" s="228">
        <f t="shared" si="143"/>
        <v>300.379366</v>
      </c>
      <c r="M338" s="229">
        <f t="shared" si="144"/>
        <v>505.77703049999997</v>
      </c>
      <c r="N338" s="477">
        <f t="shared" si="145"/>
        <v>391.9817898223626</v>
      </c>
      <c r="O338" s="235">
        <f t="shared" si="146"/>
        <v>287.42759324999997</v>
      </c>
      <c r="P338" s="453">
        <f t="shared" si="146"/>
        <v>345.20706149999995</v>
      </c>
      <c r="Q338" s="154">
        <f t="shared" si="147"/>
        <v>588.84866</v>
      </c>
      <c r="R338" s="232">
        <f t="shared" si="147"/>
        <v>5845.4969000000001</v>
      </c>
    </row>
    <row r="339" spans="1:18" ht="18" hidden="1" customHeight="1">
      <c r="A339" s="233">
        <v>40640</v>
      </c>
      <c r="B339" s="340">
        <v>1362.5</v>
      </c>
      <c r="C339" s="340">
        <v>7.59</v>
      </c>
      <c r="D339" s="340">
        <v>13.635</v>
      </c>
      <c r="E339" s="340">
        <v>350.9</v>
      </c>
      <c r="F339" s="452">
        <v>7.7324999999999999</v>
      </c>
      <c r="G339" s="340">
        <v>9.2274999999999991</v>
      </c>
      <c r="H339" s="340">
        <v>26.5</v>
      </c>
      <c r="I339" s="340">
        <v>272.8</v>
      </c>
      <c r="K339" s="228">
        <f t="shared" si="142"/>
        <v>300.38083749999998</v>
      </c>
      <c r="L339" s="228">
        <f t="shared" si="143"/>
        <v>298.80463800000001</v>
      </c>
      <c r="M339" s="229">
        <f t="shared" si="144"/>
        <v>501.00034949999997</v>
      </c>
      <c r="N339" s="477">
        <f t="shared" si="145"/>
        <v>386.80092814585777</v>
      </c>
      <c r="O339" s="235">
        <f t="shared" si="146"/>
        <v>284.12066024999996</v>
      </c>
      <c r="P339" s="453">
        <f t="shared" si="146"/>
        <v>339.05249174999994</v>
      </c>
      <c r="Q339" s="154">
        <f t="shared" si="147"/>
        <v>584.21900000000005</v>
      </c>
      <c r="R339" s="232">
        <f t="shared" si="147"/>
        <v>6014.1487999999999</v>
      </c>
    </row>
    <row r="340" spans="1:18" ht="18" hidden="1" customHeight="1">
      <c r="A340" s="233">
        <v>40641</v>
      </c>
      <c r="B340" s="340">
        <v>1368.5</v>
      </c>
      <c r="C340" s="340">
        <v>7.68</v>
      </c>
      <c r="D340" s="340">
        <v>13.922499999999999</v>
      </c>
      <c r="E340" s="340">
        <v>357.2</v>
      </c>
      <c r="F340" s="452">
        <v>7.9749999999999996</v>
      </c>
      <c r="G340" s="340">
        <v>9.3275000000000006</v>
      </c>
      <c r="H340" s="340">
        <v>25.66</v>
      </c>
      <c r="I340" s="340">
        <v>274.95</v>
      </c>
      <c r="K340" s="228">
        <f t="shared" si="142"/>
        <v>301.70361550000001</v>
      </c>
      <c r="L340" s="228">
        <f t="shared" si="143"/>
        <v>302.34777600000001</v>
      </c>
      <c r="M340" s="229">
        <f t="shared" si="144"/>
        <v>511.56416324999992</v>
      </c>
      <c r="N340" s="477">
        <f t="shared" si="145"/>
        <v>393.74548741436422</v>
      </c>
      <c r="O340" s="235">
        <f t="shared" si="146"/>
        <v>293.03100749999999</v>
      </c>
      <c r="P340" s="453">
        <f t="shared" si="146"/>
        <v>342.72686175000001</v>
      </c>
      <c r="Q340" s="154">
        <f t="shared" si="147"/>
        <v>565.70035999999993</v>
      </c>
      <c r="R340" s="232">
        <f t="shared" si="147"/>
        <v>6061.5476999999992</v>
      </c>
    </row>
    <row r="341" spans="1:18" ht="18" hidden="1" customHeight="1">
      <c r="A341" s="233">
        <v>40644</v>
      </c>
      <c r="B341" s="340">
        <v>1372</v>
      </c>
      <c r="C341" s="340">
        <v>7.76</v>
      </c>
      <c r="D341" s="340">
        <v>13.685</v>
      </c>
      <c r="E341" s="340">
        <v>349.7</v>
      </c>
      <c r="F341" s="452">
        <v>7.9824999999999999</v>
      </c>
      <c r="G341" s="340">
        <v>9.19</v>
      </c>
      <c r="H341" s="340">
        <v>26.04</v>
      </c>
      <c r="I341" s="340">
        <v>274.60000000000002</v>
      </c>
      <c r="K341" s="228">
        <f t="shared" si="142"/>
        <v>302.475236</v>
      </c>
      <c r="L341" s="228">
        <f t="shared" si="143"/>
        <v>305.497232</v>
      </c>
      <c r="M341" s="229">
        <f t="shared" si="144"/>
        <v>502.8375345</v>
      </c>
      <c r="N341" s="477">
        <f t="shared" si="145"/>
        <v>385.47815495185654</v>
      </c>
      <c r="O341" s="235">
        <f t="shared" si="146"/>
        <v>293.30658524999996</v>
      </c>
      <c r="P341" s="453">
        <f t="shared" si="146"/>
        <v>337.67460299999993</v>
      </c>
      <c r="Q341" s="154">
        <f t="shared" si="147"/>
        <v>574.07783999999992</v>
      </c>
      <c r="R341" s="232">
        <f t="shared" si="147"/>
        <v>6053.8316000000004</v>
      </c>
    </row>
    <row r="342" spans="1:18" ht="18" hidden="1" customHeight="1">
      <c r="A342" s="233">
        <v>40645</v>
      </c>
      <c r="B342" s="340">
        <v>1337</v>
      </c>
      <c r="C342" s="340">
        <v>7.5250000000000004</v>
      </c>
      <c r="D342" s="340">
        <v>13.297499999999999</v>
      </c>
      <c r="E342" s="340">
        <v>342.4</v>
      </c>
      <c r="F342" s="452">
        <v>7.5949999999999998</v>
      </c>
      <c r="G342" s="340">
        <v>8.94</v>
      </c>
      <c r="H342" s="340">
        <v>25.58</v>
      </c>
      <c r="I342" s="340">
        <v>273.8</v>
      </c>
      <c r="K342" s="228">
        <f t="shared" si="142"/>
        <v>294.75903099999999</v>
      </c>
      <c r="L342" s="228">
        <f t="shared" si="143"/>
        <v>296.24570500000004</v>
      </c>
      <c r="M342" s="229">
        <f t="shared" si="144"/>
        <v>488.59935074999993</v>
      </c>
      <c r="N342" s="477">
        <f t="shared" si="145"/>
        <v>377.43128468834908</v>
      </c>
      <c r="O342" s="235">
        <f t="shared" si="146"/>
        <v>279.06840149999999</v>
      </c>
      <c r="P342" s="453">
        <f t="shared" si="146"/>
        <v>328.48867799999994</v>
      </c>
      <c r="Q342" s="154">
        <f t="shared" si="147"/>
        <v>563.93667999999991</v>
      </c>
      <c r="R342" s="232">
        <f t="shared" si="147"/>
        <v>6036.1947999999993</v>
      </c>
    </row>
    <row r="343" spans="1:18" ht="18" hidden="1" customHeight="1">
      <c r="A343" s="233">
        <v>40646</v>
      </c>
      <c r="B343" s="340">
        <v>1362.5</v>
      </c>
      <c r="C343" s="340">
        <v>7.5549999999999997</v>
      </c>
      <c r="D343" s="340">
        <v>13.335000000000001</v>
      </c>
      <c r="E343" s="340">
        <v>342.2</v>
      </c>
      <c r="F343" s="452">
        <v>7.5274999999999999</v>
      </c>
      <c r="G343" s="340">
        <v>8.85</v>
      </c>
      <c r="H343" s="340">
        <v>24.79</v>
      </c>
      <c r="I343" s="340">
        <v>280.7</v>
      </c>
      <c r="K343" s="228">
        <f t="shared" si="142"/>
        <v>300.38083749999998</v>
      </c>
      <c r="L343" s="228">
        <f t="shared" si="143"/>
        <v>297.42675100000002</v>
      </c>
      <c r="M343" s="229">
        <f t="shared" si="144"/>
        <v>489.9772395</v>
      </c>
      <c r="N343" s="477">
        <f t="shared" si="145"/>
        <v>377.21082248934891</v>
      </c>
      <c r="O343" s="235">
        <f t="shared" si="146"/>
        <v>276.58820175</v>
      </c>
      <c r="P343" s="453">
        <f t="shared" si="146"/>
        <v>325.18174499999998</v>
      </c>
      <c r="Q343" s="154">
        <f t="shared" si="147"/>
        <v>546.52033999999992</v>
      </c>
      <c r="R343" s="232">
        <f t="shared" si="147"/>
        <v>6188.3121999999994</v>
      </c>
    </row>
    <row r="344" spans="1:18" ht="18" hidden="1" customHeight="1">
      <c r="A344" s="233">
        <v>40647</v>
      </c>
      <c r="B344" s="340">
        <v>1366.5</v>
      </c>
      <c r="C344" s="340">
        <v>7.5425000000000004</v>
      </c>
      <c r="D344" s="340">
        <v>13.31</v>
      </c>
      <c r="E344" s="340">
        <v>342.5</v>
      </c>
      <c r="F344" s="452">
        <v>7.4050000000000002</v>
      </c>
      <c r="G344" s="340">
        <v>8.64</v>
      </c>
      <c r="H344" s="340">
        <v>24.44</v>
      </c>
      <c r="I344" s="340">
        <v>282.39999999999998</v>
      </c>
      <c r="K344" s="228">
        <f t="shared" si="142"/>
        <v>301.26268949999996</v>
      </c>
      <c r="L344" s="228">
        <f t="shared" si="143"/>
        <v>296.93464850000004</v>
      </c>
      <c r="M344" s="229">
        <f t="shared" si="144"/>
        <v>489.05864699999995</v>
      </c>
      <c r="N344" s="477">
        <f t="shared" si="145"/>
        <v>377.54151578784922</v>
      </c>
      <c r="O344" s="235">
        <f t="shared" si="146"/>
        <v>272.08709849999997</v>
      </c>
      <c r="P344" s="453">
        <f t="shared" si="146"/>
        <v>317.46556800000002</v>
      </c>
      <c r="Q344" s="154">
        <f t="shared" si="147"/>
        <v>538.80423999999994</v>
      </c>
      <c r="R344" s="232">
        <f t="shared" si="147"/>
        <v>6225.790399999999</v>
      </c>
    </row>
    <row r="345" spans="1:18" ht="18" hidden="1" customHeight="1">
      <c r="A345" s="233">
        <v>40648</v>
      </c>
      <c r="B345" s="340">
        <v>1363.5</v>
      </c>
      <c r="C345" s="340">
        <v>7.42</v>
      </c>
      <c r="D345" s="340">
        <v>13.317500000000001</v>
      </c>
      <c r="E345" s="340">
        <v>345.2</v>
      </c>
      <c r="F345" s="452">
        <v>7.4424999999999999</v>
      </c>
      <c r="G345" s="340">
        <v>8.6549999999999994</v>
      </c>
      <c r="H345" s="340">
        <v>24.59</v>
      </c>
      <c r="I345" s="340">
        <v>288.10000000000002</v>
      </c>
      <c r="K345" s="228">
        <f t="shared" si="142"/>
        <v>300.60130049999998</v>
      </c>
      <c r="L345" s="228">
        <f t="shared" si="143"/>
        <v>292.11204400000003</v>
      </c>
      <c r="M345" s="229">
        <f t="shared" si="144"/>
        <v>489.33422474999998</v>
      </c>
      <c r="N345" s="477">
        <f t="shared" si="145"/>
        <v>380.51775547435199</v>
      </c>
      <c r="O345" s="235">
        <f t="shared" si="146"/>
        <v>273.46498724999998</v>
      </c>
      <c r="P345" s="453">
        <f t="shared" si="146"/>
        <v>318.01672349999996</v>
      </c>
      <c r="Q345" s="154">
        <f t="shared" si="147"/>
        <v>542.11113999999998</v>
      </c>
      <c r="R345" s="232">
        <f t="shared" si="147"/>
        <v>6351.4526000000005</v>
      </c>
    </row>
    <row r="346" spans="1:18" ht="18" hidden="1" customHeight="1">
      <c r="A346" s="233">
        <v>40651</v>
      </c>
      <c r="B346" s="340">
        <v>1364.5</v>
      </c>
      <c r="C346" s="340">
        <v>7.5175000000000001</v>
      </c>
      <c r="D346" s="340">
        <v>13.442500000000001</v>
      </c>
      <c r="E346" s="340">
        <v>347.8</v>
      </c>
      <c r="F346" s="452">
        <v>7.75</v>
      </c>
      <c r="G346" s="340">
        <v>8.9600000000000009</v>
      </c>
      <c r="H346" s="340">
        <v>24.4</v>
      </c>
      <c r="I346" s="340">
        <v>284.45</v>
      </c>
      <c r="K346" s="228">
        <f t="shared" si="142"/>
        <v>300.82176349999997</v>
      </c>
      <c r="L346" s="228">
        <f t="shared" si="143"/>
        <v>295.95044350000001</v>
      </c>
      <c r="M346" s="229">
        <f t="shared" si="144"/>
        <v>493.92718724999997</v>
      </c>
      <c r="N346" s="477">
        <f t="shared" si="145"/>
        <v>383.38376406135461</v>
      </c>
      <c r="O346" s="235">
        <f t="shared" si="146"/>
        <v>284.76367499999998</v>
      </c>
      <c r="P346" s="453">
        <f t="shared" si="146"/>
        <v>329.22355199999998</v>
      </c>
      <c r="Q346" s="154">
        <f t="shared" si="147"/>
        <v>537.92239999999993</v>
      </c>
      <c r="R346" s="232">
        <f t="shared" si="147"/>
        <v>6270.9847</v>
      </c>
    </row>
    <row r="347" spans="1:18" ht="18" hidden="1" customHeight="1">
      <c r="A347" s="233">
        <v>40652</v>
      </c>
      <c r="B347" s="340">
        <v>1368.5</v>
      </c>
      <c r="C347" s="340">
        <v>7.49</v>
      </c>
      <c r="D347" s="340">
        <v>13.42</v>
      </c>
      <c r="E347" s="340">
        <v>346.4</v>
      </c>
      <c r="F347" s="452">
        <v>7.8574999999999999</v>
      </c>
      <c r="G347" s="340">
        <v>9.26</v>
      </c>
      <c r="H347" s="340">
        <v>24.27</v>
      </c>
      <c r="I347" s="340">
        <v>291.2</v>
      </c>
      <c r="K347" s="228">
        <f t="shared" si="142"/>
        <v>301.70361550000001</v>
      </c>
      <c r="L347" s="228">
        <f t="shared" si="143"/>
        <v>294.867818</v>
      </c>
      <c r="M347" s="229">
        <f t="shared" si="144"/>
        <v>493.10045399999996</v>
      </c>
      <c r="N347" s="477">
        <f t="shared" si="145"/>
        <v>381.84052866835316</v>
      </c>
      <c r="O347" s="235">
        <f t="shared" si="146"/>
        <v>288.71362274999996</v>
      </c>
      <c r="P347" s="453">
        <f t="shared" si="146"/>
        <v>340.24666199999996</v>
      </c>
      <c r="Q347" s="154">
        <f t="shared" si="147"/>
        <v>535.05642</v>
      </c>
      <c r="R347" s="232">
        <f t="shared" si="147"/>
        <v>6419.7951999999996</v>
      </c>
    </row>
    <row r="348" spans="1:18" ht="18" hidden="1" customHeight="1">
      <c r="A348" s="233">
        <v>40653</v>
      </c>
      <c r="B348" s="340">
        <v>1390.5</v>
      </c>
      <c r="C348" s="340">
        <v>7.3274999999999997</v>
      </c>
      <c r="D348" s="340">
        <v>13.577500000000001</v>
      </c>
      <c r="E348" s="340">
        <v>349.2</v>
      </c>
      <c r="F348" s="452">
        <v>7.85</v>
      </c>
      <c r="G348" s="340">
        <v>9.1999999999999993</v>
      </c>
      <c r="H348" s="340">
        <v>25.2</v>
      </c>
      <c r="I348" s="340">
        <v>294.39999999999998</v>
      </c>
      <c r="K348" s="228">
        <f t="shared" si="142"/>
        <v>306.55380149999996</v>
      </c>
      <c r="L348" s="228">
        <f t="shared" si="143"/>
        <v>288.4704855</v>
      </c>
      <c r="M348" s="229">
        <f t="shared" si="144"/>
        <v>498.88758674999997</v>
      </c>
      <c r="N348" s="477">
        <f t="shared" si="145"/>
        <v>384.92699945435606</v>
      </c>
      <c r="O348" s="235">
        <f t="shared" si="146"/>
        <v>288.43804499999999</v>
      </c>
      <c r="P348" s="453">
        <f t="shared" si="146"/>
        <v>338.04203999999993</v>
      </c>
      <c r="Q348" s="154">
        <f t="shared" si="147"/>
        <v>555.55920000000003</v>
      </c>
      <c r="R348" s="232">
        <f t="shared" si="147"/>
        <v>6490.3423999999995</v>
      </c>
    </row>
    <row r="349" spans="1:18" ht="18" hidden="1" customHeight="1">
      <c r="A349" s="233">
        <v>40654</v>
      </c>
      <c r="B349" s="340">
        <v>1399.5</v>
      </c>
      <c r="C349" s="340">
        <v>7.3724999999999996</v>
      </c>
      <c r="D349" s="340">
        <v>13.805</v>
      </c>
      <c r="E349" s="340">
        <v>358.8</v>
      </c>
      <c r="F349" s="452">
        <v>7.9950000000000001</v>
      </c>
      <c r="G349" s="340">
        <v>9.3249999999999993</v>
      </c>
      <c r="H349" s="340">
        <v>25.48</v>
      </c>
      <c r="I349" s="340">
        <v>291.3</v>
      </c>
      <c r="K349" s="228">
        <f t="shared" si="142"/>
        <v>308.53796849999998</v>
      </c>
      <c r="L349" s="228">
        <f t="shared" si="143"/>
        <v>290.24205449999999</v>
      </c>
      <c r="M349" s="229">
        <f t="shared" si="144"/>
        <v>507.24677849999995</v>
      </c>
      <c r="N349" s="477">
        <f t="shared" si="145"/>
        <v>395.50918500636584</v>
      </c>
      <c r="O349" s="235">
        <f t="shared" si="146"/>
        <v>293.76588149999998</v>
      </c>
      <c r="P349" s="453">
        <f t="shared" si="146"/>
        <v>342.63500249999993</v>
      </c>
      <c r="Q349" s="154">
        <f t="shared" si="147"/>
        <v>561.73208</v>
      </c>
      <c r="R349" s="232">
        <f t="shared" si="147"/>
        <v>6421.9998000000005</v>
      </c>
    </row>
    <row r="350" spans="1:18" ht="18" hidden="1" customHeight="1">
      <c r="A350" s="233">
        <v>40658</v>
      </c>
      <c r="B350" s="340">
        <v>1448</v>
      </c>
      <c r="C350" s="340">
        <v>7.625</v>
      </c>
      <c r="D350" s="340">
        <v>13.895</v>
      </c>
      <c r="E350" s="340">
        <v>361.1</v>
      </c>
      <c r="F350" s="452">
        <v>8.26</v>
      </c>
      <c r="G350" s="340">
        <v>9.6074999999999999</v>
      </c>
      <c r="H350" s="340">
        <v>25.07</v>
      </c>
      <c r="I350" s="340">
        <v>287.89999999999998</v>
      </c>
      <c r="K350" s="228">
        <f t="shared" si="142"/>
        <v>319.23042399999997</v>
      </c>
      <c r="L350" s="228">
        <f t="shared" si="143"/>
        <v>300.182525</v>
      </c>
      <c r="M350" s="229">
        <f t="shared" si="144"/>
        <v>510.55371149999996</v>
      </c>
      <c r="N350" s="477">
        <f t="shared" si="145"/>
        <v>398.04450029486821</v>
      </c>
      <c r="O350" s="235">
        <f t="shared" si="146"/>
        <v>303.50296199999997</v>
      </c>
      <c r="P350" s="453">
        <f t="shared" si="146"/>
        <v>353.01509775</v>
      </c>
      <c r="Q350" s="154">
        <f t="shared" si="147"/>
        <v>552.69321999999988</v>
      </c>
      <c r="R350" s="232">
        <f t="shared" si="147"/>
        <v>6347.0433999999987</v>
      </c>
    </row>
    <row r="351" spans="1:18" ht="18" hidden="1" customHeight="1">
      <c r="A351" s="233">
        <v>40659</v>
      </c>
      <c r="B351" s="340">
        <v>1435</v>
      </c>
      <c r="C351" s="340">
        <v>7.6624999999999996</v>
      </c>
      <c r="D351" s="340">
        <v>13.827500000000001</v>
      </c>
      <c r="E351" s="340">
        <v>359.8</v>
      </c>
      <c r="F351" s="452">
        <v>8.1125000000000007</v>
      </c>
      <c r="G351" s="340">
        <v>9.5024999999999995</v>
      </c>
      <c r="H351" s="340">
        <v>24.94</v>
      </c>
      <c r="I351" s="340">
        <v>294.95</v>
      </c>
      <c r="K351" s="228">
        <f t="shared" si="142"/>
        <v>316.36440499999998</v>
      </c>
      <c r="L351" s="228">
        <f t="shared" si="143"/>
        <v>301.65883250000002</v>
      </c>
      <c r="M351" s="229">
        <f t="shared" si="144"/>
        <v>508.07351174999997</v>
      </c>
      <c r="N351" s="477">
        <f t="shared" si="145"/>
        <v>396.61149600136685</v>
      </c>
      <c r="O351" s="235">
        <f t="shared" si="146"/>
        <v>298.08326625000001</v>
      </c>
      <c r="P351" s="453">
        <f t="shared" si="146"/>
        <v>349.15700924999993</v>
      </c>
      <c r="Q351" s="154">
        <f t="shared" si="147"/>
        <v>549.82723999999996</v>
      </c>
      <c r="R351" s="232">
        <f t="shared" si="147"/>
        <v>6502.4677000000001</v>
      </c>
    </row>
    <row r="352" spans="1:18" ht="18" hidden="1" customHeight="1">
      <c r="A352" s="233">
        <v>40660</v>
      </c>
      <c r="B352" s="340">
        <v>1418</v>
      </c>
      <c r="C352" s="340">
        <v>7.5225</v>
      </c>
      <c r="D352" s="340">
        <v>13.78</v>
      </c>
      <c r="E352" s="340">
        <v>356.7</v>
      </c>
      <c r="F352" s="452">
        <v>7.77</v>
      </c>
      <c r="G352" s="340">
        <v>9.125</v>
      </c>
      <c r="H352" s="340">
        <v>24.55</v>
      </c>
      <c r="I352" s="340">
        <v>295.55</v>
      </c>
      <c r="K352" s="228">
        <f t="shared" si="142"/>
        <v>312.616534</v>
      </c>
      <c r="L352" s="228">
        <f t="shared" si="143"/>
        <v>296.14728450000001</v>
      </c>
      <c r="M352" s="229">
        <f t="shared" si="144"/>
        <v>506.32818599999996</v>
      </c>
      <c r="N352" s="477">
        <f t="shared" si="145"/>
        <v>393.19433191686369</v>
      </c>
      <c r="O352" s="235">
        <f t="shared" si="146"/>
        <v>285.49854899999997</v>
      </c>
      <c r="P352" s="453">
        <f t="shared" si="146"/>
        <v>335.28626249999996</v>
      </c>
      <c r="Q352" s="154">
        <f t="shared" si="147"/>
        <v>541.22929999999997</v>
      </c>
      <c r="R352" s="232">
        <f t="shared" si="147"/>
        <v>6515.6953000000003</v>
      </c>
    </row>
    <row r="353" spans="1:18" ht="18" hidden="1" customHeight="1">
      <c r="A353" s="233">
        <v>40661</v>
      </c>
      <c r="B353" s="340">
        <v>1412</v>
      </c>
      <c r="C353" s="340">
        <v>7.23</v>
      </c>
      <c r="D353" s="340">
        <v>13.5025</v>
      </c>
      <c r="E353" s="340">
        <v>348.7</v>
      </c>
      <c r="F353" s="452">
        <v>7.43</v>
      </c>
      <c r="G353" s="340">
        <v>8.7025000000000006</v>
      </c>
      <c r="H353" s="340">
        <v>23.92</v>
      </c>
      <c r="I353" s="340">
        <v>298.60000000000002</v>
      </c>
      <c r="K353" s="228">
        <f t="shared" si="142"/>
        <v>311.29375599999997</v>
      </c>
      <c r="L353" s="228">
        <f t="shared" si="143"/>
        <v>284.63208600000002</v>
      </c>
      <c r="M353" s="229">
        <f t="shared" si="144"/>
        <v>496.13180924999995</v>
      </c>
      <c r="N353" s="477">
        <f t="shared" si="145"/>
        <v>384.37584395685553</v>
      </c>
      <c r="O353" s="235">
        <f t="shared" si="146"/>
        <v>273.00569099999996</v>
      </c>
      <c r="P353" s="453">
        <f t="shared" si="146"/>
        <v>319.76204925000002</v>
      </c>
      <c r="Q353" s="154">
        <f t="shared" si="147"/>
        <v>527.34032000000002</v>
      </c>
      <c r="R353" s="232">
        <f t="shared" si="147"/>
        <v>6582.9355999999998</v>
      </c>
    </row>
    <row r="354" spans="1:18" ht="18" hidden="1" customHeight="1" thickBot="1">
      <c r="A354" s="233">
        <v>40662</v>
      </c>
      <c r="B354" s="340">
        <v>1480.5</v>
      </c>
      <c r="C354" s="340">
        <v>7.54</v>
      </c>
      <c r="D354" s="340">
        <v>13.9275</v>
      </c>
      <c r="E354" s="340">
        <v>358.1</v>
      </c>
      <c r="F354" s="452">
        <v>7.6924999999999999</v>
      </c>
      <c r="G354" s="340">
        <v>8.93</v>
      </c>
      <c r="H354" s="340">
        <v>23.92</v>
      </c>
      <c r="I354" s="340">
        <v>299.35000000000002</v>
      </c>
      <c r="K354" s="228">
        <f t="shared" si="142"/>
        <v>326.39547149999999</v>
      </c>
      <c r="L354" s="228">
        <f t="shared" si="143"/>
        <v>296.83622800000001</v>
      </c>
      <c r="M354" s="229">
        <f t="shared" si="144"/>
        <v>511.74788174999998</v>
      </c>
      <c r="N354" s="477">
        <f t="shared" si="145"/>
        <v>394.73756730986514</v>
      </c>
      <c r="O354" s="235">
        <f t="shared" si="146"/>
        <v>282.65091224999998</v>
      </c>
      <c r="P354" s="453">
        <f t="shared" si="146"/>
        <v>328.12124099999994</v>
      </c>
      <c r="Q354" s="154">
        <f t="shared" si="147"/>
        <v>527.34032000000002</v>
      </c>
      <c r="R354" s="232">
        <f t="shared" si="147"/>
        <v>6599.4700999999995</v>
      </c>
    </row>
    <row r="355" spans="1:18" ht="18" customHeight="1" thickBot="1">
      <c r="A355" s="120" t="s">
        <v>88</v>
      </c>
      <c r="B355" s="344">
        <f>AVERAGE(B335:B354)</f>
        <v>1392.0250000000001</v>
      </c>
      <c r="C355" s="344">
        <f t="shared" ref="C355:I355" si="148">AVERAGE(C335:C354)</f>
        <v>7.5310000000000006</v>
      </c>
      <c r="D355" s="344">
        <f t="shared" si="148"/>
        <v>13.647750000000002</v>
      </c>
      <c r="E355" s="344">
        <f t="shared" si="148"/>
        <v>352.18999999999994</v>
      </c>
      <c r="F355" s="344">
        <f t="shared" si="148"/>
        <v>7.7778750000000016</v>
      </c>
      <c r="G355" s="344">
        <f t="shared" si="148"/>
        <v>9.1441249999999989</v>
      </c>
      <c r="H355" s="344">
        <f t="shared" si="148"/>
        <v>25.452499999999997</v>
      </c>
      <c r="I355" s="344">
        <f t="shared" si="148"/>
        <v>281.71999999999997</v>
      </c>
      <c r="J355" s="461" t="e">
        <f>AVERAGE(#REF!)</f>
        <v>#REF!</v>
      </c>
      <c r="K355" s="223">
        <f t="shared" ref="K355:R355" si="149">AVERAGE(K335:K354)</f>
        <v>306.89000757500003</v>
      </c>
      <c r="L355" s="223">
        <f t="shared" si="149"/>
        <v>296.48191420000001</v>
      </c>
      <c r="M355" s="224">
        <f t="shared" si="149"/>
        <v>501.46883167499999</v>
      </c>
      <c r="N355" s="282">
        <f t="shared" si="149"/>
        <v>388.22290932940905</v>
      </c>
      <c r="O355" s="71">
        <f t="shared" si="149"/>
        <v>285.78790563749999</v>
      </c>
      <c r="P355" s="225">
        <f t="shared" si="149"/>
        <v>335.98898576249996</v>
      </c>
      <c r="Q355" s="71">
        <f t="shared" si="149"/>
        <v>561.12581499999999</v>
      </c>
      <c r="R355" s="282">
        <f t="shared" si="149"/>
        <v>6210.7991199999988</v>
      </c>
    </row>
    <row r="356" spans="1:18" ht="18" hidden="1" customHeight="1">
      <c r="A356" s="233">
        <v>40665</v>
      </c>
      <c r="B356" s="340">
        <v>1497.5</v>
      </c>
      <c r="C356" s="340">
        <v>7.3075000000000001</v>
      </c>
      <c r="D356" s="340">
        <v>13.9025</v>
      </c>
      <c r="E356" s="340">
        <v>356.8</v>
      </c>
      <c r="F356" s="452">
        <v>7.5975000000000001</v>
      </c>
      <c r="G356" s="340">
        <v>8.8149999999999995</v>
      </c>
      <c r="H356" s="340">
        <v>21.87</v>
      </c>
      <c r="I356" s="340">
        <v>304.55</v>
      </c>
      <c r="K356" s="228">
        <f t="shared" ref="K356:K373" si="150">B356*0.220463</f>
        <v>330.14334249999996</v>
      </c>
      <c r="L356" s="228">
        <f t="shared" ref="L356:L374" si="151">C356*39.3682</f>
        <v>287.68312150000003</v>
      </c>
      <c r="M356" s="229">
        <f t="shared" ref="M356:M374" si="152">D356*36.7437</f>
        <v>510.82928924999993</v>
      </c>
      <c r="N356" s="477">
        <f t="shared" ref="N356:N374" si="153">E356/0.907185</f>
        <v>393.30456301636383</v>
      </c>
      <c r="O356" s="235">
        <f t="shared" ref="O356:P373" si="154">F356*36.7437</f>
        <v>279.16026074999996</v>
      </c>
      <c r="P356" s="453">
        <f t="shared" si="154"/>
        <v>323.89571549999994</v>
      </c>
      <c r="Q356" s="154">
        <f t="shared" ref="Q356:R373" si="155">H356/100*2204.6</f>
        <v>482.14601999999996</v>
      </c>
      <c r="R356" s="232">
        <f t="shared" si="155"/>
        <v>6714.1093000000001</v>
      </c>
    </row>
    <row r="357" spans="1:18" ht="18" hidden="1" customHeight="1">
      <c r="A357" s="233">
        <v>40666</v>
      </c>
      <c r="B357" s="340">
        <v>1514.5</v>
      </c>
      <c r="C357" s="340">
        <v>7.19</v>
      </c>
      <c r="D357" s="340">
        <v>13.592499999999999</v>
      </c>
      <c r="E357" s="340">
        <v>349.5</v>
      </c>
      <c r="F357" s="452">
        <v>7.19</v>
      </c>
      <c r="G357" s="340">
        <v>8.89</v>
      </c>
      <c r="H357" s="340">
        <v>22.05</v>
      </c>
      <c r="I357" s="340">
        <v>304.89999999999998</v>
      </c>
      <c r="K357" s="228">
        <f t="shared" si="150"/>
        <v>333.89121349999999</v>
      </c>
      <c r="L357" s="228">
        <f t="shared" si="151"/>
        <v>283.05735800000002</v>
      </c>
      <c r="M357" s="229">
        <f t="shared" si="152"/>
        <v>499.43874224999996</v>
      </c>
      <c r="N357" s="477">
        <f t="shared" si="153"/>
        <v>385.25769275285637</v>
      </c>
      <c r="O357" s="235">
        <f t="shared" si="154"/>
        <v>264.18720300000001</v>
      </c>
      <c r="P357" s="453">
        <f t="shared" si="154"/>
        <v>326.65149300000002</v>
      </c>
      <c r="Q357" s="154">
        <f t="shared" si="155"/>
        <v>486.11429999999996</v>
      </c>
      <c r="R357" s="232">
        <f t="shared" si="155"/>
        <v>6721.8253999999997</v>
      </c>
    </row>
    <row r="358" spans="1:18" ht="18" hidden="1" customHeight="1">
      <c r="A358" s="233">
        <v>40667</v>
      </c>
      <c r="B358" s="340">
        <v>1460</v>
      </c>
      <c r="C358" s="340">
        <v>7.2649999999999997</v>
      </c>
      <c r="D358" s="340">
        <v>13.505000000000001</v>
      </c>
      <c r="E358" s="340">
        <v>347.6</v>
      </c>
      <c r="F358" s="452">
        <v>7.41</v>
      </c>
      <c r="G358" s="340">
        <v>8.6775000000000002</v>
      </c>
      <c r="H358" s="340">
        <v>21.35</v>
      </c>
      <c r="I358" s="340">
        <v>293.75</v>
      </c>
      <c r="K358" s="228">
        <f t="shared" si="150"/>
        <v>321.87597999999997</v>
      </c>
      <c r="L358" s="228">
        <f t="shared" si="151"/>
        <v>286.009973</v>
      </c>
      <c r="M358" s="229">
        <f t="shared" si="152"/>
        <v>496.22366849999997</v>
      </c>
      <c r="N358" s="477">
        <f t="shared" si="153"/>
        <v>383.16330186235444</v>
      </c>
      <c r="O358" s="235">
        <f t="shared" si="154"/>
        <v>272.27081699999997</v>
      </c>
      <c r="P358" s="453">
        <f t="shared" si="154"/>
        <v>318.84345674999997</v>
      </c>
      <c r="Q358" s="154">
        <f t="shared" si="155"/>
        <v>470.68210000000005</v>
      </c>
      <c r="R358" s="232">
        <f t="shared" si="155"/>
        <v>6476.0124999999998</v>
      </c>
    </row>
    <row r="359" spans="1:18" ht="18" hidden="1" customHeight="1">
      <c r="A359" s="233">
        <v>40668</v>
      </c>
      <c r="B359" s="340">
        <v>1392.5</v>
      </c>
      <c r="C359" s="340">
        <v>7.05</v>
      </c>
      <c r="D359" s="340">
        <v>13.1975</v>
      </c>
      <c r="E359" s="340">
        <v>342.7</v>
      </c>
      <c r="F359" s="452">
        <v>7.2249999999999996</v>
      </c>
      <c r="G359" s="340">
        <v>8.48</v>
      </c>
      <c r="H359" s="340">
        <v>20.86</v>
      </c>
      <c r="I359" s="340">
        <v>287.5</v>
      </c>
      <c r="K359" s="228">
        <f t="shared" si="150"/>
        <v>306.99472750000001</v>
      </c>
      <c r="L359" s="228">
        <f t="shared" si="151"/>
        <v>277.54581000000002</v>
      </c>
      <c r="M359" s="229">
        <f t="shared" si="152"/>
        <v>484.92498074999997</v>
      </c>
      <c r="N359" s="477">
        <f t="shared" si="153"/>
        <v>377.76197798684939</v>
      </c>
      <c r="O359" s="235">
        <f t="shared" si="154"/>
        <v>265.47323249999994</v>
      </c>
      <c r="P359" s="453">
        <f t="shared" si="154"/>
        <v>311.58657599999998</v>
      </c>
      <c r="Q359" s="154">
        <f t="shared" si="155"/>
        <v>459.87955999999997</v>
      </c>
      <c r="R359" s="232">
        <f t="shared" si="155"/>
        <v>6338.2249999999995</v>
      </c>
    </row>
    <row r="360" spans="1:18" ht="18" hidden="1" customHeight="1">
      <c r="A360" s="233">
        <v>40669</v>
      </c>
      <c r="B360" s="340">
        <v>1409.5</v>
      </c>
      <c r="C360" s="340">
        <v>6.83</v>
      </c>
      <c r="D360" s="340">
        <v>13.25</v>
      </c>
      <c r="E360" s="340">
        <v>344.9</v>
      </c>
      <c r="F360" s="452">
        <v>7.25</v>
      </c>
      <c r="G360" s="340">
        <v>8.68</v>
      </c>
      <c r="H360" s="340">
        <v>20.47</v>
      </c>
      <c r="I360" s="340">
        <v>287.05</v>
      </c>
      <c r="K360" s="228">
        <f t="shared" si="150"/>
        <v>310.74259849999999</v>
      </c>
      <c r="L360" s="228">
        <f t="shared" si="151"/>
        <v>268.88480600000003</v>
      </c>
      <c r="M360" s="229">
        <f t="shared" si="152"/>
        <v>486.85402499999998</v>
      </c>
      <c r="N360" s="477">
        <f t="shared" si="153"/>
        <v>380.18706217585162</v>
      </c>
      <c r="O360" s="235">
        <f t="shared" si="154"/>
        <v>266.39182499999998</v>
      </c>
      <c r="P360" s="453">
        <f t="shared" si="154"/>
        <v>318.93531599999994</v>
      </c>
      <c r="Q360" s="154">
        <f>H360/100*2204.6</f>
        <v>451.28161999999998</v>
      </c>
      <c r="R360" s="232">
        <f t="shared" si="155"/>
        <v>6328.3043000000007</v>
      </c>
    </row>
    <row r="361" spans="1:18" ht="18" hidden="1" customHeight="1">
      <c r="A361" s="233">
        <v>40672</v>
      </c>
      <c r="B361" s="340">
        <v>1394.5</v>
      </c>
      <c r="C361" s="340">
        <v>7.0449999999999999</v>
      </c>
      <c r="D361" s="340">
        <v>13.35</v>
      </c>
      <c r="E361" s="340">
        <v>345.9</v>
      </c>
      <c r="F361" s="452">
        <v>7.5925000000000002</v>
      </c>
      <c r="G361" s="340">
        <v>9.1</v>
      </c>
      <c r="H361" s="340">
        <v>20.96</v>
      </c>
      <c r="I361" s="340">
        <v>287.05</v>
      </c>
      <c r="K361" s="228">
        <f t="shared" si="150"/>
        <v>307.4356535</v>
      </c>
      <c r="L361" s="228">
        <f t="shared" si="151"/>
        <v>277.34896900000001</v>
      </c>
      <c r="M361" s="229">
        <f t="shared" si="152"/>
        <v>490.52839499999993</v>
      </c>
      <c r="N361" s="477">
        <f t="shared" si="153"/>
        <v>381.28937317085268</v>
      </c>
      <c r="O361" s="235">
        <f t="shared" si="154"/>
        <v>278.97654224999997</v>
      </c>
      <c r="P361" s="453">
        <f t="shared" si="154"/>
        <v>334.36766999999998</v>
      </c>
      <c r="Q361" s="154">
        <f t="shared" si="155"/>
        <v>462.08416</v>
      </c>
      <c r="R361" s="232">
        <f t="shared" si="155"/>
        <v>6328.3043000000007</v>
      </c>
    </row>
    <row r="362" spans="1:18" ht="18" hidden="1" customHeight="1">
      <c r="A362" s="233">
        <v>40673</v>
      </c>
      <c r="B362" s="340">
        <v>1398</v>
      </c>
      <c r="C362" s="340">
        <v>7.0575000000000001</v>
      </c>
      <c r="D362" s="340">
        <v>13.4</v>
      </c>
      <c r="E362" s="340">
        <v>346.3</v>
      </c>
      <c r="F362" s="452">
        <v>7.69</v>
      </c>
      <c r="G362" s="340">
        <v>9.3249999999999993</v>
      </c>
      <c r="H362" s="340">
        <v>21.87</v>
      </c>
      <c r="I362" s="340">
        <v>281.7</v>
      </c>
      <c r="K362" s="228">
        <f t="shared" si="150"/>
        <v>308.20727399999998</v>
      </c>
      <c r="L362" s="228">
        <f t="shared" si="151"/>
        <v>277.8410715</v>
      </c>
      <c r="M362" s="229">
        <f t="shared" si="152"/>
        <v>492.36557999999997</v>
      </c>
      <c r="N362" s="477">
        <f t="shared" si="153"/>
        <v>381.73029756885313</v>
      </c>
      <c r="O362" s="235">
        <f t="shared" si="154"/>
        <v>282.55905300000001</v>
      </c>
      <c r="P362" s="453">
        <f t="shared" si="154"/>
        <v>342.63500249999993</v>
      </c>
      <c r="Q362" s="154">
        <f t="shared" si="155"/>
        <v>482.14601999999996</v>
      </c>
      <c r="R362" s="232">
        <f t="shared" si="155"/>
        <v>6210.3581999999988</v>
      </c>
    </row>
    <row r="363" spans="1:18" ht="18" hidden="1" customHeight="1">
      <c r="A363" s="233">
        <v>40674</v>
      </c>
      <c r="B363" s="340">
        <v>1375</v>
      </c>
      <c r="C363" s="340">
        <v>6.6875</v>
      </c>
      <c r="D363" s="340">
        <v>13.335000000000001</v>
      </c>
      <c r="E363" s="340">
        <v>344.1</v>
      </c>
      <c r="F363" s="452">
        <v>7.2774999999999999</v>
      </c>
      <c r="G363" s="340">
        <v>9.0500000000000007</v>
      </c>
      <c r="H363" s="340">
        <v>20.94</v>
      </c>
      <c r="I363" s="340">
        <v>272.5</v>
      </c>
      <c r="K363" s="228">
        <f t="shared" si="150"/>
        <v>303.13662499999998</v>
      </c>
      <c r="L363" s="228">
        <f t="shared" si="151"/>
        <v>263.27483749999999</v>
      </c>
      <c r="M363" s="229">
        <f t="shared" si="152"/>
        <v>489.9772395</v>
      </c>
      <c r="N363" s="477">
        <f t="shared" si="153"/>
        <v>379.3052133798509</v>
      </c>
      <c r="O363" s="235">
        <f t="shared" si="154"/>
        <v>267.40227675</v>
      </c>
      <c r="P363" s="453">
        <f t="shared" si="154"/>
        <v>332.530485</v>
      </c>
      <c r="Q363" s="154">
        <f t="shared" si="155"/>
        <v>461.64323999999999</v>
      </c>
      <c r="R363" s="232">
        <f t="shared" si="155"/>
        <v>6007.5349999999999</v>
      </c>
    </row>
    <row r="364" spans="1:18" ht="18" hidden="1" customHeight="1">
      <c r="A364" s="233">
        <v>40675</v>
      </c>
      <c r="B364" s="340">
        <v>1378.5</v>
      </c>
      <c r="C364" s="340">
        <v>6.8125</v>
      </c>
      <c r="D364" s="340">
        <v>13.452500000000001</v>
      </c>
      <c r="E364" s="340">
        <v>349.1</v>
      </c>
      <c r="F364" s="452">
        <v>7.0049999999999999</v>
      </c>
      <c r="G364" s="340">
        <v>8.69</v>
      </c>
      <c r="H364" s="340">
        <v>21.33</v>
      </c>
      <c r="I364" s="340">
        <v>273.95</v>
      </c>
      <c r="K364" s="228">
        <f t="shared" si="150"/>
        <v>303.90824549999996</v>
      </c>
      <c r="L364" s="228">
        <f t="shared" si="151"/>
        <v>268.19586250000003</v>
      </c>
      <c r="M364" s="229">
        <f t="shared" si="152"/>
        <v>494.29462424999997</v>
      </c>
      <c r="N364" s="477">
        <f t="shared" si="153"/>
        <v>384.81676835485598</v>
      </c>
      <c r="O364" s="235">
        <f t="shared" si="154"/>
        <v>257.38961849999998</v>
      </c>
      <c r="P364" s="453">
        <f t="shared" si="154"/>
        <v>319.30275299999994</v>
      </c>
      <c r="Q364" s="154">
        <f t="shared" si="155"/>
        <v>470.24117999999999</v>
      </c>
      <c r="R364" s="232">
        <f t="shared" si="155"/>
        <v>6039.5016999999998</v>
      </c>
    </row>
    <row r="365" spans="1:18" ht="18" hidden="1" customHeight="1">
      <c r="A365" s="233">
        <v>40676</v>
      </c>
      <c r="B365" s="340">
        <v>1380</v>
      </c>
      <c r="C365" s="340">
        <v>6.79</v>
      </c>
      <c r="D365" s="340">
        <v>13.37</v>
      </c>
      <c r="E365" s="340">
        <v>343.1</v>
      </c>
      <c r="F365" s="452">
        <v>6.96</v>
      </c>
      <c r="G365" s="340">
        <v>8.5875000000000004</v>
      </c>
      <c r="H365" s="340">
        <v>21.45</v>
      </c>
      <c r="I365" s="340">
        <v>269.3</v>
      </c>
      <c r="K365" s="228">
        <f t="shared" si="150"/>
        <v>304.23894000000001</v>
      </c>
      <c r="L365" s="228">
        <f t="shared" si="151"/>
        <v>267.31007800000003</v>
      </c>
      <c r="M365" s="229">
        <f t="shared" si="152"/>
        <v>491.26326899999992</v>
      </c>
      <c r="N365" s="477">
        <f t="shared" si="153"/>
        <v>378.20290238484984</v>
      </c>
      <c r="O365" s="235">
        <f t="shared" si="154"/>
        <v>255.73615199999998</v>
      </c>
      <c r="P365" s="453">
        <f t="shared" si="154"/>
        <v>315.53652375000001</v>
      </c>
      <c r="Q365" s="154">
        <f t="shared" si="155"/>
        <v>472.88669999999996</v>
      </c>
      <c r="R365" s="232">
        <f t="shared" si="155"/>
        <v>5936.9877999999999</v>
      </c>
    </row>
    <row r="366" spans="1:18" ht="18" hidden="1" customHeight="1">
      <c r="A366" s="233">
        <v>40679</v>
      </c>
      <c r="B366" s="340">
        <v>1410.5</v>
      </c>
      <c r="C366" s="340">
        <v>6.9749999999999996</v>
      </c>
      <c r="D366" s="340">
        <v>13.265000000000001</v>
      </c>
      <c r="E366" s="340">
        <v>345.7</v>
      </c>
      <c r="F366" s="452">
        <v>7.3650000000000002</v>
      </c>
      <c r="G366" s="340">
        <v>8.76</v>
      </c>
      <c r="H366" s="340">
        <v>21.77</v>
      </c>
      <c r="I366" s="340">
        <v>264</v>
      </c>
      <c r="K366" s="228">
        <f t="shared" si="150"/>
        <v>310.96306149999998</v>
      </c>
      <c r="L366" s="228">
        <f t="shared" si="151"/>
        <v>274.59319499999998</v>
      </c>
      <c r="M366" s="229">
        <f t="shared" si="152"/>
        <v>487.40518049999997</v>
      </c>
      <c r="N366" s="477">
        <f t="shared" si="153"/>
        <v>381.06891097185246</v>
      </c>
      <c r="O366" s="235">
        <f t="shared" si="154"/>
        <v>270.61735049999999</v>
      </c>
      <c r="P366" s="453">
        <f t="shared" si="154"/>
        <v>321.87481199999996</v>
      </c>
      <c r="Q366" s="154">
        <f t="shared" si="155"/>
        <v>479.94141999999999</v>
      </c>
      <c r="R366" s="232">
        <f t="shared" si="155"/>
        <v>5820.1440000000002</v>
      </c>
    </row>
    <row r="367" spans="1:18" ht="18" hidden="1" customHeight="1">
      <c r="A367" s="233">
        <v>40680</v>
      </c>
      <c r="B367" s="340">
        <v>1439</v>
      </c>
      <c r="C367" s="340">
        <v>7.2024999999999997</v>
      </c>
      <c r="D367" s="340">
        <v>13.41</v>
      </c>
      <c r="E367" s="340">
        <v>350.4</v>
      </c>
      <c r="F367" s="452">
        <v>7.64</v>
      </c>
      <c r="G367" s="340">
        <v>8.9450000000000003</v>
      </c>
      <c r="H367" s="340">
        <v>21.93</v>
      </c>
      <c r="I367" s="340">
        <v>265.10000000000002</v>
      </c>
      <c r="K367" s="228">
        <f t="shared" si="150"/>
        <v>317.24625700000001</v>
      </c>
      <c r="L367" s="228">
        <f t="shared" si="151"/>
        <v>283.54946050000001</v>
      </c>
      <c r="M367" s="229">
        <f t="shared" si="152"/>
        <v>492.73301699999996</v>
      </c>
      <c r="N367" s="477">
        <f t="shared" si="153"/>
        <v>386.24977264835724</v>
      </c>
      <c r="O367" s="235">
        <f t="shared" si="154"/>
        <v>280.72186799999997</v>
      </c>
      <c r="P367" s="453">
        <f t="shared" si="154"/>
        <v>328.67239649999999</v>
      </c>
      <c r="Q367" s="154">
        <f t="shared" si="155"/>
        <v>483.46877999999998</v>
      </c>
      <c r="R367" s="232">
        <f t="shared" si="155"/>
        <v>5844.3946000000005</v>
      </c>
    </row>
    <row r="368" spans="1:18" ht="18" hidden="1" customHeight="1">
      <c r="A368" s="233">
        <v>40681</v>
      </c>
      <c r="B368" s="340">
        <v>1489</v>
      </c>
      <c r="C368" s="340">
        <v>7.4974999999999996</v>
      </c>
      <c r="D368" s="340">
        <v>13.795</v>
      </c>
      <c r="E368" s="340">
        <v>361</v>
      </c>
      <c r="F368" s="452">
        <v>8.17</v>
      </c>
      <c r="G368" s="340">
        <v>9.3800000000000008</v>
      </c>
      <c r="H368" s="340">
        <v>22.85</v>
      </c>
      <c r="I368" s="340">
        <v>268.45</v>
      </c>
      <c r="K368" s="228">
        <f t="shared" si="150"/>
        <v>328.269407</v>
      </c>
      <c r="L368" s="228">
        <f t="shared" si="151"/>
        <v>295.16307949999998</v>
      </c>
      <c r="M368" s="229">
        <f t="shared" si="152"/>
        <v>506.87934149999995</v>
      </c>
      <c r="N368" s="477">
        <f t="shared" si="153"/>
        <v>397.93426919536807</v>
      </c>
      <c r="O368" s="235">
        <f t="shared" si="154"/>
        <v>300.19602899999995</v>
      </c>
      <c r="P368" s="453">
        <f t="shared" si="154"/>
        <v>344.65590600000002</v>
      </c>
      <c r="Q368" s="154">
        <f t="shared" si="155"/>
        <v>503.75110000000001</v>
      </c>
      <c r="R368" s="232">
        <f t="shared" si="155"/>
        <v>5918.2486999999992</v>
      </c>
    </row>
    <row r="369" spans="1:18" ht="18" hidden="1" customHeight="1">
      <c r="A369" s="233">
        <v>40682</v>
      </c>
      <c r="B369" s="340">
        <v>1501.5</v>
      </c>
      <c r="C369" s="340">
        <v>7.4824999999999999</v>
      </c>
      <c r="D369" s="340">
        <v>13.795</v>
      </c>
      <c r="E369" s="340">
        <v>361.4</v>
      </c>
      <c r="F369" s="452">
        <v>8.1199999999999992</v>
      </c>
      <c r="G369" s="340">
        <v>9.4474999999999998</v>
      </c>
      <c r="H369" s="340">
        <v>21.82</v>
      </c>
      <c r="I369" s="340">
        <v>263.7</v>
      </c>
      <c r="K369" s="228">
        <f t="shared" si="150"/>
        <v>331.0251945</v>
      </c>
      <c r="L369" s="228">
        <f t="shared" si="151"/>
        <v>294.57255650000002</v>
      </c>
      <c r="M369" s="229">
        <f t="shared" si="152"/>
        <v>506.87934149999995</v>
      </c>
      <c r="N369" s="477">
        <f t="shared" si="153"/>
        <v>398.37519359336846</v>
      </c>
      <c r="O369" s="235">
        <f t="shared" si="154"/>
        <v>298.35884399999992</v>
      </c>
      <c r="P369" s="453">
        <f t="shared" si="154"/>
        <v>347.13610574999996</v>
      </c>
      <c r="Q369" s="154">
        <f t="shared" si="155"/>
        <v>481.04372000000001</v>
      </c>
      <c r="R369" s="232">
        <f t="shared" si="155"/>
        <v>5813.5302000000001</v>
      </c>
    </row>
    <row r="370" spans="1:18" ht="18" hidden="1" customHeight="1">
      <c r="A370" s="233">
        <v>40683</v>
      </c>
      <c r="B370" s="340">
        <v>1510</v>
      </c>
      <c r="C370" s="340">
        <v>7.5949999999999998</v>
      </c>
      <c r="D370" s="340">
        <v>13.8025</v>
      </c>
      <c r="E370" s="340">
        <v>360.6</v>
      </c>
      <c r="F370" s="452">
        <v>8.0649999999999995</v>
      </c>
      <c r="G370" s="340">
        <v>9.3324999999999996</v>
      </c>
      <c r="H370" s="340">
        <v>22.41</v>
      </c>
      <c r="I370" s="340">
        <v>259.14999999999998</v>
      </c>
      <c r="K370" s="228">
        <f t="shared" si="150"/>
        <v>332.89913000000001</v>
      </c>
      <c r="L370" s="228">
        <f t="shared" si="151"/>
        <v>299.00147900000002</v>
      </c>
      <c r="M370" s="229">
        <f t="shared" si="152"/>
        <v>507.15491924999998</v>
      </c>
      <c r="N370" s="477">
        <f t="shared" si="153"/>
        <v>397.49334479736768</v>
      </c>
      <c r="O370" s="235">
        <f t="shared" si="154"/>
        <v>296.33794049999995</v>
      </c>
      <c r="P370" s="453">
        <f t="shared" si="154"/>
        <v>342.91058024999995</v>
      </c>
      <c r="Q370" s="154">
        <f t="shared" si="155"/>
        <v>494.05085999999994</v>
      </c>
      <c r="R370" s="232">
        <f t="shared" si="155"/>
        <v>5713.2208999999993</v>
      </c>
    </row>
    <row r="371" spans="1:18" ht="18" hidden="1" customHeight="1">
      <c r="A371" s="233">
        <v>40686</v>
      </c>
      <c r="B371" s="340">
        <v>1508</v>
      </c>
      <c r="C371" s="340">
        <v>7.54</v>
      </c>
      <c r="D371" s="340">
        <v>13.737500000000001</v>
      </c>
      <c r="E371" s="340">
        <v>358.8</v>
      </c>
      <c r="F371" s="452">
        <v>8.0299999999999994</v>
      </c>
      <c r="G371" s="340">
        <v>9.31</v>
      </c>
      <c r="H371" s="340">
        <v>21.51</v>
      </c>
      <c r="I371" s="340">
        <v>262.55</v>
      </c>
      <c r="K371" s="228">
        <f t="shared" si="150"/>
        <v>332.45820399999997</v>
      </c>
      <c r="L371" s="228">
        <f t="shared" si="151"/>
        <v>296.83622800000001</v>
      </c>
      <c r="M371" s="229">
        <f t="shared" si="152"/>
        <v>504.76657875000001</v>
      </c>
      <c r="N371" s="477">
        <f t="shared" si="153"/>
        <v>395.50918500636584</v>
      </c>
      <c r="O371" s="235">
        <f t="shared" si="154"/>
        <v>295.05191099999996</v>
      </c>
      <c r="P371" s="453">
        <f t="shared" si="154"/>
        <v>342.08384699999999</v>
      </c>
      <c r="Q371" s="154">
        <f t="shared" si="155"/>
        <v>474.20946000000004</v>
      </c>
      <c r="R371" s="232">
        <f t="shared" si="155"/>
        <v>5788.1773000000003</v>
      </c>
    </row>
    <row r="372" spans="1:18" ht="18" hidden="1" customHeight="1">
      <c r="A372" s="233">
        <v>40687</v>
      </c>
      <c r="B372" s="340">
        <v>1513</v>
      </c>
      <c r="C372" s="340">
        <v>7.3324999999999996</v>
      </c>
      <c r="D372" s="340">
        <v>13.7225</v>
      </c>
      <c r="E372" s="340">
        <v>359.2</v>
      </c>
      <c r="F372" s="452">
        <v>7.7975000000000003</v>
      </c>
      <c r="G372" s="340">
        <v>9.1199999999999992</v>
      </c>
      <c r="H372" s="340">
        <v>21.91</v>
      </c>
      <c r="I372" s="340">
        <v>261.2</v>
      </c>
      <c r="K372" s="228">
        <f t="shared" si="150"/>
        <v>333.560519</v>
      </c>
      <c r="L372" s="228">
        <f t="shared" si="151"/>
        <v>288.6673265</v>
      </c>
      <c r="M372" s="229">
        <f t="shared" si="152"/>
        <v>504.21542324999996</v>
      </c>
      <c r="N372" s="477">
        <f t="shared" si="153"/>
        <v>395.95010940436623</v>
      </c>
      <c r="O372" s="235">
        <f t="shared" si="154"/>
        <v>286.50900074999998</v>
      </c>
      <c r="P372" s="453">
        <f t="shared" si="154"/>
        <v>335.10254399999997</v>
      </c>
      <c r="Q372" s="154">
        <f t="shared" si="155"/>
        <v>483.02785999999998</v>
      </c>
      <c r="R372" s="232">
        <f t="shared" si="155"/>
        <v>5758.4152000000004</v>
      </c>
    </row>
    <row r="373" spans="1:18" ht="18" hidden="1" customHeight="1">
      <c r="A373" s="233">
        <v>40688</v>
      </c>
      <c r="B373" s="340">
        <v>1517.5</v>
      </c>
      <c r="C373" s="340">
        <v>7.4225000000000003</v>
      </c>
      <c r="D373" s="340">
        <v>13.77</v>
      </c>
      <c r="E373" s="340">
        <v>358.3</v>
      </c>
      <c r="F373" s="452">
        <v>7.9649999999999999</v>
      </c>
      <c r="G373" s="340">
        <v>9.2874999999999996</v>
      </c>
      <c r="H373" s="340">
        <v>22.64</v>
      </c>
      <c r="I373" s="340">
        <v>264.85000000000002</v>
      </c>
      <c r="K373" s="228">
        <f t="shared" si="150"/>
        <v>334.55260249999998</v>
      </c>
      <c r="L373" s="228">
        <f t="shared" si="151"/>
        <v>292.2104645</v>
      </c>
      <c r="M373" s="229">
        <f t="shared" si="152"/>
        <v>505.96074899999996</v>
      </c>
      <c r="N373" s="477">
        <f t="shared" si="153"/>
        <v>394.95802950886537</v>
      </c>
      <c r="O373" s="235">
        <f t="shared" si="154"/>
        <v>292.66357049999999</v>
      </c>
      <c r="P373" s="453">
        <f t="shared" si="154"/>
        <v>341.25711374999997</v>
      </c>
      <c r="Q373" s="154">
        <f t="shared" si="155"/>
        <v>499.12144000000001</v>
      </c>
      <c r="R373" s="232">
        <f t="shared" si="155"/>
        <v>5838.8831</v>
      </c>
    </row>
    <row r="374" spans="1:18" ht="18" hidden="1" customHeight="1">
      <c r="A374" s="233">
        <v>40689</v>
      </c>
      <c r="B374" s="340">
        <v>1513.5</v>
      </c>
      <c r="C374" s="340">
        <v>7.4550000000000001</v>
      </c>
      <c r="D374" s="340">
        <v>13.8475</v>
      </c>
      <c r="E374" s="340">
        <v>360.3</v>
      </c>
      <c r="F374" s="452">
        <v>8.1449999999999996</v>
      </c>
      <c r="G374" s="340">
        <v>9.4275000000000002</v>
      </c>
      <c r="H374" s="340">
        <v>22.69</v>
      </c>
      <c r="I374" s="340">
        <v>265.60000000000002</v>
      </c>
      <c r="K374" s="228">
        <f>B374*0.220463</f>
        <v>333.6707505</v>
      </c>
      <c r="L374" s="228">
        <f t="shared" si="151"/>
        <v>293.48993100000001</v>
      </c>
      <c r="M374" s="229">
        <f t="shared" si="152"/>
        <v>508.80838574999996</v>
      </c>
      <c r="N374" s="477">
        <f t="shared" si="153"/>
        <v>397.16265149886738</v>
      </c>
      <c r="O374" s="235">
        <f t="shared" ref="O374:P376" si="156">F374*36.7437</f>
        <v>299.27743649999996</v>
      </c>
      <c r="P374" s="453">
        <f t="shared" si="156"/>
        <v>346.40123174999997</v>
      </c>
      <c r="Q374" s="154">
        <f t="shared" ref="Q374:R376" si="157">H374/100*2204.6</f>
        <v>500.22374000000002</v>
      </c>
      <c r="R374" s="232">
        <f t="shared" si="157"/>
        <v>5855.4175999999998</v>
      </c>
    </row>
    <row r="375" spans="1:18" ht="18" hidden="1" customHeight="1">
      <c r="A375" s="233">
        <v>40690</v>
      </c>
      <c r="B375" s="340">
        <v>1518.5</v>
      </c>
      <c r="C375" s="340">
        <v>7.585</v>
      </c>
      <c r="D375" s="340">
        <v>13.797499999999999</v>
      </c>
      <c r="E375" s="340">
        <v>355.6</v>
      </c>
      <c r="F375" s="452">
        <v>8.1974999999999998</v>
      </c>
      <c r="G375" s="340">
        <v>9.43</v>
      </c>
      <c r="H375" s="340">
        <v>22.99</v>
      </c>
      <c r="I375" s="340">
        <v>263.7</v>
      </c>
      <c r="K375" s="228">
        <f>B375*0.220463</f>
        <v>334.77306549999997</v>
      </c>
      <c r="L375" s="228">
        <f>C375*39.3682</f>
        <v>298.60779700000001</v>
      </c>
      <c r="M375" s="229">
        <f>D375*36.7437</f>
        <v>506.97120074999992</v>
      </c>
      <c r="N375" s="477">
        <f>E375/0.907185</f>
        <v>391.9817898223626</v>
      </c>
      <c r="O375" s="235">
        <f t="shared" si="156"/>
        <v>301.20648074999997</v>
      </c>
      <c r="P375" s="453">
        <f t="shared" si="156"/>
        <v>346.49309099999994</v>
      </c>
      <c r="Q375" s="154">
        <f t="shared" si="157"/>
        <v>506.83753999999999</v>
      </c>
      <c r="R375" s="232">
        <f t="shared" si="157"/>
        <v>5813.5302000000001</v>
      </c>
    </row>
    <row r="376" spans="1:18" ht="18" hidden="1" customHeight="1" thickBot="1">
      <c r="A376" s="233">
        <v>40694</v>
      </c>
      <c r="B376" s="340">
        <v>1506</v>
      </c>
      <c r="C376" s="340">
        <v>7.4749999999999996</v>
      </c>
      <c r="D376" s="340">
        <v>13.76</v>
      </c>
      <c r="E376" s="340">
        <v>355.3</v>
      </c>
      <c r="F376" s="452">
        <v>7.8224999999999998</v>
      </c>
      <c r="G376" s="340">
        <v>9.08</v>
      </c>
      <c r="H376" s="340">
        <v>23.18</v>
      </c>
      <c r="I376" s="340">
        <v>264.60000000000002</v>
      </c>
      <c r="K376" s="228">
        <f>B376*0.220463</f>
        <v>332.01727799999998</v>
      </c>
      <c r="L376" s="228">
        <f>C376*39.3682</f>
        <v>294.27729499999998</v>
      </c>
      <c r="M376" s="229">
        <f>D376*36.7437</f>
        <v>505.59331199999997</v>
      </c>
      <c r="N376" s="477">
        <f>E376/0.907185</f>
        <v>391.65109652386229</v>
      </c>
      <c r="O376" s="235">
        <f t="shared" si="156"/>
        <v>287.42759324999997</v>
      </c>
      <c r="P376" s="453">
        <f t="shared" si="156"/>
        <v>333.63279599999998</v>
      </c>
      <c r="Q376" s="154">
        <f t="shared" si="157"/>
        <v>511.02627999999999</v>
      </c>
      <c r="R376" s="232">
        <f t="shared" si="157"/>
        <v>5833.3716000000004</v>
      </c>
    </row>
    <row r="377" spans="1:18" ht="18" customHeight="1" thickBot="1">
      <c r="A377" s="120" t="s">
        <v>89</v>
      </c>
      <c r="B377" s="344">
        <f t="shared" ref="B377:I377" si="158">AVERAGE(B356:B376)</f>
        <v>1458.4047619047619</v>
      </c>
      <c r="C377" s="344">
        <f t="shared" si="158"/>
        <v>7.2189285714285729</v>
      </c>
      <c r="D377" s="344">
        <f t="shared" si="158"/>
        <v>13.574166666666667</v>
      </c>
      <c r="E377" s="344">
        <f t="shared" si="158"/>
        <v>352.21904761904761</v>
      </c>
      <c r="F377" s="344">
        <f t="shared" si="158"/>
        <v>7.6435714285714278</v>
      </c>
      <c r="G377" s="344">
        <f t="shared" si="158"/>
        <v>9.0388095238095243</v>
      </c>
      <c r="H377" s="344">
        <f t="shared" si="158"/>
        <v>21.85</v>
      </c>
      <c r="I377" s="344">
        <f t="shared" si="158"/>
        <v>274.53095238095239</v>
      </c>
      <c r="J377" s="461" t="e">
        <f>AVERAGE(#REF!)</f>
        <v>#REF!</v>
      </c>
      <c r="K377" s="223">
        <f>AVERAGE(K356:K376)</f>
        <v>321.5242890238095</v>
      </c>
      <c r="L377" s="223">
        <v>285</v>
      </c>
      <c r="M377" s="224">
        <f t="shared" ref="M377:R377" si="159">AVERAGE(M356:M376)</f>
        <v>498.76510774999997</v>
      </c>
      <c r="N377" s="282">
        <f t="shared" si="159"/>
        <v>388.25492883926393</v>
      </c>
      <c r="O377" s="71">
        <f t="shared" si="159"/>
        <v>280.85309549999994</v>
      </c>
      <c r="P377" s="225">
        <v>333</v>
      </c>
      <c r="Q377" s="71">
        <f t="shared" si="159"/>
        <v>481.70510000000002</v>
      </c>
      <c r="R377" s="282">
        <f t="shared" si="159"/>
        <v>6052.3093761904756</v>
      </c>
    </row>
    <row r="378" spans="1:18" ht="18" hidden="1" customHeight="1">
      <c r="A378" s="233">
        <v>40695</v>
      </c>
      <c r="B378" s="340">
        <v>1456</v>
      </c>
      <c r="C378" s="340">
        <v>7.585</v>
      </c>
      <c r="D378" s="340">
        <v>13.862500000000001</v>
      </c>
      <c r="E378" s="340">
        <v>360.7</v>
      </c>
      <c r="F378" s="452">
        <v>7.585</v>
      </c>
      <c r="G378" s="340">
        <v>8.9149999999999991</v>
      </c>
      <c r="H378" s="340">
        <v>22.46</v>
      </c>
      <c r="I378" s="340">
        <v>255.95</v>
      </c>
      <c r="K378" s="228">
        <f t="shared" ref="K378:K399" si="160">B378*0.220463</f>
        <v>320.99412799999999</v>
      </c>
      <c r="L378" s="228">
        <f t="shared" ref="L378:L399" si="161">C378*39.3682</f>
        <v>298.60779700000001</v>
      </c>
      <c r="M378" s="229">
        <f t="shared" ref="M378:M399" si="162">D378*36.7437</f>
        <v>509.35954125000001</v>
      </c>
      <c r="N378" s="477">
        <f t="shared" ref="N378:N399" si="163">E378/0.907185</f>
        <v>397.60357589686777</v>
      </c>
      <c r="O378" s="235">
        <f t="shared" ref="O378:P399" si="164">F378*36.7437</f>
        <v>278.7009645</v>
      </c>
      <c r="P378" s="453">
        <f t="shared" si="164"/>
        <v>327.57008549999995</v>
      </c>
      <c r="Q378" s="154">
        <f t="shared" ref="Q378:R399" si="165">H378/100*2204.6</f>
        <v>495.15316000000001</v>
      </c>
      <c r="R378" s="232">
        <f t="shared" si="165"/>
        <v>5642.6736999999994</v>
      </c>
    </row>
    <row r="379" spans="1:18" ht="18" hidden="1" customHeight="1">
      <c r="A379" s="233">
        <v>40696</v>
      </c>
      <c r="B379" s="340">
        <v>1457</v>
      </c>
      <c r="C379" s="340">
        <v>7.665</v>
      </c>
      <c r="D379" s="340">
        <v>14.07</v>
      </c>
      <c r="E379" s="340">
        <v>366</v>
      </c>
      <c r="F379" s="452">
        <v>7.6974999999999998</v>
      </c>
      <c r="G379" s="340">
        <v>9.09</v>
      </c>
      <c r="H379" s="340">
        <v>23.52</v>
      </c>
      <c r="I379" s="340">
        <v>261.25</v>
      </c>
      <c r="K379" s="228">
        <f t="shared" si="160"/>
        <v>321.21459099999998</v>
      </c>
      <c r="L379" s="228">
        <f t="shared" si="161"/>
        <v>301.75725299999999</v>
      </c>
      <c r="M379" s="229">
        <f t="shared" si="162"/>
        <v>516.98385899999994</v>
      </c>
      <c r="N379" s="477">
        <f t="shared" si="163"/>
        <v>403.44582417037316</v>
      </c>
      <c r="O379" s="235">
        <f t="shared" si="164"/>
        <v>282.83463074999997</v>
      </c>
      <c r="P379" s="453">
        <f t="shared" si="164"/>
        <v>334.00023299999998</v>
      </c>
      <c r="Q379" s="154">
        <f t="shared" si="165"/>
        <v>518.52191999999991</v>
      </c>
      <c r="R379" s="232">
        <f t="shared" si="165"/>
        <v>5759.517499999999</v>
      </c>
    </row>
    <row r="380" spans="1:18" ht="18" hidden="1" customHeight="1">
      <c r="A380" s="233">
        <v>40697</v>
      </c>
      <c r="B380" s="340">
        <v>1447.5</v>
      </c>
      <c r="C380" s="340">
        <v>7.54</v>
      </c>
      <c r="D380" s="340">
        <v>14.15</v>
      </c>
      <c r="E380" s="340">
        <v>368.4</v>
      </c>
      <c r="F380" s="452">
        <v>7.74</v>
      </c>
      <c r="G380" s="340">
        <v>9.14</v>
      </c>
      <c r="H380" s="340">
        <v>23.95</v>
      </c>
      <c r="I380" s="340">
        <v>270.95</v>
      </c>
      <c r="K380" s="228">
        <f t="shared" si="160"/>
        <v>319.12019249999997</v>
      </c>
      <c r="L380" s="228">
        <f t="shared" si="161"/>
        <v>296.83622800000001</v>
      </c>
      <c r="M380" s="229">
        <f t="shared" si="162"/>
        <v>519.92335500000002</v>
      </c>
      <c r="N380" s="477">
        <f t="shared" si="163"/>
        <v>406.09137055837562</v>
      </c>
      <c r="O380" s="235">
        <f t="shared" si="164"/>
        <v>284.39623799999998</v>
      </c>
      <c r="P380" s="453">
        <f t="shared" si="164"/>
        <v>335.83741800000001</v>
      </c>
      <c r="Q380" s="154">
        <f t="shared" si="165"/>
        <v>528.00169999999991</v>
      </c>
      <c r="R380" s="232">
        <f t="shared" si="165"/>
        <v>5973.363699999999</v>
      </c>
    </row>
    <row r="381" spans="1:18" ht="18" hidden="1" customHeight="1">
      <c r="A381" s="233">
        <v>40700</v>
      </c>
      <c r="B381" s="340">
        <v>1474.5</v>
      </c>
      <c r="C381" s="340">
        <v>7.32</v>
      </c>
      <c r="D381" s="340">
        <v>13.83</v>
      </c>
      <c r="E381" s="340">
        <v>359.4</v>
      </c>
      <c r="F381" s="452">
        <v>7.44</v>
      </c>
      <c r="G381" s="340">
        <v>8.9</v>
      </c>
      <c r="H381" s="340">
        <v>23.59</v>
      </c>
      <c r="I381" s="340">
        <v>260.5</v>
      </c>
      <c r="K381" s="228">
        <f t="shared" si="160"/>
        <v>325.07269350000001</v>
      </c>
      <c r="L381" s="228">
        <f t="shared" si="161"/>
        <v>288.17522400000001</v>
      </c>
      <c r="M381" s="229">
        <f t="shared" si="162"/>
        <v>508.16537099999994</v>
      </c>
      <c r="N381" s="477">
        <f t="shared" si="163"/>
        <v>396.1705716033664</v>
      </c>
      <c r="O381" s="235">
        <f t="shared" si="164"/>
        <v>273.37312800000001</v>
      </c>
      <c r="P381" s="453">
        <f t="shared" si="164"/>
        <v>327.01893000000001</v>
      </c>
      <c r="Q381" s="154">
        <f t="shared" si="165"/>
        <v>520.06513999999993</v>
      </c>
      <c r="R381" s="232">
        <f t="shared" si="165"/>
        <v>5742.9830000000002</v>
      </c>
    </row>
    <row r="382" spans="1:18" ht="18" hidden="1" customHeight="1">
      <c r="A382" s="233">
        <v>40701</v>
      </c>
      <c r="B382" s="340">
        <v>1477</v>
      </c>
      <c r="C382" s="340">
        <v>7.3650000000000002</v>
      </c>
      <c r="D382" s="340">
        <v>13.94</v>
      </c>
      <c r="E382" s="340">
        <v>368</v>
      </c>
      <c r="F382" s="452">
        <v>7.3375000000000004</v>
      </c>
      <c r="G382" s="340">
        <v>8.7449999999999992</v>
      </c>
      <c r="H382" s="340">
        <v>24.35</v>
      </c>
      <c r="I382" s="340">
        <v>263</v>
      </c>
      <c r="K382" s="228">
        <f t="shared" si="160"/>
        <v>325.623851</v>
      </c>
      <c r="L382" s="228">
        <f t="shared" si="161"/>
        <v>289.94679300000001</v>
      </c>
      <c r="M382" s="229">
        <f t="shared" si="162"/>
        <v>512.20717799999989</v>
      </c>
      <c r="N382" s="477">
        <f t="shared" si="163"/>
        <v>405.65044616037522</v>
      </c>
      <c r="O382" s="235">
        <f t="shared" si="164"/>
        <v>269.60689874999997</v>
      </c>
      <c r="P382" s="453">
        <f t="shared" si="164"/>
        <v>321.32365649999997</v>
      </c>
      <c r="Q382" s="154">
        <f t="shared" si="165"/>
        <v>536.82010000000002</v>
      </c>
      <c r="R382" s="232">
        <f t="shared" si="165"/>
        <v>5798.098</v>
      </c>
    </row>
    <row r="383" spans="1:18" ht="18" hidden="1" customHeight="1">
      <c r="A383" s="233">
        <v>40702</v>
      </c>
      <c r="B383" s="340">
        <v>1477.5</v>
      </c>
      <c r="C383" s="340">
        <v>7.64</v>
      </c>
      <c r="D383" s="340">
        <v>14.015000000000001</v>
      </c>
      <c r="E383" s="340">
        <v>372.8</v>
      </c>
      <c r="F383" s="452">
        <v>7.48</v>
      </c>
      <c r="G383" s="340">
        <v>8.85</v>
      </c>
      <c r="H383" s="340">
        <v>24.95</v>
      </c>
      <c r="I383" s="340">
        <v>263.85000000000002</v>
      </c>
      <c r="K383" s="228">
        <f t="shared" si="160"/>
        <v>325.7340825</v>
      </c>
      <c r="L383" s="228">
        <f t="shared" si="161"/>
        <v>300.77304800000002</v>
      </c>
      <c r="M383" s="229">
        <f t="shared" si="162"/>
        <v>514.96295550000002</v>
      </c>
      <c r="N383" s="477">
        <f t="shared" si="163"/>
        <v>410.94153893638014</v>
      </c>
      <c r="O383" s="235">
        <f t="shared" si="164"/>
        <v>274.84287599999999</v>
      </c>
      <c r="P383" s="453">
        <f t="shared" si="164"/>
        <v>325.18174499999998</v>
      </c>
      <c r="Q383" s="154">
        <f t="shared" si="165"/>
        <v>550.04769999999996</v>
      </c>
      <c r="R383" s="232">
        <f t="shared" si="165"/>
        <v>5816.8370999999997</v>
      </c>
    </row>
    <row r="384" spans="1:18" ht="18" hidden="1" customHeight="1">
      <c r="A384" s="233">
        <v>40703</v>
      </c>
      <c r="B384" s="340">
        <v>1494</v>
      </c>
      <c r="C384" s="340">
        <v>7.8550000000000004</v>
      </c>
      <c r="D384" s="340">
        <v>13.9375</v>
      </c>
      <c r="E384" s="340">
        <v>372.9</v>
      </c>
      <c r="F384" s="452">
        <v>7.45</v>
      </c>
      <c r="G384" s="340">
        <v>8.7125000000000004</v>
      </c>
      <c r="H384" s="340">
        <v>24.84</v>
      </c>
      <c r="I384" s="340">
        <v>266.8</v>
      </c>
      <c r="K384" s="228">
        <f t="shared" si="160"/>
        <v>329.37172199999998</v>
      </c>
      <c r="L384" s="228">
        <f t="shared" si="161"/>
        <v>309.237211</v>
      </c>
      <c r="M384" s="229">
        <f t="shared" si="162"/>
        <v>512.11531874999991</v>
      </c>
      <c r="N384" s="477">
        <f t="shared" si="163"/>
        <v>411.05177003588017</v>
      </c>
      <c r="O384" s="235">
        <f t="shared" si="164"/>
        <v>273.740565</v>
      </c>
      <c r="P384" s="453">
        <f t="shared" si="164"/>
        <v>320.12948625000001</v>
      </c>
      <c r="Q384" s="154">
        <f t="shared" si="165"/>
        <v>547.62264000000005</v>
      </c>
      <c r="R384" s="232">
        <f t="shared" si="165"/>
        <v>5881.8728000000001</v>
      </c>
    </row>
    <row r="385" spans="1:18" ht="18" hidden="1" customHeight="1">
      <c r="A385" s="233">
        <v>40704</v>
      </c>
      <c r="B385" s="340">
        <v>1489.5</v>
      </c>
      <c r="C385" s="340">
        <v>7.87</v>
      </c>
      <c r="D385" s="340">
        <v>13.8725</v>
      </c>
      <c r="E385" s="340">
        <v>373.3</v>
      </c>
      <c r="F385" s="452">
        <v>7.5925000000000002</v>
      </c>
      <c r="G385" s="340">
        <v>8.68</v>
      </c>
      <c r="H385" s="340">
        <v>25.64</v>
      </c>
      <c r="I385" s="340">
        <v>264.95</v>
      </c>
      <c r="K385" s="228">
        <f t="shared" si="160"/>
        <v>328.3796385</v>
      </c>
      <c r="L385" s="228">
        <f t="shared" si="161"/>
        <v>309.82773400000002</v>
      </c>
      <c r="M385" s="229">
        <f t="shared" si="162"/>
        <v>509.72697825</v>
      </c>
      <c r="N385" s="477">
        <f t="shared" si="163"/>
        <v>411.49269443388062</v>
      </c>
      <c r="O385" s="235">
        <f t="shared" si="164"/>
        <v>278.97654224999997</v>
      </c>
      <c r="P385" s="453">
        <f t="shared" si="164"/>
        <v>318.93531599999994</v>
      </c>
      <c r="Q385" s="154">
        <f t="shared" si="165"/>
        <v>565.25944000000004</v>
      </c>
      <c r="R385" s="232">
        <f t="shared" si="165"/>
        <v>5841.0876999999991</v>
      </c>
    </row>
    <row r="386" spans="1:18" ht="18" hidden="1" customHeight="1">
      <c r="A386" s="233">
        <v>40707</v>
      </c>
      <c r="B386" s="340">
        <v>1461</v>
      </c>
      <c r="C386" s="340">
        <v>7.8250000000000002</v>
      </c>
      <c r="D386" s="340">
        <v>13.827500000000001</v>
      </c>
      <c r="E386" s="340">
        <v>370.1</v>
      </c>
      <c r="F386" s="452">
        <v>7.43</v>
      </c>
      <c r="G386" s="340">
        <v>8.51</v>
      </c>
      <c r="H386" s="340">
        <v>25.59</v>
      </c>
      <c r="I386" s="340">
        <v>267.45</v>
      </c>
      <c r="K386" s="228">
        <f t="shared" si="160"/>
        <v>322.09644299999997</v>
      </c>
      <c r="L386" s="228">
        <f t="shared" si="161"/>
        <v>308.05616500000002</v>
      </c>
      <c r="M386" s="229">
        <f t="shared" si="162"/>
        <v>508.07351174999997</v>
      </c>
      <c r="N386" s="477">
        <f t="shared" si="163"/>
        <v>407.96529924987738</v>
      </c>
      <c r="O386" s="235">
        <f t="shared" si="164"/>
        <v>273.00569099999996</v>
      </c>
      <c r="P386" s="453">
        <f t="shared" si="164"/>
        <v>312.68888699999997</v>
      </c>
      <c r="Q386" s="154">
        <f t="shared" si="165"/>
        <v>564.15714000000003</v>
      </c>
      <c r="R386" s="232">
        <f t="shared" si="165"/>
        <v>5896.2026999999998</v>
      </c>
    </row>
    <row r="387" spans="1:18" ht="18" hidden="1" customHeight="1">
      <c r="A387" s="233">
        <v>40708</v>
      </c>
      <c r="B387" s="340">
        <v>1433.5</v>
      </c>
      <c r="C387" s="340">
        <v>7.5549999999999997</v>
      </c>
      <c r="D387" s="340">
        <v>13.68</v>
      </c>
      <c r="E387" s="340">
        <v>358.7</v>
      </c>
      <c r="F387" s="452">
        <v>7.3125</v>
      </c>
      <c r="G387" s="340">
        <v>8.3975000000000009</v>
      </c>
      <c r="H387" s="340">
        <v>25.15</v>
      </c>
      <c r="I387" s="340">
        <v>269.25</v>
      </c>
      <c r="K387" s="228">
        <f t="shared" si="160"/>
        <v>316.03371049999998</v>
      </c>
      <c r="L387" s="228">
        <f t="shared" si="161"/>
        <v>297.42675100000002</v>
      </c>
      <c r="M387" s="229">
        <f t="shared" si="162"/>
        <v>502.65381599999995</v>
      </c>
      <c r="N387" s="477">
        <f t="shared" si="163"/>
        <v>395.3989539068657</v>
      </c>
      <c r="O387" s="235">
        <f t="shared" si="164"/>
        <v>268.68830624999998</v>
      </c>
      <c r="P387" s="453">
        <f t="shared" si="164"/>
        <v>308.55522074999999</v>
      </c>
      <c r="Q387" s="154">
        <f t="shared" si="165"/>
        <v>554.45690000000002</v>
      </c>
      <c r="R387" s="232">
        <f t="shared" si="165"/>
        <v>5935.8854999999994</v>
      </c>
    </row>
    <row r="388" spans="1:18" ht="18" hidden="1" customHeight="1">
      <c r="A388" s="233">
        <v>40709</v>
      </c>
      <c r="B388" s="340">
        <v>1420.5</v>
      </c>
      <c r="C388" s="340">
        <v>7.2575000000000003</v>
      </c>
      <c r="D388" s="340">
        <v>13.68</v>
      </c>
      <c r="E388" s="340">
        <v>360</v>
      </c>
      <c r="F388" s="452">
        <v>7.0875000000000004</v>
      </c>
      <c r="G388" s="340">
        <v>8.1974999999999998</v>
      </c>
      <c r="H388" s="340">
        <v>25.08</v>
      </c>
      <c r="I388" s="340">
        <v>262.64999999999998</v>
      </c>
      <c r="K388" s="228">
        <f t="shared" si="160"/>
        <v>313.16769149999999</v>
      </c>
      <c r="L388" s="228">
        <f t="shared" si="161"/>
        <v>285.71471150000002</v>
      </c>
      <c r="M388" s="229">
        <f t="shared" si="162"/>
        <v>502.65381599999995</v>
      </c>
      <c r="N388" s="477">
        <f t="shared" si="163"/>
        <v>396.83195820036707</v>
      </c>
      <c r="O388" s="235">
        <f t="shared" si="164"/>
        <v>260.42097374999997</v>
      </c>
      <c r="P388" s="453">
        <f t="shared" si="164"/>
        <v>301.20648074999997</v>
      </c>
      <c r="Q388" s="154">
        <f t="shared" si="165"/>
        <v>552.91367999999989</v>
      </c>
      <c r="R388" s="232">
        <f t="shared" si="165"/>
        <v>5790.3818999999985</v>
      </c>
    </row>
    <row r="389" spans="1:18" ht="18" hidden="1" customHeight="1">
      <c r="A389" s="233">
        <v>40710</v>
      </c>
      <c r="B389" s="340">
        <v>1400.5</v>
      </c>
      <c r="C389" s="340">
        <v>7.0149999999999997</v>
      </c>
      <c r="D389" s="340">
        <v>13.505000000000001</v>
      </c>
      <c r="E389" s="340">
        <v>353.7</v>
      </c>
      <c r="F389" s="452">
        <v>6.7324999999999999</v>
      </c>
      <c r="G389" s="340">
        <v>7.98</v>
      </c>
      <c r="H389" s="340">
        <v>25.92</v>
      </c>
      <c r="I389" s="340">
        <v>257.89999999999998</v>
      </c>
      <c r="K389" s="228">
        <f t="shared" si="160"/>
        <v>308.75843149999997</v>
      </c>
      <c r="L389" s="228">
        <f t="shared" si="161"/>
        <v>276.16792299999997</v>
      </c>
      <c r="M389" s="229">
        <f t="shared" si="162"/>
        <v>496.22366849999997</v>
      </c>
      <c r="N389" s="477">
        <f t="shared" si="163"/>
        <v>389.88739893186062</v>
      </c>
      <c r="O389" s="235">
        <f t="shared" si="164"/>
        <v>247.37696024999997</v>
      </c>
      <c r="P389" s="453">
        <f t="shared" si="164"/>
        <v>293.21472599999998</v>
      </c>
      <c r="Q389" s="154">
        <f t="shared" si="165"/>
        <v>571.43232000000012</v>
      </c>
      <c r="R389" s="232">
        <f t="shared" si="165"/>
        <v>5685.6633999999995</v>
      </c>
    </row>
    <row r="390" spans="1:18" ht="18" hidden="1" customHeight="1">
      <c r="A390" s="233">
        <v>40711</v>
      </c>
      <c r="B390" s="340">
        <v>1396.5</v>
      </c>
      <c r="C390" s="340">
        <v>7.0025000000000004</v>
      </c>
      <c r="D390" s="340">
        <v>13.33</v>
      </c>
      <c r="E390" s="340">
        <v>349</v>
      </c>
      <c r="F390" s="452">
        <v>6.7225000000000001</v>
      </c>
      <c r="G390" s="340">
        <v>8.0449999999999999</v>
      </c>
      <c r="H390" s="340">
        <v>26.37</v>
      </c>
      <c r="I390" s="340">
        <v>249.55</v>
      </c>
      <c r="K390" s="228">
        <f t="shared" si="160"/>
        <v>307.87657949999999</v>
      </c>
      <c r="L390" s="228">
        <f t="shared" si="161"/>
        <v>275.67582050000004</v>
      </c>
      <c r="M390" s="229">
        <f t="shared" si="162"/>
        <v>489.79352099999994</v>
      </c>
      <c r="N390" s="477">
        <f t="shared" si="163"/>
        <v>384.70653725535584</v>
      </c>
      <c r="O390" s="235">
        <f t="shared" si="164"/>
        <v>247.00952324999997</v>
      </c>
      <c r="P390" s="453">
        <f t="shared" si="164"/>
        <v>295.60306649999995</v>
      </c>
      <c r="Q390" s="154">
        <f t="shared" si="165"/>
        <v>581.3530199999999</v>
      </c>
      <c r="R390" s="232">
        <f t="shared" si="165"/>
        <v>5501.5793000000003</v>
      </c>
    </row>
    <row r="391" spans="1:18" ht="18" hidden="1" customHeight="1">
      <c r="A391" s="233">
        <v>40714</v>
      </c>
      <c r="B391" s="340">
        <v>1381</v>
      </c>
      <c r="C391" s="340">
        <v>7.0049999999999999</v>
      </c>
      <c r="D391" s="340">
        <v>13.3575</v>
      </c>
      <c r="E391" s="340">
        <v>350</v>
      </c>
      <c r="F391" s="452">
        <v>6.5975000000000001</v>
      </c>
      <c r="G391" s="340">
        <v>8.01</v>
      </c>
      <c r="H391" s="340">
        <v>27.47</v>
      </c>
      <c r="I391" s="340">
        <v>243.6</v>
      </c>
      <c r="K391" s="228">
        <f t="shared" si="160"/>
        <v>304.45940300000001</v>
      </c>
      <c r="L391" s="228">
        <f t="shared" si="161"/>
        <v>275.77424100000002</v>
      </c>
      <c r="M391" s="229">
        <f t="shared" si="162"/>
        <v>490.80397274999996</v>
      </c>
      <c r="N391" s="477">
        <f t="shared" si="163"/>
        <v>385.80884825035685</v>
      </c>
      <c r="O391" s="235">
        <f t="shared" si="164"/>
        <v>242.41656074999997</v>
      </c>
      <c r="P391" s="453">
        <f t="shared" si="164"/>
        <v>294.31703699999997</v>
      </c>
      <c r="Q391" s="154">
        <f t="shared" si="165"/>
        <v>605.60361999999998</v>
      </c>
      <c r="R391" s="232">
        <f t="shared" si="165"/>
        <v>5370.4056</v>
      </c>
    </row>
    <row r="392" spans="1:18" ht="18" hidden="1" customHeight="1">
      <c r="A392" s="233">
        <v>40715</v>
      </c>
      <c r="B392" s="340">
        <v>1381.5</v>
      </c>
      <c r="C392" s="340">
        <v>7.0750000000000002</v>
      </c>
      <c r="D392" s="340">
        <v>13.487500000000001</v>
      </c>
      <c r="E392" s="340">
        <v>351.7</v>
      </c>
      <c r="F392" s="452">
        <v>6.7424999999999997</v>
      </c>
      <c r="G392" s="340">
        <v>8.0350000000000001</v>
      </c>
      <c r="H392" s="340">
        <v>27.49</v>
      </c>
      <c r="I392" s="340">
        <v>243.5</v>
      </c>
      <c r="K392" s="228">
        <f t="shared" si="160"/>
        <v>304.56963450000001</v>
      </c>
      <c r="L392" s="228">
        <f t="shared" si="161"/>
        <v>278.53001499999999</v>
      </c>
      <c r="M392" s="229">
        <f t="shared" si="162"/>
        <v>495.58065375000001</v>
      </c>
      <c r="N392" s="477">
        <f t="shared" si="163"/>
        <v>387.68277694185861</v>
      </c>
      <c r="O392" s="235">
        <f t="shared" si="164"/>
        <v>247.74439724999996</v>
      </c>
      <c r="P392" s="453">
        <f t="shared" si="164"/>
        <v>295.23562949999996</v>
      </c>
      <c r="Q392" s="154">
        <f t="shared" si="165"/>
        <v>606.04453999999987</v>
      </c>
      <c r="R392" s="232">
        <f t="shared" si="165"/>
        <v>5368.201</v>
      </c>
    </row>
    <row r="393" spans="1:18" ht="18" hidden="1" customHeight="1">
      <c r="A393" s="233">
        <v>40716</v>
      </c>
      <c r="B393" s="340">
        <v>1360.5</v>
      </c>
      <c r="C393" s="340">
        <v>6.7750000000000004</v>
      </c>
      <c r="D393" s="340">
        <v>13.3025</v>
      </c>
      <c r="E393" s="340">
        <v>347.1</v>
      </c>
      <c r="F393" s="452">
        <v>6.3825000000000003</v>
      </c>
      <c r="G393" s="340">
        <v>7.7</v>
      </c>
      <c r="H393" s="340">
        <v>27.23</v>
      </c>
      <c r="I393" s="340">
        <v>243.75</v>
      </c>
      <c r="K393" s="228">
        <f t="shared" si="160"/>
        <v>299.93991149999999</v>
      </c>
      <c r="L393" s="228">
        <f t="shared" si="161"/>
        <v>266.71955500000001</v>
      </c>
      <c r="M393" s="229">
        <f t="shared" si="162"/>
        <v>488.78306924999998</v>
      </c>
      <c r="N393" s="477">
        <f t="shared" si="163"/>
        <v>382.61214636485391</v>
      </c>
      <c r="O393" s="235">
        <f t="shared" si="164"/>
        <v>234.51666524999999</v>
      </c>
      <c r="P393" s="453">
        <f t="shared" si="164"/>
        <v>282.92649</v>
      </c>
      <c r="Q393" s="154">
        <f t="shared" si="165"/>
        <v>600.31257999999991</v>
      </c>
      <c r="R393" s="232">
        <f t="shared" si="165"/>
        <v>5373.7124999999996</v>
      </c>
    </row>
    <row r="394" spans="1:18" ht="18" hidden="1" customHeight="1">
      <c r="A394" s="233">
        <v>40717</v>
      </c>
      <c r="B394" s="340">
        <v>1370</v>
      </c>
      <c r="C394" s="340">
        <v>6.8049999999999997</v>
      </c>
      <c r="D394" s="340">
        <v>13.1775</v>
      </c>
      <c r="E394" s="340">
        <v>340.6</v>
      </c>
      <c r="F394" s="452">
        <v>6.49</v>
      </c>
      <c r="G394" s="340">
        <v>7.6</v>
      </c>
      <c r="H394" s="340">
        <v>27.58</v>
      </c>
      <c r="I394" s="340">
        <v>247.7</v>
      </c>
      <c r="K394" s="228">
        <f t="shared" si="160"/>
        <v>302.03431</v>
      </c>
      <c r="L394" s="228">
        <f t="shared" si="161"/>
        <v>267.90060099999999</v>
      </c>
      <c r="M394" s="229">
        <f t="shared" si="162"/>
        <v>484.19010674999998</v>
      </c>
      <c r="N394" s="477">
        <f t="shared" si="163"/>
        <v>375.44712489734729</v>
      </c>
      <c r="O394" s="235">
        <f t="shared" si="164"/>
        <v>238.466613</v>
      </c>
      <c r="P394" s="453">
        <f t="shared" si="164"/>
        <v>279.25211999999999</v>
      </c>
      <c r="Q394" s="154">
        <f t="shared" si="165"/>
        <v>608.02868000000001</v>
      </c>
      <c r="R394" s="232">
        <f t="shared" si="165"/>
        <v>5460.7941999999994</v>
      </c>
    </row>
    <row r="395" spans="1:18" ht="18" hidden="1" customHeight="1">
      <c r="A395" s="233">
        <v>40718</v>
      </c>
      <c r="B395" s="340">
        <v>1345</v>
      </c>
      <c r="C395" s="340">
        <v>6.7</v>
      </c>
      <c r="D395" s="340">
        <v>13.202500000000001</v>
      </c>
      <c r="E395" s="340">
        <v>339.9</v>
      </c>
      <c r="F395" s="452">
        <v>6.3574999999999999</v>
      </c>
      <c r="G395" s="340">
        <v>7.4850000000000003</v>
      </c>
      <c r="H395" s="340">
        <v>27.54</v>
      </c>
      <c r="I395" s="340">
        <v>249</v>
      </c>
      <c r="K395" s="228">
        <f t="shared" si="160"/>
        <v>296.52273500000001</v>
      </c>
      <c r="L395" s="228">
        <f t="shared" si="161"/>
        <v>263.76694000000003</v>
      </c>
      <c r="M395" s="229">
        <f t="shared" si="162"/>
        <v>485.10869924999997</v>
      </c>
      <c r="N395" s="477">
        <f t="shared" si="163"/>
        <v>374.67550720084654</v>
      </c>
      <c r="O395" s="235">
        <f t="shared" si="164"/>
        <v>233.59807274999997</v>
      </c>
      <c r="P395" s="453">
        <f t="shared" si="164"/>
        <v>275.02659449999999</v>
      </c>
      <c r="Q395" s="154">
        <f t="shared" si="165"/>
        <v>607.14683999999988</v>
      </c>
      <c r="R395" s="232">
        <f t="shared" si="165"/>
        <v>5489.4540000000006</v>
      </c>
    </row>
    <row r="396" spans="1:18" ht="18" hidden="1" customHeight="1">
      <c r="A396" s="233">
        <v>40721</v>
      </c>
      <c r="B396" s="340">
        <v>1323.5</v>
      </c>
      <c r="C396" s="340">
        <v>6.6074999999999999</v>
      </c>
      <c r="D396" s="340">
        <v>13.297499999999999</v>
      </c>
      <c r="E396" s="340">
        <v>343</v>
      </c>
      <c r="F396" s="452">
        <v>6.2275</v>
      </c>
      <c r="G396" s="340">
        <v>7.2850000000000001</v>
      </c>
      <c r="H396" s="340">
        <v>27.8</v>
      </c>
      <c r="I396" s="340">
        <v>250.15</v>
      </c>
      <c r="K396" s="228">
        <f t="shared" si="160"/>
        <v>291.7827805</v>
      </c>
      <c r="L396" s="228">
        <f t="shared" si="161"/>
        <v>260.1253815</v>
      </c>
      <c r="M396" s="229">
        <f t="shared" si="162"/>
        <v>488.59935074999993</v>
      </c>
      <c r="N396" s="477">
        <f t="shared" si="163"/>
        <v>378.09267128534975</v>
      </c>
      <c r="O396" s="235">
        <f t="shared" si="164"/>
        <v>228.82139174999998</v>
      </c>
      <c r="P396" s="453">
        <f t="shared" si="164"/>
        <v>267.67785449999997</v>
      </c>
      <c r="Q396" s="154">
        <f t="shared" si="165"/>
        <v>612.87880000000007</v>
      </c>
      <c r="R396" s="232">
        <f t="shared" si="165"/>
        <v>5514.8068999999996</v>
      </c>
    </row>
    <row r="397" spans="1:18" ht="18" hidden="1" customHeight="1">
      <c r="A397" s="233">
        <v>40722</v>
      </c>
      <c r="B397" s="340">
        <v>1332</v>
      </c>
      <c r="C397" s="340">
        <v>6.83</v>
      </c>
      <c r="D397" s="340">
        <v>13.307499999999999</v>
      </c>
      <c r="E397" s="340">
        <v>338.9</v>
      </c>
      <c r="F397" s="452">
        <v>6.83</v>
      </c>
      <c r="G397" s="340">
        <v>7.4375</v>
      </c>
      <c r="H397" s="340">
        <v>29.28</v>
      </c>
      <c r="I397" s="340">
        <v>257.89999999999998</v>
      </c>
      <c r="K397" s="228">
        <f t="shared" si="160"/>
        <v>293.65671600000002</v>
      </c>
      <c r="L397" s="228">
        <f t="shared" si="161"/>
        <v>268.88480600000003</v>
      </c>
      <c r="M397" s="229">
        <f t="shared" si="162"/>
        <v>488.96678774999992</v>
      </c>
      <c r="N397" s="477">
        <f t="shared" si="163"/>
        <v>373.57319620584553</v>
      </c>
      <c r="O397" s="235">
        <f t="shared" si="164"/>
        <v>250.95947099999998</v>
      </c>
      <c r="P397" s="453">
        <f t="shared" si="164"/>
        <v>273.28126874999998</v>
      </c>
      <c r="Q397" s="154">
        <f t="shared" si="165"/>
        <v>645.50688000000002</v>
      </c>
      <c r="R397" s="232">
        <f t="shared" si="165"/>
        <v>5685.6633999999995</v>
      </c>
    </row>
    <row r="398" spans="1:18" ht="18" hidden="1" customHeight="1">
      <c r="A398" s="233">
        <v>40723</v>
      </c>
      <c r="B398" s="340">
        <v>1326.5</v>
      </c>
      <c r="C398" s="340">
        <v>6.98</v>
      </c>
      <c r="D398" s="340">
        <v>13.342499999999999</v>
      </c>
      <c r="E398" s="340">
        <v>337.9</v>
      </c>
      <c r="F398" s="452">
        <v>6.4124999999999996</v>
      </c>
      <c r="G398" s="340">
        <v>7.45</v>
      </c>
      <c r="H398" s="340">
        <v>29.28</v>
      </c>
      <c r="I398" s="340">
        <v>260.25</v>
      </c>
      <c r="K398" s="228">
        <f t="shared" si="160"/>
        <v>292.44416949999999</v>
      </c>
      <c r="L398" s="228">
        <f t="shared" si="161"/>
        <v>274.79003600000004</v>
      </c>
      <c r="M398" s="229">
        <f t="shared" si="162"/>
        <v>490.25281724999991</v>
      </c>
      <c r="N398" s="477">
        <f t="shared" si="163"/>
        <v>372.47088521084453</v>
      </c>
      <c r="O398" s="235">
        <f t="shared" si="164"/>
        <v>235.61897624999997</v>
      </c>
      <c r="P398" s="453">
        <f t="shared" si="164"/>
        <v>273.740565</v>
      </c>
      <c r="Q398" s="154">
        <f t="shared" si="165"/>
        <v>645.50688000000002</v>
      </c>
      <c r="R398" s="232">
        <f t="shared" si="165"/>
        <v>5737.4714999999997</v>
      </c>
    </row>
    <row r="399" spans="1:18" ht="18" hidden="1" customHeight="1" thickBot="1">
      <c r="A399" s="233">
        <v>40724</v>
      </c>
      <c r="B399" s="340">
        <v>1388.5</v>
      </c>
      <c r="C399" s="340">
        <v>6.29</v>
      </c>
      <c r="D399" s="340">
        <v>13.0625</v>
      </c>
      <c r="E399" s="340">
        <v>332.2</v>
      </c>
      <c r="F399" s="452">
        <v>5.8475000000000001</v>
      </c>
      <c r="G399" s="340">
        <v>6.8875000000000002</v>
      </c>
      <c r="H399" s="340">
        <v>28.36</v>
      </c>
      <c r="I399" s="340">
        <v>265.35000000000002</v>
      </c>
      <c r="K399" s="228">
        <f t="shared" si="160"/>
        <v>306.11287549999997</v>
      </c>
      <c r="L399" s="228">
        <f t="shared" si="161"/>
        <v>247.625978</v>
      </c>
      <c r="M399" s="229">
        <f t="shared" si="162"/>
        <v>479.96458124999998</v>
      </c>
      <c r="N399" s="477">
        <f t="shared" si="163"/>
        <v>366.18771253933869</v>
      </c>
      <c r="O399" s="235">
        <f t="shared" si="164"/>
        <v>214.85878574999998</v>
      </c>
      <c r="P399" s="453">
        <f t="shared" si="164"/>
        <v>253.07223374999998</v>
      </c>
      <c r="Q399" s="154">
        <f t="shared" si="165"/>
        <v>625.22456</v>
      </c>
      <c r="R399" s="232">
        <f t="shared" si="165"/>
        <v>5849.9061000000002</v>
      </c>
    </row>
    <row r="400" spans="1:18" ht="18" customHeight="1" thickBot="1">
      <c r="A400" s="120" t="s">
        <v>90</v>
      </c>
      <c r="B400" s="344">
        <f t="shared" ref="B400:G400" si="166">AVERAGE(B378:B399)</f>
        <v>1413.340909090909</v>
      </c>
      <c r="C400" s="344">
        <f t="shared" si="166"/>
        <v>7.2073863636363624</v>
      </c>
      <c r="D400" s="344">
        <f t="shared" si="166"/>
        <v>13.601704545454545</v>
      </c>
      <c r="E400" s="344">
        <f t="shared" si="166"/>
        <v>355.19545454545454</v>
      </c>
      <c r="F400" s="344">
        <f t="shared" si="166"/>
        <v>6.9770454545454532</v>
      </c>
      <c r="G400" s="344">
        <f t="shared" si="166"/>
        <v>8.1842045454545449</v>
      </c>
      <c r="H400" s="344">
        <f>AVERAGE(H378:H399)</f>
        <v>26.065454545454546</v>
      </c>
      <c r="I400" s="344">
        <f>AVERAGE(I378:I399)</f>
        <v>257.96590909090907</v>
      </c>
      <c r="J400" s="461" t="e">
        <f>AVERAGE(#REF!)</f>
        <v>#REF!</v>
      </c>
      <c r="K400" s="223">
        <f>AVERAGE(K378:K399)</f>
        <v>311.58937684090898</v>
      </c>
      <c r="L400" s="223">
        <f t="shared" ref="L400:R400" si="167">AVERAGE(L378:L399)</f>
        <v>283.74182784090914</v>
      </c>
      <c r="M400" s="224">
        <f t="shared" si="167"/>
        <v>499.77695130681821</v>
      </c>
      <c r="N400" s="282">
        <f t="shared" si="167"/>
        <v>391.53585491983944</v>
      </c>
      <c r="O400" s="71">
        <f t="shared" si="167"/>
        <v>256.36246506818173</v>
      </c>
      <c r="P400" s="225">
        <f t="shared" si="167"/>
        <v>300.71795655681814</v>
      </c>
      <c r="Q400" s="71">
        <f t="shared" si="167"/>
        <v>574.63901090909087</v>
      </c>
      <c r="R400" s="282">
        <f t="shared" si="167"/>
        <v>5687.1164318181809</v>
      </c>
    </row>
    <row r="401" spans="1:18" ht="18" hidden="1" customHeight="1">
      <c r="A401" s="233">
        <v>40725</v>
      </c>
      <c r="B401" s="340">
        <v>1399</v>
      </c>
      <c r="C401" s="340">
        <v>6.4074999999999998</v>
      </c>
      <c r="D401" s="340">
        <v>13.2225</v>
      </c>
      <c r="E401" s="340">
        <v>340.9</v>
      </c>
      <c r="F401" s="452">
        <v>5.8449999999999998</v>
      </c>
      <c r="G401" s="340">
        <v>7.03</v>
      </c>
      <c r="H401" s="340">
        <v>27.25</v>
      </c>
      <c r="I401" s="340">
        <v>263.45</v>
      </c>
      <c r="K401" s="228">
        <f t="shared" ref="K401:K420" si="168">B401*0.220463</f>
        <v>308.42773699999998</v>
      </c>
      <c r="L401" s="228">
        <f t="shared" ref="L401:L420" si="169">C401*39.3682</f>
        <v>252.25174150000001</v>
      </c>
      <c r="M401" s="229">
        <f t="shared" ref="M401:M420" si="170">D401*36.7437</f>
        <v>485.84357324999996</v>
      </c>
      <c r="N401" s="477">
        <f t="shared" ref="N401:N420" si="171">E401/0.907185</f>
        <v>375.77781819584754</v>
      </c>
      <c r="O401" s="235">
        <f t="shared" ref="O401:P420" si="172">F401*36.7437</f>
        <v>214.76692649999998</v>
      </c>
      <c r="P401" s="453">
        <f t="shared" si="172"/>
        <v>258.30821099999997</v>
      </c>
      <c r="Q401" s="154">
        <f t="shared" ref="Q401:R420" si="173">H401/100*2204.6</f>
        <v>600.75350000000003</v>
      </c>
      <c r="R401" s="232">
        <f t="shared" si="173"/>
        <v>5808.0186999999996</v>
      </c>
    </row>
    <row r="402" spans="1:18" ht="18" hidden="1" customHeight="1">
      <c r="A402" s="233">
        <v>40729</v>
      </c>
      <c r="B402" s="340">
        <v>1438.5</v>
      </c>
      <c r="C402" s="340">
        <v>6.8049999999999997</v>
      </c>
      <c r="D402" s="340">
        <v>13.3225</v>
      </c>
      <c r="E402" s="340">
        <v>341.7</v>
      </c>
      <c r="F402" s="452">
        <v>6.1375000000000002</v>
      </c>
      <c r="G402" s="340">
        <v>7.1849999999999996</v>
      </c>
      <c r="H402" s="340">
        <v>27.6</v>
      </c>
      <c r="I402" s="340">
        <v>268.95</v>
      </c>
      <c r="K402" s="228">
        <f t="shared" si="168"/>
        <v>317.13602550000002</v>
      </c>
      <c r="L402" s="228">
        <f t="shared" si="169"/>
        <v>267.90060099999999</v>
      </c>
      <c r="M402" s="229">
        <f t="shared" si="170"/>
        <v>489.51794324999997</v>
      </c>
      <c r="N402" s="477">
        <f t="shared" si="171"/>
        <v>376.65966699184838</v>
      </c>
      <c r="O402" s="235">
        <f t="shared" si="172"/>
        <v>225.51445874999999</v>
      </c>
      <c r="P402" s="453">
        <f t="shared" si="172"/>
        <v>264.00348449999996</v>
      </c>
      <c r="Q402" s="154">
        <f t="shared" si="173"/>
        <v>608.46960000000001</v>
      </c>
      <c r="R402" s="232">
        <f t="shared" si="173"/>
        <v>5929.2716999999993</v>
      </c>
    </row>
    <row r="403" spans="1:18" ht="18" hidden="1" customHeight="1">
      <c r="A403" s="233">
        <v>40730</v>
      </c>
      <c r="B403" s="340">
        <v>1472</v>
      </c>
      <c r="C403" s="340">
        <v>6.4874999999999998</v>
      </c>
      <c r="D403" s="340">
        <v>13.31</v>
      </c>
      <c r="E403" s="340">
        <v>341.7</v>
      </c>
      <c r="F403" s="452">
        <v>6.1124999999999998</v>
      </c>
      <c r="G403" s="340">
        <v>7.0875000000000004</v>
      </c>
      <c r="H403" s="340">
        <v>27.68</v>
      </c>
      <c r="I403" s="340">
        <v>266.85000000000002</v>
      </c>
      <c r="K403" s="228">
        <f t="shared" si="168"/>
        <v>324.52153599999997</v>
      </c>
      <c r="L403" s="228">
        <f t="shared" si="169"/>
        <v>255.40119749999999</v>
      </c>
      <c r="M403" s="229">
        <f t="shared" si="170"/>
        <v>489.05864699999995</v>
      </c>
      <c r="N403" s="477">
        <f t="shared" si="171"/>
        <v>376.65966699184838</v>
      </c>
      <c r="O403" s="235">
        <f t="shared" si="172"/>
        <v>224.59586624999997</v>
      </c>
      <c r="P403" s="453">
        <f t="shared" si="172"/>
        <v>260.42097374999997</v>
      </c>
      <c r="Q403" s="154">
        <f t="shared" si="173"/>
        <v>610.23327999999992</v>
      </c>
      <c r="R403" s="232">
        <f t="shared" si="173"/>
        <v>5882.9751000000006</v>
      </c>
    </row>
    <row r="404" spans="1:18" ht="18" hidden="1" customHeight="1">
      <c r="A404" s="233">
        <v>40731</v>
      </c>
      <c r="B404" s="340">
        <v>1525</v>
      </c>
      <c r="C404" s="340">
        <v>6.5</v>
      </c>
      <c r="D404" s="340">
        <v>13.455</v>
      </c>
      <c r="E404" s="340">
        <v>343</v>
      </c>
      <c r="F404" s="452">
        <v>6.2450000000000001</v>
      </c>
      <c r="G404" s="340">
        <v>7.0350000000000001</v>
      </c>
      <c r="H404" s="340">
        <v>29.52</v>
      </c>
      <c r="I404" s="340">
        <v>267.75</v>
      </c>
      <c r="K404" s="228">
        <f t="shared" si="168"/>
        <v>336.206075</v>
      </c>
      <c r="L404" s="228">
        <f t="shared" si="169"/>
        <v>255.89330000000001</v>
      </c>
      <c r="M404" s="229">
        <f t="shared" si="170"/>
        <v>494.38648349999994</v>
      </c>
      <c r="N404" s="477">
        <f t="shared" si="171"/>
        <v>378.09267128534975</v>
      </c>
      <c r="O404" s="235">
        <f t="shared" si="172"/>
        <v>229.4644065</v>
      </c>
      <c r="P404" s="453">
        <f t="shared" si="172"/>
        <v>258.49192949999997</v>
      </c>
      <c r="Q404" s="154">
        <f t="shared" si="173"/>
        <v>650.79791999999998</v>
      </c>
      <c r="R404" s="232">
        <f t="shared" si="173"/>
        <v>5902.8164999999999</v>
      </c>
    </row>
    <row r="405" spans="1:18" ht="18" hidden="1" customHeight="1">
      <c r="A405" s="233">
        <v>40732</v>
      </c>
      <c r="B405" s="340">
        <v>1532</v>
      </c>
      <c r="C405" s="340">
        <v>6.7225000000000001</v>
      </c>
      <c r="D405" s="340">
        <v>13.52</v>
      </c>
      <c r="E405" s="340">
        <v>346.3</v>
      </c>
      <c r="F405" s="452">
        <v>6.5049999999999999</v>
      </c>
      <c r="G405" s="340">
        <v>7.0774999999999997</v>
      </c>
      <c r="H405" s="340">
        <v>29.36</v>
      </c>
      <c r="I405" s="340">
        <v>263.14999999999998</v>
      </c>
      <c r="K405" s="228">
        <f t="shared" si="168"/>
        <v>337.74931599999996</v>
      </c>
      <c r="L405" s="228">
        <f t="shared" si="169"/>
        <v>264.65272450000003</v>
      </c>
      <c r="M405" s="229">
        <f t="shared" si="170"/>
        <v>496.77482399999997</v>
      </c>
      <c r="N405" s="477">
        <f t="shared" si="171"/>
        <v>381.73029756885313</v>
      </c>
      <c r="O405" s="235">
        <f t="shared" si="172"/>
        <v>239.01776849999999</v>
      </c>
      <c r="P405" s="453">
        <f t="shared" si="172"/>
        <v>260.05353674999998</v>
      </c>
      <c r="Q405" s="154">
        <f t="shared" si="173"/>
        <v>647.27055999999993</v>
      </c>
      <c r="R405" s="232">
        <f t="shared" si="173"/>
        <v>5801.4048999999995</v>
      </c>
    </row>
    <row r="406" spans="1:18" ht="18" hidden="1" customHeight="1">
      <c r="A406" s="233">
        <v>40735</v>
      </c>
      <c r="B406" s="340">
        <v>1481.5</v>
      </c>
      <c r="C406" s="340">
        <v>6.8150000000000004</v>
      </c>
      <c r="D406" s="340">
        <v>13.525</v>
      </c>
      <c r="E406" s="340">
        <v>346</v>
      </c>
      <c r="F406" s="452">
        <v>6.36</v>
      </c>
      <c r="G406" s="340">
        <v>6.92</v>
      </c>
      <c r="H406" s="340">
        <v>28.92</v>
      </c>
      <c r="I406" s="340">
        <v>257.89999999999998</v>
      </c>
      <c r="K406" s="228">
        <f t="shared" si="168"/>
        <v>326.61593449999998</v>
      </c>
      <c r="L406" s="228">
        <f t="shared" si="169"/>
        <v>268.29428300000001</v>
      </c>
      <c r="M406" s="229">
        <f t="shared" si="170"/>
        <v>496.95854249999996</v>
      </c>
      <c r="N406" s="477">
        <f t="shared" si="171"/>
        <v>381.39960427035277</v>
      </c>
      <c r="O406" s="235">
        <f t="shared" si="172"/>
        <v>233.689932</v>
      </c>
      <c r="P406" s="453">
        <f t="shared" si="172"/>
        <v>254.26640399999997</v>
      </c>
      <c r="Q406" s="154">
        <f t="shared" si="173"/>
        <v>637.57032000000004</v>
      </c>
      <c r="R406" s="232">
        <f t="shared" si="173"/>
        <v>5685.6633999999995</v>
      </c>
    </row>
    <row r="407" spans="1:18" ht="18" hidden="1" customHeight="1">
      <c r="A407" s="233">
        <v>40736</v>
      </c>
      <c r="B407" s="340">
        <v>1535</v>
      </c>
      <c r="C407" s="340">
        <v>6.97</v>
      </c>
      <c r="D407" s="340">
        <v>13.664999999999999</v>
      </c>
      <c r="E407" s="340">
        <v>348.5</v>
      </c>
      <c r="F407" s="452">
        <v>6.625</v>
      </c>
      <c r="G407" s="340">
        <v>7.1375000000000002</v>
      </c>
      <c r="H407" s="340">
        <v>30.49</v>
      </c>
      <c r="I407" s="340">
        <v>256.7</v>
      </c>
      <c r="K407" s="228">
        <f t="shared" si="168"/>
        <v>338.41070500000001</v>
      </c>
      <c r="L407" s="228">
        <f t="shared" si="169"/>
        <v>274.39635399999997</v>
      </c>
      <c r="M407" s="229">
        <f t="shared" si="170"/>
        <v>502.1026604999999</v>
      </c>
      <c r="N407" s="477">
        <f t="shared" si="171"/>
        <v>384.15538175785531</v>
      </c>
      <c r="O407" s="235">
        <f t="shared" si="172"/>
        <v>243.42701249999999</v>
      </c>
      <c r="P407" s="453">
        <f t="shared" si="172"/>
        <v>262.25815875000001</v>
      </c>
      <c r="Q407" s="154">
        <f t="shared" si="173"/>
        <v>672.18254000000002</v>
      </c>
      <c r="R407" s="232">
        <f t="shared" si="173"/>
        <v>5659.2081999999991</v>
      </c>
    </row>
    <row r="408" spans="1:18" ht="18" hidden="1" customHeight="1">
      <c r="A408" s="233">
        <v>40737</v>
      </c>
      <c r="B408" s="340">
        <v>1575.5</v>
      </c>
      <c r="C408" s="340">
        <v>7.2675000000000001</v>
      </c>
      <c r="D408" s="340">
        <v>13.87</v>
      </c>
      <c r="E408" s="340">
        <v>353.2</v>
      </c>
      <c r="F408" s="452">
        <v>7.02</v>
      </c>
      <c r="G408" s="340">
        <v>7.41</v>
      </c>
      <c r="H408" s="340">
        <v>30.24</v>
      </c>
      <c r="I408" s="340">
        <v>262.8</v>
      </c>
      <c r="K408" s="228">
        <f t="shared" si="168"/>
        <v>347.33945649999998</v>
      </c>
      <c r="L408" s="228">
        <f t="shared" si="169"/>
        <v>286.10839350000003</v>
      </c>
      <c r="M408" s="229">
        <f t="shared" si="170"/>
        <v>509.63511899999992</v>
      </c>
      <c r="N408" s="477">
        <f t="shared" si="171"/>
        <v>389.33624343436014</v>
      </c>
      <c r="O408" s="235">
        <f t="shared" si="172"/>
        <v>257.94077399999998</v>
      </c>
      <c r="P408" s="453">
        <f t="shared" si="172"/>
        <v>272.27081699999997</v>
      </c>
      <c r="Q408" s="154">
        <f t="shared" si="173"/>
        <v>666.67103999999995</v>
      </c>
      <c r="R408" s="232">
        <f t="shared" si="173"/>
        <v>5793.6887999999999</v>
      </c>
    </row>
    <row r="409" spans="1:18" ht="18" hidden="1" customHeight="1">
      <c r="A409" s="233">
        <v>40738</v>
      </c>
      <c r="B409" s="340">
        <v>1593.5</v>
      </c>
      <c r="C409" s="340">
        <v>7.165</v>
      </c>
      <c r="D409" s="340">
        <v>13.904999999999999</v>
      </c>
      <c r="E409" s="340">
        <v>355.5</v>
      </c>
      <c r="F409" s="452">
        <v>6.9124999999999996</v>
      </c>
      <c r="G409" s="340">
        <v>7.46</v>
      </c>
      <c r="H409" s="340">
        <v>29.02</v>
      </c>
      <c r="I409" s="340">
        <v>257.35000000000002</v>
      </c>
      <c r="K409" s="228">
        <f t="shared" si="168"/>
        <v>351.30779050000001</v>
      </c>
      <c r="L409" s="228">
        <f t="shared" si="169"/>
        <v>282.07315299999999</v>
      </c>
      <c r="M409" s="229">
        <f t="shared" si="170"/>
        <v>510.92114849999996</v>
      </c>
      <c r="N409" s="477">
        <f t="shared" si="171"/>
        <v>391.87155872286246</v>
      </c>
      <c r="O409" s="235">
        <f t="shared" si="172"/>
        <v>253.99082624999997</v>
      </c>
      <c r="P409" s="453">
        <f t="shared" si="172"/>
        <v>274.108002</v>
      </c>
      <c r="Q409" s="154">
        <f t="shared" si="173"/>
        <v>639.77491999999995</v>
      </c>
      <c r="R409" s="232">
        <f t="shared" si="173"/>
        <v>5673.5380999999998</v>
      </c>
    </row>
    <row r="410" spans="1:18" ht="18" hidden="1" customHeight="1">
      <c r="A410" s="233">
        <v>40739</v>
      </c>
      <c r="B410" s="340">
        <v>1699.5</v>
      </c>
      <c r="C410" s="340">
        <v>7.0125000000000002</v>
      </c>
      <c r="D410" s="340">
        <v>13.8575</v>
      </c>
      <c r="E410" s="340">
        <v>360.3</v>
      </c>
      <c r="F410" s="452">
        <v>6.9474999999999998</v>
      </c>
      <c r="G410" s="340">
        <v>7.6449999999999996</v>
      </c>
      <c r="H410" s="340">
        <v>28.97</v>
      </c>
      <c r="I410" s="340">
        <v>252.55</v>
      </c>
      <c r="K410" s="228">
        <f t="shared" si="168"/>
        <v>374.67686850000001</v>
      </c>
      <c r="L410" s="228">
        <f t="shared" si="169"/>
        <v>276.0695025</v>
      </c>
      <c r="M410" s="229">
        <f t="shared" si="170"/>
        <v>509.17582274999995</v>
      </c>
      <c r="N410" s="477">
        <f t="shared" si="171"/>
        <v>397.16265149886738</v>
      </c>
      <c r="O410" s="235">
        <f t="shared" si="172"/>
        <v>255.27685574999998</v>
      </c>
      <c r="P410" s="453">
        <f t="shared" si="172"/>
        <v>280.90558649999997</v>
      </c>
      <c r="Q410" s="154">
        <f t="shared" si="173"/>
        <v>638.67262000000005</v>
      </c>
      <c r="R410" s="232">
        <f t="shared" si="173"/>
        <v>5567.7173000000003</v>
      </c>
    </row>
    <row r="411" spans="1:18" ht="18" hidden="1" customHeight="1">
      <c r="A411" s="233">
        <v>40742</v>
      </c>
      <c r="B411" s="340">
        <v>1682</v>
      </c>
      <c r="C411" s="340">
        <v>6.9625000000000004</v>
      </c>
      <c r="D411" s="340">
        <v>13.855</v>
      </c>
      <c r="E411" s="340">
        <v>359.3</v>
      </c>
      <c r="F411" s="452">
        <v>6.8949999999999996</v>
      </c>
      <c r="G411" s="340">
        <v>7.61</v>
      </c>
      <c r="H411" s="340">
        <v>28.94</v>
      </c>
      <c r="I411" s="340">
        <v>248.2</v>
      </c>
      <c r="K411" s="228">
        <f t="shared" si="168"/>
        <v>370.81876599999998</v>
      </c>
      <c r="L411" s="228">
        <f t="shared" si="169"/>
        <v>274.10109250000005</v>
      </c>
      <c r="M411" s="229">
        <f t="shared" si="170"/>
        <v>509.08396349999998</v>
      </c>
      <c r="N411" s="477">
        <f t="shared" si="171"/>
        <v>396.06034050386637</v>
      </c>
      <c r="O411" s="235">
        <f t="shared" si="172"/>
        <v>253.34781149999995</v>
      </c>
      <c r="P411" s="453">
        <f t="shared" si="172"/>
        <v>279.61955699999999</v>
      </c>
      <c r="Q411" s="154">
        <f t="shared" si="173"/>
        <v>638.01123999999993</v>
      </c>
      <c r="R411" s="232">
        <f t="shared" si="173"/>
        <v>5471.8171999999995</v>
      </c>
    </row>
    <row r="412" spans="1:18" ht="18" hidden="1" customHeight="1">
      <c r="A412" s="233">
        <v>40743</v>
      </c>
      <c r="B412" s="340">
        <v>1655.5</v>
      </c>
      <c r="C412" s="340">
        <v>6.98</v>
      </c>
      <c r="D412" s="340">
        <v>13.7925</v>
      </c>
      <c r="E412" s="340">
        <v>360.1</v>
      </c>
      <c r="F412" s="452">
        <v>6.9349999999999996</v>
      </c>
      <c r="G412" s="340">
        <v>7.78</v>
      </c>
      <c r="H412" s="340">
        <v>28.78</v>
      </c>
      <c r="I412" s="340">
        <v>243.85</v>
      </c>
      <c r="K412" s="228">
        <f t="shared" si="168"/>
        <v>364.9764965</v>
      </c>
      <c r="L412" s="228">
        <f t="shared" si="169"/>
        <v>274.79003600000004</v>
      </c>
      <c r="M412" s="229">
        <f t="shared" si="170"/>
        <v>506.78748224999998</v>
      </c>
      <c r="N412" s="477">
        <f t="shared" si="171"/>
        <v>396.94218929986721</v>
      </c>
      <c r="O412" s="235">
        <f t="shared" si="172"/>
        <v>254.81755949999996</v>
      </c>
      <c r="P412" s="453">
        <f t="shared" si="172"/>
        <v>285.86598599999996</v>
      </c>
      <c r="Q412" s="154">
        <f t="shared" si="173"/>
        <v>634.48388</v>
      </c>
      <c r="R412" s="232">
        <f t="shared" si="173"/>
        <v>5375.9170999999997</v>
      </c>
    </row>
    <row r="413" spans="1:18" ht="18" hidden="1" customHeight="1">
      <c r="A413" s="233">
        <v>40744</v>
      </c>
      <c r="B413" s="340">
        <v>1677.5</v>
      </c>
      <c r="C413" s="340">
        <v>6.88</v>
      </c>
      <c r="D413" s="340">
        <v>13.782500000000001</v>
      </c>
      <c r="E413" s="340">
        <v>361.9</v>
      </c>
      <c r="F413" s="452">
        <v>6.97</v>
      </c>
      <c r="G413" s="340">
        <v>7.94</v>
      </c>
      <c r="H413" s="340">
        <v>28.92</v>
      </c>
      <c r="I413" s="340">
        <v>243.4</v>
      </c>
      <c r="K413" s="228">
        <f t="shared" si="168"/>
        <v>369.8266825</v>
      </c>
      <c r="L413" s="228">
        <f t="shared" si="169"/>
        <v>270.85321600000003</v>
      </c>
      <c r="M413" s="229">
        <f t="shared" si="170"/>
        <v>506.42004524999999</v>
      </c>
      <c r="N413" s="477">
        <f t="shared" si="171"/>
        <v>398.926349090869</v>
      </c>
      <c r="O413" s="235">
        <f t="shared" si="172"/>
        <v>256.10358899999994</v>
      </c>
      <c r="P413" s="453">
        <f t="shared" si="172"/>
        <v>291.744978</v>
      </c>
      <c r="Q413" s="154">
        <f t="shared" si="173"/>
        <v>637.57032000000004</v>
      </c>
      <c r="R413" s="232">
        <f t="shared" si="173"/>
        <v>5365.9964</v>
      </c>
    </row>
    <row r="414" spans="1:18" ht="18" hidden="1" customHeight="1">
      <c r="A414" s="233">
        <v>40745</v>
      </c>
      <c r="B414" s="340">
        <v>1685.5</v>
      </c>
      <c r="C414" s="340">
        <v>6.7925000000000004</v>
      </c>
      <c r="D414" s="340">
        <v>13.8025</v>
      </c>
      <c r="E414" s="340">
        <v>362.7</v>
      </c>
      <c r="F414" s="452">
        <v>6.7725</v>
      </c>
      <c r="G414" s="340">
        <v>7.7424999999999997</v>
      </c>
      <c r="H414" s="340">
        <v>29.85</v>
      </c>
      <c r="I414" s="340">
        <v>240.8</v>
      </c>
      <c r="K414" s="228">
        <f t="shared" si="168"/>
        <v>371.59038649999997</v>
      </c>
      <c r="L414" s="228">
        <f t="shared" si="169"/>
        <v>267.40849850000001</v>
      </c>
      <c r="M414" s="229">
        <f t="shared" si="170"/>
        <v>507.15491924999998</v>
      </c>
      <c r="N414" s="477">
        <f t="shared" si="171"/>
        <v>399.80819788686978</v>
      </c>
      <c r="O414" s="235">
        <f t="shared" si="172"/>
        <v>248.84670824999998</v>
      </c>
      <c r="P414" s="453">
        <f t="shared" si="172"/>
        <v>284.48809724999995</v>
      </c>
      <c r="Q414" s="154">
        <f t="shared" si="173"/>
        <v>658.07309999999995</v>
      </c>
      <c r="R414" s="232">
        <f t="shared" si="173"/>
        <v>5308.6767999999993</v>
      </c>
    </row>
    <row r="415" spans="1:18" ht="18" hidden="1" customHeight="1">
      <c r="A415" s="233">
        <v>40746</v>
      </c>
      <c r="B415" s="340">
        <v>1674</v>
      </c>
      <c r="C415" s="340">
        <v>6.9</v>
      </c>
      <c r="D415" s="340">
        <v>13.8025</v>
      </c>
      <c r="E415" s="340">
        <v>363</v>
      </c>
      <c r="F415" s="452">
        <v>6.9225000000000003</v>
      </c>
      <c r="G415" s="340">
        <v>7.8</v>
      </c>
      <c r="H415" s="340">
        <v>31.34</v>
      </c>
      <c r="I415" s="340">
        <v>241.5</v>
      </c>
      <c r="K415" s="228">
        <f t="shared" si="168"/>
        <v>369.05506199999996</v>
      </c>
      <c r="L415" s="228">
        <f t="shared" si="169"/>
        <v>271.64058</v>
      </c>
      <c r="M415" s="229">
        <f t="shared" si="170"/>
        <v>507.15491924999998</v>
      </c>
      <c r="N415" s="477">
        <f t="shared" si="171"/>
        <v>400.13889118537014</v>
      </c>
      <c r="O415" s="235">
        <f t="shared" si="172"/>
        <v>254.35826324999999</v>
      </c>
      <c r="P415" s="453">
        <f t="shared" si="172"/>
        <v>286.60085999999995</v>
      </c>
      <c r="Q415" s="154">
        <f t="shared" si="173"/>
        <v>690.92164000000002</v>
      </c>
      <c r="R415" s="232">
        <f t="shared" si="173"/>
        <v>5324.1089999999995</v>
      </c>
    </row>
    <row r="416" spans="1:18" ht="18" hidden="1" customHeight="1">
      <c r="A416" s="233">
        <v>40749</v>
      </c>
      <c r="B416" s="340">
        <v>1715.5</v>
      </c>
      <c r="C416" s="340">
        <v>6.7874999999999996</v>
      </c>
      <c r="D416" s="340">
        <v>13.654999999999999</v>
      </c>
      <c r="E416" s="340">
        <v>355.8</v>
      </c>
      <c r="F416" s="452">
        <v>6.8849999999999998</v>
      </c>
      <c r="G416" s="340">
        <v>7.7050000000000001</v>
      </c>
      <c r="H416" s="340">
        <v>30.74</v>
      </c>
      <c r="I416" s="340">
        <v>242.9</v>
      </c>
      <c r="K416" s="228">
        <f t="shared" si="168"/>
        <v>378.20427649999999</v>
      </c>
      <c r="L416" s="228">
        <f t="shared" si="169"/>
        <v>267.2116575</v>
      </c>
      <c r="M416" s="229">
        <f t="shared" si="170"/>
        <v>501.73522349999996</v>
      </c>
      <c r="N416" s="477">
        <f t="shared" si="171"/>
        <v>392.20225202136277</v>
      </c>
      <c r="O416" s="235">
        <f t="shared" si="172"/>
        <v>252.98037449999998</v>
      </c>
      <c r="P416" s="453">
        <f t="shared" si="172"/>
        <v>283.1102085</v>
      </c>
      <c r="Q416" s="154">
        <f t="shared" si="173"/>
        <v>677.69403999999997</v>
      </c>
      <c r="R416" s="232">
        <f t="shared" si="173"/>
        <v>5354.9734000000008</v>
      </c>
    </row>
    <row r="417" spans="1:18" ht="18" hidden="1" customHeight="1">
      <c r="A417" s="233">
        <v>40750</v>
      </c>
      <c r="B417" s="340">
        <v>1721</v>
      </c>
      <c r="C417" s="340">
        <v>6.8975</v>
      </c>
      <c r="D417" s="340">
        <v>13.83</v>
      </c>
      <c r="E417" s="340">
        <v>360.5</v>
      </c>
      <c r="F417" s="452">
        <v>6.94</v>
      </c>
      <c r="G417" s="340">
        <v>7.8049999999999997</v>
      </c>
      <c r="H417" s="340">
        <v>30.94</v>
      </c>
      <c r="I417" s="340">
        <v>244.95</v>
      </c>
      <c r="K417" s="228">
        <f t="shared" si="168"/>
        <v>379.41682299999997</v>
      </c>
      <c r="L417" s="228">
        <f t="shared" si="169"/>
        <v>271.54215950000003</v>
      </c>
      <c r="M417" s="229">
        <f t="shared" si="170"/>
        <v>508.16537099999994</v>
      </c>
      <c r="N417" s="477">
        <f t="shared" si="171"/>
        <v>397.38311369786754</v>
      </c>
      <c r="O417" s="235">
        <f t="shared" si="172"/>
        <v>255.00127799999999</v>
      </c>
      <c r="P417" s="453">
        <f t="shared" si="172"/>
        <v>286.78457849999995</v>
      </c>
      <c r="Q417" s="154">
        <f t="shared" si="173"/>
        <v>682.10324000000003</v>
      </c>
      <c r="R417" s="232">
        <f t="shared" si="173"/>
        <v>5400.1677</v>
      </c>
    </row>
    <row r="418" spans="1:18" ht="18" hidden="1" customHeight="1">
      <c r="A418" s="233">
        <v>40751</v>
      </c>
      <c r="B418" s="340">
        <v>1679.5</v>
      </c>
      <c r="C418" s="340">
        <v>6.915</v>
      </c>
      <c r="D418" s="340">
        <v>13.7575</v>
      </c>
      <c r="E418" s="340">
        <v>355.8</v>
      </c>
      <c r="F418" s="452">
        <v>7.0475000000000003</v>
      </c>
      <c r="G418" s="340">
        <v>7.8825000000000003</v>
      </c>
      <c r="H418" s="340">
        <v>31.13</v>
      </c>
      <c r="I418" s="340">
        <v>241.2</v>
      </c>
      <c r="K418" s="228">
        <f t="shared" si="168"/>
        <v>370.26760849999999</v>
      </c>
      <c r="L418" s="228">
        <f t="shared" si="169"/>
        <v>272.23110300000002</v>
      </c>
      <c r="M418" s="229">
        <f t="shared" si="170"/>
        <v>505.50145274999994</v>
      </c>
      <c r="N418" s="477">
        <f t="shared" si="171"/>
        <v>392.20225202136277</v>
      </c>
      <c r="O418" s="235">
        <f t="shared" si="172"/>
        <v>258.95122574999999</v>
      </c>
      <c r="P418" s="453">
        <f t="shared" si="172"/>
        <v>289.63221525</v>
      </c>
      <c r="Q418" s="154">
        <f t="shared" si="173"/>
        <v>686.29197999999985</v>
      </c>
      <c r="R418" s="232">
        <f t="shared" si="173"/>
        <v>5317.4951999999994</v>
      </c>
    </row>
    <row r="419" spans="1:18" ht="18" hidden="1" customHeight="1">
      <c r="A419" s="233">
        <v>40752</v>
      </c>
      <c r="B419" s="340">
        <v>1639</v>
      </c>
      <c r="C419" s="340">
        <v>6.8224999999999998</v>
      </c>
      <c r="D419" s="340">
        <v>13.6775</v>
      </c>
      <c r="E419" s="340">
        <v>355.3</v>
      </c>
      <c r="F419" s="452">
        <v>6.9325000000000001</v>
      </c>
      <c r="G419" s="340">
        <v>7.835</v>
      </c>
      <c r="H419" s="340">
        <v>29.92</v>
      </c>
      <c r="I419" s="340">
        <v>238.65</v>
      </c>
      <c r="K419" s="228">
        <f t="shared" si="168"/>
        <v>361.33885699999996</v>
      </c>
      <c r="L419" s="228">
        <f t="shared" si="169"/>
        <v>268.58954449999999</v>
      </c>
      <c r="M419" s="229">
        <f t="shared" si="170"/>
        <v>502.56195674999998</v>
      </c>
      <c r="N419" s="477">
        <f t="shared" si="171"/>
        <v>391.65109652386229</v>
      </c>
      <c r="O419" s="235">
        <f t="shared" si="172"/>
        <v>254.72570024999999</v>
      </c>
      <c r="P419" s="453">
        <f t="shared" si="172"/>
        <v>287.8868895</v>
      </c>
      <c r="Q419" s="154">
        <f t="shared" si="173"/>
        <v>659.61631999999997</v>
      </c>
      <c r="R419" s="232">
        <f t="shared" si="173"/>
        <v>5261.2778999999991</v>
      </c>
    </row>
    <row r="420" spans="1:18" ht="18" hidden="1" customHeight="1" thickBot="1">
      <c r="A420" s="233">
        <v>40753</v>
      </c>
      <c r="B420" s="340">
        <v>1611.5</v>
      </c>
      <c r="C420" s="340">
        <v>6.6550000000000002</v>
      </c>
      <c r="D420" s="340">
        <v>13.5425</v>
      </c>
      <c r="E420" s="340">
        <v>351.6</v>
      </c>
      <c r="F420" s="452">
        <v>6.7249999999999996</v>
      </c>
      <c r="G420" s="340">
        <v>7.67</v>
      </c>
      <c r="H420" s="340">
        <v>29.81</v>
      </c>
      <c r="I420" s="340">
        <v>239.55</v>
      </c>
      <c r="K420" s="228">
        <f t="shared" si="168"/>
        <v>355.27612449999998</v>
      </c>
      <c r="L420" s="228">
        <f t="shared" si="169"/>
        <v>261.99537100000003</v>
      </c>
      <c r="M420" s="229">
        <f t="shared" si="170"/>
        <v>497.60155724999998</v>
      </c>
      <c r="N420" s="477">
        <f t="shared" si="171"/>
        <v>387.57254584235852</v>
      </c>
      <c r="O420" s="235">
        <f t="shared" si="172"/>
        <v>247.10138249999997</v>
      </c>
      <c r="P420" s="453">
        <f t="shared" si="172"/>
        <v>281.82417899999996</v>
      </c>
      <c r="Q420" s="154">
        <f t="shared" si="173"/>
        <v>657.19125999999994</v>
      </c>
      <c r="R420" s="232">
        <f t="shared" si="173"/>
        <v>5281.1193000000003</v>
      </c>
    </row>
    <row r="421" spans="1:18" ht="18" customHeight="1" thickBot="1">
      <c r="A421" s="120" t="s">
        <v>91</v>
      </c>
      <c r="B421" s="344">
        <f t="shared" ref="B421:I421" si="174">AVERAGE(B401:B420)</f>
        <v>1599.625</v>
      </c>
      <c r="C421" s="344">
        <f t="shared" si="174"/>
        <v>6.83725</v>
      </c>
      <c r="D421" s="344">
        <f t="shared" si="174"/>
        <v>13.657500000000002</v>
      </c>
      <c r="E421" s="344">
        <f t="shared" si="174"/>
        <v>353.15500000000003</v>
      </c>
      <c r="F421" s="344">
        <f t="shared" si="174"/>
        <v>6.6867499999999991</v>
      </c>
      <c r="G421" s="344">
        <f t="shared" si="174"/>
        <v>7.4878749999999998</v>
      </c>
      <c r="H421" s="344">
        <f t="shared" si="174"/>
        <v>29.470999999999997</v>
      </c>
      <c r="I421" s="344">
        <f t="shared" si="174"/>
        <v>252.1225</v>
      </c>
      <c r="J421" s="461" t="e">
        <f>AVERAGE(#REF!)</f>
        <v>#REF!</v>
      </c>
      <c r="K421" s="223">
        <f t="shared" ref="K421:R421" si="175">AVERAGE(K401:K420)</f>
        <v>352.65812637499999</v>
      </c>
      <c r="L421" s="223">
        <v>263</v>
      </c>
      <c r="M421" s="224">
        <v>500</v>
      </c>
      <c r="N421" s="282">
        <f t="shared" si="175"/>
        <v>389.28663943958509</v>
      </c>
      <c r="O421" s="71">
        <f t="shared" si="175"/>
        <v>245.69593597499997</v>
      </c>
      <c r="P421" s="225">
        <v>278</v>
      </c>
      <c r="Q421" s="71">
        <f t="shared" si="175"/>
        <v>649.71766600000001</v>
      </c>
      <c r="R421" s="282">
        <f t="shared" si="175"/>
        <v>5558.2926349999998</v>
      </c>
    </row>
    <row r="422" spans="1:18" ht="18" hidden="1" customHeight="1">
      <c r="A422" s="233">
        <v>40756</v>
      </c>
      <c r="B422" s="340">
        <v>1624.5</v>
      </c>
      <c r="C422" s="340">
        <v>6.8125</v>
      </c>
      <c r="D422" s="340">
        <v>13.5875</v>
      </c>
      <c r="E422" s="340">
        <v>352.7</v>
      </c>
      <c r="F422" s="452">
        <v>6.7649999999999997</v>
      </c>
      <c r="G422" s="340">
        <v>7.7125000000000004</v>
      </c>
      <c r="H422" s="340">
        <v>28.97</v>
      </c>
      <c r="I422" s="340">
        <v>241.35</v>
      </c>
      <c r="K422" s="228">
        <f t="shared" ref="K422:K443" si="176">B422*0.220463</f>
        <v>358.14214349999997</v>
      </c>
      <c r="L422" s="228">
        <f t="shared" ref="L422:L434" si="177">C422*39.3682</f>
        <v>268.19586250000003</v>
      </c>
      <c r="M422" s="229">
        <f t="shared" ref="M422:M443" si="178">D422*36.7437</f>
        <v>499.25502374999996</v>
      </c>
      <c r="N422" s="477">
        <f t="shared" ref="N422:N443" si="179">E422/0.907185</f>
        <v>388.78508793685961</v>
      </c>
      <c r="O422" s="235">
        <f t="shared" ref="O422:P443" si="180">F422*36.7437</f>
        <v>248.57113049999998</v>
      </c>
      <c r="P422" s="453">
        <f t="shared" si="180"/>
        <v>283.38578624999997</v>
      </c>
      <c r="Q422" s="154">
        <f t="shared" ref="Q422:R443" si="181">H422/100*2204.6</f>
        <v>638.67262000000005</v>
      </c>
      <c r="R422" s="232">
        <f t="shared" si="181"/>
        <v>5320.8020999999999</v>
      </c>
    </row>
    <row r="423" spans="1:18" ht="18" hidden="1" customHeight="1">
      <c r="A423" s="233">
        <v>40757</v>
      </c>
      <c r="B423" s="340">
        <v>1637</v>
      </c>
      <c r="C423" s="340">
        <v>7.1124999999999998</v>
      </c>
      <c r="D423" s="340">
        <v>13.73</v>
      </c>
      <c r="E423" s="340">
        <v>357.2</v>
      </c>
      <c r="F423" s="452">
        <v>7.18</v>
      </c>
      <c r="G423" s="340">
        <v>8.08</v>
      </c>
      <c r="H423" s="340">
        <v>28.16</v>
      </c>
      <c r="I423" s="340">
        <v>243.2</v>
      </c>
      <c r="K423" s="228">
        <f t="shared" si="176"/>
        <v>360.89793099999997</v>
      </c>
      <c r="L423" s="228">
        <f t="shared" si="177"/>
        <v>280.00632250000001</v>
      </c>
      <c r="M423" s="229">
        <f t="shared" si="178"/>
        <v>504.49100099999998</v>
      </c>
      <c r="N423" s="477">
        <f t="shared" si="179"/>
        <v>393.74548741436422</v>
      </c>
      <c r="O423" s="235">
        <f t="shared" si="180"/>
        <v>263.81976599999996</v>
      </c>
      <c r="P423" s="453">
        <f t="shared" si="180"/>
        <v>296.889096</v>
      </c>
      <c r="Q423" s="154">
        <f t="shared" si="181"/>
        <v>620.81536000000006</v>
      </c>
      <c r="R423" s="232">
        <f t="shared" si="181"/>
        <v>5361.5871999999999</v>
      </c>
    </row>
    <row r="424" spans="1:18" ht="18" hidden="1" customHeight="1">
      <c r="A424" s="233">
        <v>40758</v>
      </c>
      <c r="B424" s="340">
        <v>1634.5</v>
      </c>
      <c r="C424" s="340">
        <v>7.06</v>
      </c>
      <c r="D424" s="340">
        <v>13.64</v>
      </c>
      <c r="E424" s="340">
        <v>353</v>
      </c>
      <c r="F424" s="452">
        <v>7.1050000000000004</v>
      </c>
      <c r="G424" s="340">
        <v>7.98</v>
      </c>
      <c r="H424" s="340">
        <v>27.69</v>
      </c>
      <c r="I424" s="340">
        <v>241.9</v>
      </c>
      <c r="K424" s="228">
        <f t="shared" si="176"/>
        <v>360.34677349999998</v>
      </c>
      <c r="L424" s="228">
        <f t="shared" si="177"/>
        <v>277.93949199999997</v>
      </c>
      <c r="M424" s="229">
        <f t="shared" si="178"/>
        <v>501.18406799999997</v>
      </c>
      <c r="N424" s="477">
        <f t="shared" si="179"/>
        <v>389.11578123535992</v>
      </c>
      <c r="O424" s="235">
        <f t="shared" si="180"/>
        <v>261.06398849999999</v>
      </c>
      <c r="P424" s="453">
        <f t="shared" si="180"/>
        <v>293.21472599999998</v>
      </c>
      <c r="Q424" s="154">
        <f t="shared" si="181"/>
        <v>610.45374000000004</v>
      </c>
      <c r="R424" s="232">
        <f t="shared" si="181"/>
        <v>5332.9273999999996</v>
      </c>
    </row>
    <row r="425" spans="1:18" ht="18" hidden="1" customHeight="1">
      <c r="A425" s="233">
        <v>40759</v>
      </c>
      <c r="B425" s="340">
        <v>1625</v>
      </c>
      <c r="C425" s="340">
        <v>6.9375</v>
      </c>
      <c r="D425" s="340">
        <v>13.362500000000001</v>
      </c>
      <c r="E425" s="340">
        <v>347.6</v>
      </c>
      <c r="F425" s="452">
        <v>6.8174999999999999</v>
      </c>
      <c r="G425" s="340">
        <v>7.71</v>
      </c>
      <c r="H425" s="340">
        <v>27.79</v>
      </c>
      <c r="I425" s="340">
        <v>235.85</v>
      </c>
      <c r="K425" s="228">
        <f t="shared" si="176"/>
        <v>358.25237499999997</v>
      </c>
      <c r="L425" s="228">
        <f t="shared" si="177"/>
        <v>273.11688750000002</v>
      </c>
      <c r="M425" s="229">
        <f t="shared" si="178"/>
        <v>490.98769125000001</v>
      </c>
      <c r="N425" s="477">
        <f t="shared" si="179"/>
        <v>383.16330186235444</v>
      </c>
      <c r="O425" s="235">
        <f t="shared" si="180"/>
        <v>250.50017474999999</v>
      </c>
      <c r="P425" s="453">
        <f t="shared" si="180"/>
        <v>283.293927</v>
      </c>
      <c r="Q425" s="154">
        <f t="shared" si="181"/>
        <v>612.65833999999995</v>
      </c>
      <c r="R425" s="232">
        <f t="shared" si="181"/>
        <v>5199.5490999999993</v>
      </c>
    </row>
    <row r="426" spans="1:18" ht="18" hidden="1" customHeight="1">
      <c r="A426" s="233">
        <v>40760</v>
      </c>
      <c r="B426" s="340">
        <v>1629.5</v>
      </c>
      <c r="C426" s="340">
        <v>6.93</v>
      </c>
      <c r="D426" s="340">
        <v>13.28</v>
      </c>
      <c r="E426" s="340">
        <v>345.2</v>
      </c>
      <c r="F426" s="452">
        <v>6.79</v>
      </c>
      <c r="G426" s="340">
        <v>7.8025000000000002</v>
      </c>
      <c r="H426" s="340">
        <v>27.54</v>
      </c>
      <c r="I426" s="340">
        <v>238</v>
      </c>
      <c r="K426" s="228">
        <f t="shared" si="176"/>
        <v>359.24445850000001</v>
      </c>
      <c r="L426" s="228">
        <f t="shared" si="177"/>
        <v>272.82162599999998</v>
      </c>
      <c r="M426" s="229">
        <f t="shared" si="178"/>
        <v>487.95633599999991</v>
      </c>
      <c r="N426" s="477">
        <f t="shared" si="179"/>
        <v>380.51775547435199</v>
      </c>
      <c r="O426" s="235">
        <f t="shared" si="180"/>
        <v>249.48972299999997</v>
      </c>
      <c r="P426" s="453">
        <f t="shared" si="180"/>
        <v>286.69271924999998</v>
      </c>
      <c r="Q426" s="154">
        <f t="shared" si="181"/>
        <v>607.14683999999988</v>
      </c>
      <c r="R426" s="232">
        <f t="shared" si="181"/>
        <v>5246.9479999999994</v>
      </c>
    </row>
    <row r="427" spans="1:18" ht="18" hidden="1" customHeight="1">
      <c r="A427" s="233">
        <v>40763</v>
      </c>
      <c r="B427" s="340">
        <v>1627</v>
      </c>
      <c r="C427" s="340">
        <v>6.7525000000000004</v>
      </c>
      <c r="D427" s="340">
        <v>13.045</v>
      </c>
      <c r="E427" s="340">
        <v>340.1</v>
      </c>
      <c r="F427" s="452">
        <v>6.5650000000000004</v>
      </c>
      <c r="G427" s="340">
        <v>7.5525000000000002</v>
      </c>
      <c r="H427" s="340">
        <v>26.98</v>
      </c>
      <c r="I427" s="340">
        <v>234.2</v>
      </c>
      <c r="K427" s="228">
        <f t="shared" si="176"/>
        <v>358.69330099999996</v>
      </c>
      <c r="L427" s="228">
        <f t="shared" si="177"/>
        <v>265.83377050000001</v>
      </c>
      <c r="M427" s="229">
        <f t="shared" si="178"/>
        <v>479.32156649999996</v>
      </c>
      <c r="N427" s="477">
        <f t="shared" si="179"/>
        <v>374.89596939984682</v>
      </c>
      <c r="O427" s="235">
        <f t="shared" si="180"/>
        <v>241.22239049999999</v>
      </c>
      <c r="P427" s="453">
        <f t="shared" si="180"/>
        <v>277.50679424999998</v>
      </c>
      <c r="Q427" s="154">
        <f t="shared" si="181"/>
        <v>594.80107999999996</v>
      </c>
      <c r="R427" s="232">
        <f t="shared" si="181"/>
        <v>5163.1732000000002</v>
      </c>
    </row>
    <row r="428" spans="1:18" ht="18" hidden="1" customHeight="1">
      <c r="A428" s="233">
        <v>40764</v>
      </c>
      <c r="B428" s="340">
        <v>1677</v>
      </c>
      <c r="C428" s="340">
        <v>6.7824999999999998</v>
      </c>
      <c r="D428" s="340">
        <v>12.932499999999999</v>
      </c>
      <c r="E428" s="340">
        <v>338</v>
      </c>
      <c r="F428" s="452">
        <v>6.7175000000000002</v>
      </c>
      <c r="G428" s="340">
        <v>7.63</v>
      </c>
      <c r="H428" s="340">
        <v>27.49</v>
      </c>
      <c r="I428" s="340">
        <v>234.75</v>
      </c>
      <c r="K428" s="228">
        <f t="shared" si="176"/>
        <v>369.71645100000001</v>
      </c>
      <c r="L428" s="228">
        <f t="shared" si="177"/>
        <v>267.01481649999999</v>
      </c>
      <c r="M428" s="229">
        <f t="shared" si="178"/>
        <v>475.18790024999993</v>
      </c>
      <c r="N428" s="477">
        <f t="shared" si="179"/>
        <v>372.58111631034461</v>
      </c>
      <c r="O428" s="235">
        <f t="shared" si="180"/>
        <v>246.82580474999997</v>
      </c>
      <c r="P428" s="453">
        <f t="shared" si="180"/>
        <v>280.35443099999998</v>
      </c>
      <c r="Q428" s="154">
        <f t="shared" si="181"/>
        <v>606.04453999999987</v>
      </c>
      <c r="R428" s="232">
        <f t="shared" si="181"/>
        <v>5175.2984999999999</v>
      </c>
    </row>
    <row r="429" spans="1:18" ht="18" hidden="1" customHeight="1">
      <c r="A429" s="233">
        <v>40765</v>
      </c>
      <c r="B429" s="340">
        <v>1694.5</v>
      </c>
      <c r="C429" s="340">
        <v>6.78</v>
      </c>
      <c r="D429" s="340">
        <v>12.955</v>
      </c>
      <c r="E429" s="340">
        <v>339.1</v>
      </c>
      <c r="F429" s="452">
        <v>6.85</v>
      </c>
      <c r="G429" s="340">
        <v>7.85</v>
      </c>
      <c r="H429" s="340">
        <v>27.62</v>
      </c>
      <c r="I429" s="340">
        <v>234.85</v>
      </c>
      <c r="K429" s="228">
        <f t="shared" si="176"/>
        <v>373.57455349999998</v>
      </c>
      <c r="L429" s="228">
        <f t="shared" si="177"/>
        <v>266.91639600000002</v>
      </c>
      <c r="M429" s="229">
        <f t="shared" si="178"/>
        <v>476.01463349999995</v>
      </c>
      <c r="N429" s="477">
        <f t="shared" si="179"/>
        <v>373.79365840484576</v>
      </c>
      <c r="O429" s="235">
        <f t="shared" si="180"/>
        <v>251.69434499999997</v>
      </c>
      <c r="P429" s="453">
        <f t="shared" si="180"/>
        <v>288.43804499999999</v>
      </c>
      <c r="Q429" s="154">
        <f t="shared" si="181"/>
        <v>608.91052000000002</v>
      </c>
      <c r="R429" s="232">
        <f t="shared" si="181"/>
        <v>5177.5030999999999</v>
      </c>
    </row>
    <row r="430" spans="1:18" ht="18" hidden="1" customHeight="1">
      <c r="A430" s="233">
        <v>40766</v>
      </c>
      <c r="B430" s="340">
        <v>1686.5</v>
      </c>
      <c r="C430" s="340">
        <v>7.0250000000000004</v>
      </c>
      <c r="D430" s="340">
        <v>13.2475</v>
      </c>
      <c r="E430" s="340">
        <v>347.2</v>
      </c>
      <c r="F430" s="452">
        <v>7.0125000000000002</v>
      </c>
      <c r="G430" s="340">
        <v>8.08</v>
      </c>
      <c r="H430" s="340">
        <v>28.08</v>
      </c>
      <c r="I430" s="340">
        <v>240.85</v>
      </c>
      <c r="K430" s="228">
        <f t="shared" si="176"/>
        <v>371.81084949999996</v>
      </c>
      <c r="L430" s="228">
        <f t="shared" si="177"/>
        <v>276.56160500000004</v>
      </c>
      <c r="M430" s="229">
        <f t="shared" si="178"/>
        <v>486.76216574999995</v>
      </c>
      <c r="N430" s="477">
        <f t="shared" si="179"/>
        <v>382.722377464354</v>
      </c>
      <c r="O430" s="235">
        <f t="shared" si="180"/>
        <v>257.66519625000001</v>
      </c>
      <c r="P430" s="453">
        <f t="shared" si="180"/>
        <v>296.889096</v>
      </c>
      <c r="Q430" s="154">
        <f t="shared" si="181"/>
        <v>619.05167999999992</v>
      </c>
      <c r="R430" s="232">
        <f t="shared" si="181"/>
        <v>5309.7790999999997</v>
      </c>
    </row>
    <row r="431" spans="1:18" ht="18" hidden="1" customHeight="1">
      <c r="A431" s="233">
        <v>40767</v>
      </c>
      <c r="B431" s="340">
        <v>1681</v>
      </c>
      <c r="C431" s="340">
        <v>7.0175000000000001</v>
      </c>
      <c r="D431" s="340">
        <v>13.2775</v>
      </c>
      <c r="E431" s="340">
        <v>348.6</v>
      </c>
      <c r="F431" s="452">
        <v>7.0250000000000004</v>
      </c>
      <c r="G431" s="340">
        <v>7.96</v>
      </c>
      <c r="H431" s="340">
        <v>27.84</v>
      </c>
      <c r="I431" s="340">
        <v>240.35</v>
      </c>
      <c r="K431" s="228">
        <f t="shared" si="176"/>
        <v>370.59830299999999</v>
      </c>
      <c r="L431" s="228">
        <f t="shared" si="177"/>
        <v>276.2663435</v>
      </c>
      <c r="M431" s="229">
        <f t="shared" si="178"/>
        <v>487.86447674999994</v>
      </c>
      <c r="N431" s="477">
        <f t="shared" si="179"/>
        <v>384.26561285735545</v>
      </c>
      <c r="O431" s="235">
        <f t="shared" si="180"/>
        <v>258.12449249999997</v>
      </c>
      <c r="P431" s="453">
        <f t="shared" si="180"/>
        <v>292.47985199999999</v>
      </c>
      <c r="Q431" s="154">
        <f t="shared" si="181"/>
        <v>613.76063999999997</v>
      </c>
      <c r="R431" s="232">
        <f t="shared" si="181"/>
        <v>5298.7560999999996</v>
      </c>
    </row>
    <row r="432" spans="1:18" ht="18" hidden="1" customHeight="1">
      <c r="A432" s="233">
        <v>40770</v>
      </c>
      <c r="B432" s="340">
        <v>1705</v>
      </c>
      <c r="C432" s="340">
        <v>7.0724999999999998</v>
      </c>
      <c r="D432" s="340">
        <v>13.435</v>
      </c>
      <c r="E432" s="340">
        <v>352</v>
      </c>
      <c r="F432" s="452">
        <v>7.125</v>
      </c>
      <c r="G432" s="340">
        <v>8.11</v>
      </c>
      <c r="H432" s="340">
        <v>27.48</v>
      </c>
      <c r="I432" s="340">
        <v>245.7</v>
      </c>
      <c r="K432" s="228">
        <f t="shared" si="176"/>
        <v>375.88941499999999</v>
      </c>
      <c r="L432" s="228">
        <f t="shared" si="177"/>
        <v>278.43159450000002</v>
      </c>
      <c r="M432" s="229">
        <f t="shared" si="178"/>
        <v>493.65160949999995</v>
      </c>
      <c r="N432" s="477">
        <f t="shared" si="179"/>
        <v>388.01347024035891</v>
      </c>
      <c r="O432" s="235">
        <f t="shared" si="180"/>
        <v>261.79886249999998</v>
      </c>
      <c r="P432" s="453">
        <f t="shared" si="180"/>
        <v>297.99140699999998</v>
      </c>
      <c r="Q432" s="154">
        <f t="shared" si="181"/>
        <v>605.82407999999998</v>
      </c>
      <c r="R432" s="232">
        <f t="shared" si="181"/>
        <v>5416.7021999999997</v>
      </c>
    </row>
    <row r="433" spans="1:18" ht="18" hidden="1" customHeight="1">
      <c r="A433" s="233">
        <v>40771</v>
      </c>
      <c r="B433" s="340">
        <v>1706</v>
      </c>
      <c r="C433" s="340">
        <v>7.14</v>
      </c>
      <c r="D433" s="340">
        <v>13.4</v>
      </c>
      <c r="E433" s="340">
        <v>351.3</v>
      </c>
      <c r="F433" s="452">
        <v>7.2474999999999996</v>
      </c>
      <c r="G433" s="340">
        <v>8.1750000000000007</v>
      </c>
      <c r="H433" s="340">
        <v>28.04</v>
      </c>
      <c r="I433" s="340">
        <v>251.55</v>
      </c>
      <c r="K433" s="228">
        <f t="shared" si="176"/>
        <v>376.10987799999998</v>
      </c>
      <c r="L433" s="228">
        <f t="shared" si="177"/>
        <v>281.08894800000002</v>
      </c>
      <c r="M433" s="229">
        <f t="shared" si="178"/>
        <v>492.36557999999997</v>
      </c>
      <c r="N433" s="477">
        <f t="shared" si="179"/>
        <v>387.24185254385822</v>
      </c>
      <c r="O433" s="235">
        <f t="shared" si="180"/>
        <v>266.29996574999996</v>
      </c>
      <c r="P433" s="453">
        <f t="shared" si="180"/>
        <v>300.37974750000001</v>
      </c>
      <c r="Q433" s="154">
        <f t="shared" si="181"/>
        <v>618.16983999999991</v>
      </c>
      <c r="R433" s="232">
        <f t="shared" si="181"/>
        <v>5545.6713</v>
      </c>
    </row>
    <row r="434" spans="1:18" ht="18" hidden="1" customHeight="1">
      <c r="A434" s="233">
        <v>40772</v>
      </c>
      <c r="B434" s="340">
        <v>1717.5</v>
      </c>
      <c r="C434" s="340">
        <v>7.1150000000000002</v>
      </c>
      <c r="D434" s="340">
        <v>13.567500000000001</v>
      </c>
      <c r="E434" s="340">
        <v>354.5</v>
      </c>
      <c r="F434" s="452">
        <v>7.2750000000000004</v>
      </c>
      <c r="G434" s="340">
        <v>8.2324999999999999</v>
      </c>
      <c r="H434" s="340">
        <v>29.49</v>
      </c>
      <c r="I434" s="340">
        <v>263.2</v>
      </c>
      <c r="K434" s="228">
        <f t="shared" si="176"/>
        <v>378.64520249999998</v>
      </c>
      <c r="L434" s="228">
        <f t="shared" si="177"/>
        <v>280.10474300000004</v>
      </c>
      <c r="M434" s="229">
        <f t="shared" si="178"/>
        <v>498.52014974999997</v>
      </c>
      <c r="N434" s="477">
        <f t="shared" si="179"/>
        <v>390.76924772786145</v>
      </c>
      <c r="O434" s="235">
        <f t="shared" si="180"/>
        <v>267.31041749999997</v>
      </c>
      <c r="P434" s="453">
        <f t="shared" si="180"/>
        <v>302.49251024999995</v>
      </c>
      <c r="Q434" s="154">
        <f t="shared" si="181"/>
        <v>650.13653999999997</v>
      </c>
      <c r="R434" s="232">
        <f t="shared" si="181"/>
        <v>5802.5071999999991</v>
      </c>
    </row>
    <row r="435" spans="1:18" ht="18" hidden="1" customHeight="1">
      <c r="A435" s="233">
        <v>40773</v>
      </c>
      <c r="B435" s="340">
        <v>1688.5</v>
      </c>
      <c r="C435" s="340">
        <v>6.99</v>
      </c>
      <c r="D435" s="340">
        <v>13.52</v>
      </c>
      <c r="E435" s="340">
        <v>353</v>
      </c>
      <c r="F435" s="452">
        <v>7.0774999999999997</v>
      </c>
      <c r="G435" s="340">
        <v>7.95</v>
      </c>
      <c r="H435" s="340">
        <v>29.12</v>
      </c>
      <c r="I435" s="340">
        <v>264.8</v>
      </c>
      <c r="K435" s="228">
        <f t="shared" si="176"/>
        <v>372.25177550000001</v>
      </c>
      <c r="L435" s="228">
        <f t="shared" ref="L435:L443" si="182">C435*39.3682</f>
        <v>275.183718</v>
      </c>
      <c r="M435" s="229">
        <f t="shared" si="178"/>
        <v>496.77482399999997</v>
      </c>
      <c r="N435" s="477">
        <f t="shared" si="179"/>
        <v>389.11578123535992</v>
      </c>
      <c r="O435" s="235">
        <f t="shared" si="180"/>
        <v>260.05353674999998</v>
      </c>
      <c r="P435" s="453">
        <f t="shared" si="180"/>
        <v>292.112415</v>
      </c>
      <c r="Q435" s="154">
        <f t="shared" si="181"/>
        <v>641.97951999999998</v>
      </c>
      <c r="R435" s="232">
        <f t="shared" si="181"/>
        <v>5837.7808000000005</v>
      </c>
    </row>
    <row r="436" spans="1:18" ht="18" hidden="1" customHeight="1">
      <c r="A436" s="233">
        <v>40774</v>
      </c>
      <c r="B436" s="340">
        <v>1674.5</v>
      </c>
      <c r="C436" s="289">
        <v>7.11</v>
      </c>
      <c r="D436" s="289">
        <v>13.5975</v>
      </c>
      <c r="E436" s="289">
        <v>354.1</v>
      </c>
      <c r="F436" s="458">
        <v>7.3075000000000001</v>
      </c>
      <c r="G436" s="340">
        <v>8.19</v>
      </c>
      <c r="H436" s="340">
        <v>30.96</v>
      </c>
      <c r="I436" s="340">
        <v>266.14999999999998</v>
      </c>
      <c r="K436" s="228">
        <f t="shared" si="176"/>
        <v>369.16529349999996</v>
      </c>
      <c r="L436" s="228">
        <f t="shared" si="182"/>
        <v>279.90790200000004</v>
      </c>
      <c r="M436" s="229">
        <f t="shared" si="178"/>
        <v>499.62246074999996</v>
      </c>
      <c r="N436" s="477">
        <f t="shared" si="179"/>
        <v>390.32832332986106</v>
      </c>
      <c r="O436" s="235">
        <f t="shared" si="180"/>
        <v>268.50458774999998</v>
      </c>
      <c r="P436" s="453">
        <f t="shared" si="180"/>
        <v>300.93090299999994</v>
      </c>
      <c r="Q436" s="154">
        <f t="shared" si="181"/>
        <v>682.54415999999992</v>
      </c>
      <c r="R436" s="232">
        <f t="shared" si="181"/>
        <v>5867.5428999999995</v>
      </c>
    </row>
    <row r="437" spans="1:18" ht="18" hidden="1" customHeight="1">
      <c r="A437" s="233">
        <v>40777</v>
      </c>
      <c r="B437" s="340">
        <v>1697</v>
      </c>
      <c r="C437" s="289">
        <v>7.2050000000000001</v>
      </c>
      <c r="D437" s="289">
        <v>13.765000000000001</v>
      </c>
      <c r="E437" s="289">
        <v>362.7</v>
      </c>
      <c r="F437" s="458">
        <v>7.3550000000000004</v>
      </c>
      <c r="G437" s="340">
        <v>8.2174999999999994</v>
      </c>
      <c r="H437" s="340">
        <v>30.79</v>
      </c>
      <c r="I437" s="340">
        <v>264.7</v>
      </c>
      <c r="K437" s="228">
        <f t="shared" si="176"/>
        <v>374.12571099999997</v>
      </c>
      <c r="L437" s="228">
        <f t="shared" si="182"/>
        <v>283.64788100000004</v>
      </c>
      <c r="M437" s="229">
        <f t="shared" si="178"/>
        <v>505.77703049999997</v>
      </c>
      <c r="N437" s="477">
        <f t="shared" si="179"/>
        <v>399.80819788686978</v>
      </c>
      <c r="O437" s="235">
        <f t="shared" si="180"/>
        <v>270.24991349999999</v>
      </c>
      <c r="P437" s="453">
        <f t="shared" si="180"/>
        <v>301.94135474999996</v>
      </c>
      <c r="Q437" s="154">
        <f t="shared" si="181"/>
        <v>678.79633999999999</v>
      </c>
      <c r="R437" s="232">
        <f t="shared" si="181"/>
        <v>5835.5761999999995</v>
      </c>
    </row>
    <row r="438" spans="1:18" ht="18" hidden="1" customHeight="1">
      <c r="A438" s="233">
        <v>40778</v>
      </c>
      <c r="B438" s="340">
        <v>1696.5</v>
      </c>
      <c r="C438" s="289">
        <v>7.3019999999999996</v>
      </c>
      <c r="D438" s="289">
        <v>13.894</v>
      </c>
      <c r="E438" s="289">
        <v>368.3</v>
      </c>
      <c r="F438" s="458">
        <v>7.5720000000000001</v>
      </c>
      <c r="G438" s="340">
        <v>8.41</v>
      </c>
      <c r="H438" s="340">
        <v>30.82</v>
      </c>
      <c r="I438" s="340">
        <v>268.85000000000002</v>
      </c>
      <c r="K438" s="228">
        <f t="shared" si="176"/>
        <v>374.01547949999997</v>
      </c>
      <c r="L438" s="228">
        <f t="shared" si="182"/>
        <v>287.46659640000001</v>
      </c>
      <c r="M438" s="229">
        <f t="shared" si="178"/>
        <v>510.51696779999997</v>
      </c>
      <c r="N438" s="477">
        <f t="shared" si="179"/>
        <v>405.98113945887553</v>
      </c>
      <c r="O438" s="235">
        <f t="shared" si="180"/>
        <v>278.22329639999998</v>
      </c>
      <c r="P438" s="453">
        <f t="shared" si="180"/>
        <v>309.01451699999996</v>
      </c>
      <c r="Q438" s="154">
        <f t="shared" si="181"/>
        <v>679.45771999999999</v>
      </c>
      <c r="R438" s="232">
        <f t="shared" si="181"/>
        <v>5927.0671000000002</v>
      </c>
    </row>
    <row r="439" spans="1:18" ht="18" hidden="1" customHeight="1">
      <c r="A439" s="233">
        <v>40779</v>
      </c>
      <c r="B439" s="340">
        <v>1685.5</v>
      </c>
      <c r="C439" s="289">
        <v>7.3174999999999999</v>
      </c>
      <c r="D439" s="289">
        <v>13.865</v>
      </c>
      <c r="E439" s="289">
        <v>367</v>
      </c>
      <c r="F439" s="458">
        <v>7.4924999999999997</v>
      </c>
      <c r="G439" s="340">
        <v>8.35</v>
      </c>
      <c r="H439" s="340">
        <v>30.18</v>
      </c>
      <c r="I439" s="340">
        <v>272.5</v>
      </c>
      <c r="K439" s="228">
        <f t="shared" si="176"/>
        <v>371.59038649999997</v>
      </c>
      <c r="L439" s="228">
        <f t="shared" si="182"/>
        <v>288.07680349999998</v>
      </c>
      <c r="M439" s="229">
        <f t="shared" si="178"/>
        <v>509.45140049999998</v>
      </c>
      <c r="N439" s="477">
        <f t="shared" si="179"/>
        <v>404.54813516537422</v>
      </c>
      <c r="O439" s="235">
        <f t="shared" si="180"/>
        <v>275.30217224999996</v>
      </c>
      <c r="P439" s="453">
        <f t="shared" si="180"/>
        <v>306.80989499999998</v>
      </c>
      <c r="Q439" s="154">
        <f t="shared" si="181"/>
        <v>665.34828000000005</v>
      </c>
      <c r="R439" s="232">
        <f t="shared" si="181"/>
        <v>6007.5349999999999</v>
      </c>
    </row>
    <row r="440" spans="1:18" ht="18" hidden="1" customHeight="1">
      <c r="A440" s="233">
        <v>40780</v>
      </c>
      <c r="B440" s="340">
        <v>1675</v>
      </c>
      <c r="C440" s="289">
        <v>7.3224999999999998</v>
      </c>
      <c r="D440" s="289">
        <v>13.86</v>
      </c>
      <c r="E440" s="289">
        <v>368</v>
      </c>
      <c r="F440" s="458">
        <v>7.5724999999999998</v>
      </c>
      <c r="G440" s="340">
        <v>8.4774999999999991</v>
      </c>
      <c r="H440" s="340">
        <v>29.66</v>
      </c>
      <c r="I440" s="340">
        <v>274.64999999999998</v>
      </c>
      <c r="K440" s="228">
        <f t="shared" si="176"/>
        <v>369.27552499999996</v>
      </c>
      <c r="L440" s="228">
        <f t="shared" si="182"/>
        <v>288.27364449999999</v>
      </c>
      <c r="M440" s="229">
        <f t="shared" si="178"/>
        <v>509.26768199999992</v>
      </c>
      <c r="N440" s="477">
        <f t="shared" si="179"/>
        <v>405.65044616037522</v>
      </c>
      <c r="O440" s="235">
        <f t="shared" si="180"/>
        <v>278.24166824999998</v>
      </c>
      <c r="P440" s="453">
        <f t="shared" si="180"/>
        <v>311.49471674999995</v>
      </c>
      <c r="Q440" s="154">
        <f t="shared" si="181"/>
        <v>653.8843599999999</v>
      </c>
      <c r="R440" s="232">
        <f t="shared" si="181"/>
        <v>6054.9338999999991</v>
      </c>
    </row>
    <row r="441" spans="1:18" ht="18" hidden="1" customHeight="1">
      <c r="A441" s="233">
        <v>40781</v>
      </c>
      <c r="B441" s="340">
        <v>1699</v>
      </c>
      <c r="C441" s="289">
        <v>7.5250000000000004</v>
      </c>
      <c r="D441" s="289">
        <v>14.147500000000001</v>
      </c>
      <c r="E441" s="289">
        <v>376</v>
      </c>
      <c r="F441" s="458">
        <v>7.6224999999999996</v>
      </c>
      <c r="G441" s="340">
        <v>8.66</v>
      </c>
      <c r="H441" s="340">
        <v>30.22</v>
      </c>
      <c r="I441" s="340">
        <v>278.89999999999998</v>
      </c>
      <c r="K441" s="228">
        <f t="shared" si="176"/>
        <v>374.56663700000001</v>
      </c>
      <c r="L441" s="228">
        <f t="shared" si="182"/>
        <v>296.24570500000004</v>
      </c>
      <c r="M441" s="229">
        <f t="shared" si="178"/>
        <v>519.83149574999993</v>
      </c>
      <c r="N441" s="477">
        <f t="shared" si="179"/>
        <v>414.46893412038338</v>
      </c>
      <c r="O441" s="235">
        <f t="shared" si="180"/>
        <v>280.07885324999995</v>
      </c>
      <c r="P441" s="453">
        <f t="shared" si="180"/>
        <v>318.20044199999995</v>
      </c>
      <c r="Q441" s="154">
        <f t="shared" si="181"/>
        <v>666.23011999999994</v>
      </c>
      <c r="R441" s="232">
        <f t="shared" si="181"/>
        <v>6148.6293999999989</v>
      </c>
    </row>
    <row r="442" spans="1:18" ht="18" hidden="1" customHeight="1">
      <c r="A442" s="233">
        <v>40784</v>
      </c>
      <c r="B442" s="340">
        <v>1723</v>
      </c>
      <c r="C442" s="289">
        <v>7.5625</v>
      </c>
      <c r="D442" s="289">
        <v>14.38</v>
      </c>
      <c r="E442" s="289">
        <v>379.2</v>
      </c>
      <c r="F442" s="458">
        <v>7.5724999999999998</v>
      </c>
      <c r="G442" s="340">
        <v>8.74</v>
      </c>
      <c r="H442" s="340">
        <v>29.89</v>
      </c>
      <c r="I442" s="340">
        <v>284.95</v>
      </c>
      <c r="K442" s="228">
        <f t="shared" si="176"/>
        <v>379.85774900000001</v>
      </c>
      <c r="L442" s="228">
        <f t="shared" si="182"/>
        <v>297.72201250000001</v>
      </c>
      <c r="M442" s="229">
        <f t="shared" si="178"/>
        <v>528.37440600000002</v>
      </c>
      <c r="N442" s="477">
        <f t="shared" si="179"/>
        <v>417.99632930438662</v>
      </c>
      <c r="O442" s="235">
        <f t="shared" si="180"/>
        <v>278.24166824999998</v>
      </c>
      <c r="P442" s="453">
        <f t="shared" si="180"/>
        <v>321.13993799999997</v>
      </c>
      <c r="Q442" s="154">
        <f t="shared" si="181"/>
        <v>658.95493999999997</v>
      </c>
      <c r="R442" s="232">
        <f t="shared" si="181"/>
        <v>6282.0076999999992</v>
      </c>
    </row>
    <row r="443" spans="1:18" ht="18" hidden="1" customHeight="1">
      <c r="A443" s="233">
        <v>40785</v>
      </c>
      <c r="B443" s="340">
        <v>1740</v>
      </c>
      <c r="C443" s="289">
        <v>7.6349999999999998</v>
      </c>
      <c r="D443" s="289">
        <v>14.487500000000001</v>
      </c>
      <c r="E443" s="289">
        <v>381.1</v>
      </c>
      <c r="F443" s="458">
        <v>7.5025000000000004</v>
      </c>
      <c r="G443" s="340">
        <v>8.6750000000000007</v>
      </c>
      <c r="H443" s="340">
        <v>29.62</v>
      </c>
      <c r="I443" s="340">
        <v>287.45</v>
      </c>
      <c r="K443" s="228">
        <f t="shared" si="176"/>
        <v>383.60561999999999</v>
      </c>
      <c r="L443" s="228">
        <f t="shared" si="182"/>
        <v>300.57620700000001</v>
      </c>
      <c r="M443" s="229">
        <f t="shared" si="178"/>
        <v>532.32435375</v>
      </c>
      <c r="N443" s="477">
        <f t="shared" si="179"/>
        <v>420.0907201948886</v>
      </c>
      <c r="O443" s="235">
        <f t="shared" si="180"/>
        <v>275.66960925000001</v>
      </c>
      <c r="P443" s="453">
        <f t="shared" si="180"/>
        <v>318.7515975</v>
      </c>
      <c r="Q443" s="154">
        <f t="shared" si="181"/>
        <v>653.00252</v>
      </c>
      <c r="R443" s="232">
        <f t="shared" si="181"/>
        <v>6337.122699999999</v>
      </c>
    </row>
    <row r="444" spans="1:18" ht="18" hidden="1" customHeight="1" thickBot="1">
      <c r="A444" s="233">
        <v>40786</v>
      </c>
      <c r="B444" s="340">
        <v>1768</v>
      </c>
      <c r="C444" s="289">
        <v>7.5750000000000002</v>
      </c>
      <c r="D444" s="289">
        <v>14.49</v>
      </c>
      <c r="E444" s="289">
        <v>380.8</v>
      </c>
      <c r="F444" s="458">
        <v>7.4524999999999997</v>
      </c>
      <c r="G444" s="340">
        <v>8.7100000000000009</v>
      </c>
      <c r="H444" s="340">
        <v>29.68</v>
      </c>
      <c r="I444" s="340">
        <v>289.10000000000002</v>
      </c>
      <c r="K444" s="228">
        <f>B444*0.220463</f>
        <v>389.77858399999997</v>
      </c>
      <c r="L444" s="228">
        <f>C444*39.3682</f>
        <v>298.21411499999999</v>
      </c>
      <c r="M444" s="229">
        <f>D444*36.7437</f>
        <v>532.41621299999997</v>
      </c>
      <c r="N444" s="477">
        <f>E444/0.907185</f>
        <v>419.7600268963883</v>
      </c>
      <c r="O444" s="235">
        <f>F444*36.7437</f>
        <v>273.83242424999997</v>
      </c>
      <c r="P444" s="453">
        <f>G444*36.7437</f>
        <v>320.03762699999999</v>
      </c>
      <c r="Q444" s="154">
        <f>H444/100*2204.6</f>
        <v>654.32528000000002</v>
      </c>
      <c r="R444" s="232">
        <f>I444/100*2204.6</f>
        <v>6373.4985999999999</v>
      </c>
    </row>
    <row r="445" spans="1:18" ht="18" customHeight="1" thickBot="1">
      <c r="A445" s="120" t="s">
        <v>92</v>
      </c>
      <c r="B445" s="344">
        <f t="shared" ref="B445:H445" si="183">AVERAGE(B422:B444)</f>
        <v>1682.2608695652175</v>
      </c>
      <c r="C445" s="344">
        <f t="shared" si="183"/>
        <v>7.1339999999999986</v>
      </c>
      <c r="D445" s="344">
        <f t="shared" si="183"/>
        <v>13.628978260869568</v>
      </c>
      <c r="E445" s="344">
        <f t="shared" si="183"/>
        <v>357.24782608695654</v>
      </c>
      <c r="F445" s="344">
        <f t="shared" si="183"/>
        <v>7.1739999999999995</v>
      </c>
      <c r="G445" s="344">
        <f t="shared" si="183"/>
        <v>8.141521739130436</v>
      </c>
      <c r="H445" s="344">
        <f t="shared" si="183"/>
        <v>28.874347826086954</v>
      </c>
      <c r="I445" s="344">
        <f>AVERAGE(I422:J444)</f>
        <v>256.42608695652171</v>
      </c>
      <c r="J445" s="461" t="e">
        <f>AVERAGE(#REF!)</f>
        <v>#REF!</v>
      </c>
      <c r="K445" s="223">
        <f t="shared" ref="K445:R445" si="184">AVERAGE(K422:K444)</f>
        <v>370.87627808695652</v>
      </c>
      <c r="L445" s="223">
        <f t="shared" si="184"/>
        <v>280.8527388</v>
      </c>
      <c r="M445" s="224">
        <f t="shared" si="184"/>
        <v>500.77908852391312</v>
      </c>
      <c r="N445" s="282">
        <f t="shared" si="184"/>
        <v>393.79820663586423</v>
      </c>
      <c r="O445" s="71">
        <f t="shared" si="184"/>
        <v>263.59930379999992</v>
      </c>
      <c r="P445" s="225">
        <f t="shared" si="184"/>
        <v>299.14963232608693</v>
      </c>
      <c r="Q445" s="71">
        <f t="shared" si="184"/>
        <v>636.56387217391318</v>
      </c>
      <c r="R445" s="282">
        <f t="shared" si="184"/>
        <v>5653.1695130434791</v>
      </c>
    </row>
    <row r="446" spans="1:18" ht="17.25" hidden="1" customHeight="1">
      <c r="A446" s="233">
        <v>40787</v>
      </c>
      <c r="B446" s="340">
        <v>1768.5</v>
      </c>
      <c r="C446" s="289">
        <v>7.2874999999999996</v>
      </c>
      <c r="D446" s="289">
        <v>14.2475</v>
      </c>
      <c r="E446" s="289">
        <v>376.6</v>
      </c>
      <c r="F446" s="458">
        <v>7.1550000000000002</v>
      </c>
      <c r="G446" s="340">
        <v>8.48</v>
      </c>
      <c r="H446" s="340">
        <v>29.59</v>
      </c>
      <c r="I446" s="340">
        <v>290.7</v>
      </c>
      <c r="K446" s="228">
        <f t="shared" ref="K446:K466" si="185">B446*0.220463</f>
        <v>389.88881549999996</v>
      </c>
      <c r="L446" s="228">
        <f t="shared" ref="L446:L466" si="186">C446*39.3682</f>
        <v>286.8957575</v>
      </c>
      <c r="M446" s="229">
        <f t="shared" ref="M446:M466" si="187">D446*36.7437</f>
        <v>523.50586575</v>
      </c>
      <c r="N446" s="477">
        <f t="shared" ref="N446:N466" si="188">E446/0.907185</f>
        <v>415.130320717384</v>
      </c>
      <c r="O446" s="235">
        <f t="shared" ref="O446:P466" si="189">F446*36.7437</f>
        <v>262.90117349999997</v>
      </c>
      <c r="P446" s="453">
        <f t="shared" si="189"/>
        <v>311.58657599999998</v>
      </c>
      <c r="Q446" s="154">
        <f t="shared" ref="Q446:R466" si="190">H446/100*2204.6</f>
        <v>652.34114</v>
      </c>
      <c r="R446" s="232">
        <f t="shared" si="190"/>
        <v>6408.7721999999994</v>
      </c>
    </row>
    <row r="447" spans="1:18" ht="17.25" hidden="1" customHeight="1">
      <c r="A447" s="233">
        <v>40788</v>
      </c>
      <c r="B447" s="340">
        <v>1796</v>
      </c>
      <c r="C447" s="289">
        <v>7.5025000000000004</v>
      </c>
      <c r="D447" s="289">
        <v>14.36</v>
      </c>
      <c r="E447" s="289">
        <v>377.8</v>
      </c>
      <c r="F447" s="458">
        <v>7.3</v>
      </c>
      <c r="G447" s="340">
        <v>8.58</v>
      </c>
      <c r="H447" s="340">
        <v>29.18</v>
      </c>
      <c r="I447" s="340">
        <v>289.2</v>
      </c>
      <c r="K447" s="228">
        <f t="shared" si="185"/>
        <v>395.951548</v>
      </c>
      <c r="L447" s="228">
        <f t="shared" si="186"/>
        <v>295.35992050000004</v>
      </c>
      <c r="M447" s="229">
        <f t="shared" si="187"/>
        <v>527.63953199999992</v>
      </c>
      <c r="N447" s="477">
        <f t="shared" si="188"/>
        <v>416.45309391138522</v>
      </c>
      <c r="O447" s="235">
        <f t="shared" si="189"/>
        <v>268.22900999999996</v>
      </c>
      <c r="P447" s="453">
        <f t="shared" si="189"/>
        <v>315.26094599999999</v>
      </c>
      <c r="Q447" s="154">
        <f t="shared" si="190"/>
        <v>643.30228</v>
      </c>
      <c r="R447" s="232">
        <f t="shared" si="190"/>
        <v>6375.7031999999999</v>
      </c>
    </row>
    <row r="448" spans="1:18" ht="17.25" hidden="1" customHeight="1">
      <c r="A448" s="233">
        <v>40792</v>
      </c>
      <c r="B448" s="340">
        <v>1775.5</v>
      </c>
      <c r="C448" s="289">
        <v>7.4675000000000002</v>
      </c>
      <c r="D448" s="289">
        <v>14.135</v>
      </c>
      <c r="E448" s="289">
        <v>368.3</v>
      </c>
      <c r="F448" s="458">
        <v>7.1624999999999996</v>
      </c>
      <c r="G448" s="340">
        <v>8.4600000000000009</v>
      </c>
      <c r="H448" s="340">
        <v>28.29</v>
      </c>
      <c r="I448" s="340">
        <v>282.39999999999998</v>
      </c>
      <c r="K448" s="228">
        <f t="shared" si="185"/>
        <v>391.43205649999999</v>
      </c>
      <c r="L448" s="228">
        <f t="shared" si="186"/>
        <v>293.9820335</v>
      </c>
      <c r="M448" s="229">
        <f t="shared" si="187"/>
        <v>519.37219949999997</v>
      </c>
      <c r="N448" s="477">
        <f t="shared" si="188"/>
        <v>405.98113945887553</v>
      </c>
      <c r="O448" s="235">
        <f t="shared" si="189"/>
        <v>263.17675124999994</v>
      </c>
      <c r="P448" s="453">
        <f t="shared" si="189"/>
        <v>310.85170199999999</v>
      </c>
      <c r="Q448" s="154">
        <f t="shared" si="190"/>
        <v>623.68133999999998</v>
      </c>
      <c r="R448" s="232">
        <f t="shared" si="190"/>
        <v>6225.790399999999</v>
      </c>
    </row>
    <row r="449" spans="1:18" ht="17.25" hidden="1" customHeight="1">
      <c r="A449" s="233">
        <v>40793</v>
      </c>
      <c r="B449" s="340">
        <v>1791</v>
      </c>
      <c r="C449" s="289">
        <v>7.3650000000000002</v>
      </c>
      <c r="D449" s="289">
        <v>14.11</v>
      </c>
      <c r="E449" s="289">
        <v>367.2</v>
      </c>
      <c r="F449" s="458">
        <v>7.1475</v>
      </c>
      <c r="G449" s="340">
        <v>8.42</v>
      </c>
      <c r="H449" s="340">
        <v>28.41</v>
      </c>
      <c r="I449" s="340">
        <v>285.8</v>
      </c>
      <c r="K449" s="228">
        <f t="shared" si="185"/>
        <v>394.84923299999997</v>
      </c>
      <c r="L449" s="228">
        <f t="shared" si="186"/>
        <v>289.94679300000001</v>
      </c>
      <c r="M449" s="229">
        <f t="shared" si="187"/>
        <v>518.45360699999992</v>
      </c>
      <c r="N449" s="477">
        <f t="shared" si="188"/>
        <v>404.76859736437439</v>
      </c>
      <c r="O449" s="235">
        <f t="shared" si="189"/>
        <v>262.62559575</v>
      </c>
      <c r="P449" s="453">
        <f t="shared" si="189"/>
        <v>309.38195399999995</v>
      </c>
      <c r="Q449" s="154">
        <f t="shared" si="190"/>
        <v>626.32686000000001</v>
      </c>
      <c r="R449" s="232">
        <f t="shared" si="190"/>
        <v>6300.7467999999999</v>
      </c>
    </row>
    <row r="450" spans="1:18" ht="17.25" hidden="1" customHeight="1">
      <c r="A450" s="233">
        <v>40794</v>
      </c>
      <c r="B450" s="340">
        <v>1761</v>
      </c>
      <c r="C450" s="289">
        <v>7.2324999999999999</v>
      </c>
      <c r="D450" s="289">
        <v>14.0725</v>
      </c>
      <c r="E450" s="289">
        <v>365.5</v>
      </c>
      <c r="F450" s="458">
        <v>7.0925000000000002</v>
      </c>
      <c r="G450" s="340">
        <v>8.24</v>
      </c>
      <c r="H450" s="340">
        <v>28.73</v>
      </c>
      <c r="I450" s="340">
        <v>285.39999999999998</v>
      </c>
      <c r="K450" s="228">
        <f t="shared" si="185"/>
        <v>388.235343</v>
      </c>
      <c r="L450" s="228">
        <f t="shared" si="186"/>
        <v>284.73050649999999</v>
      </c>
      <c r="M450" s="229">
        <f t="shared" si="187"/>
        <v>517.07571824999991</v>
      </c>
      <c r="N450" s="477">
        <f t="shared" si="188"/>
        <v>402.89466867287268</v>
      </c>
      <c r="O450" s="235">
        <f t="shared" si="189"/>
        <v>260.60469224999997</v>
      </c>
      <c r="P450" s="453">
        <f t="shared" si="189"/>
        <v>302.76808799999998</v>
      </c>
      <c r="Q450" s="154">
        <f t="shared" si="190"/>
        <v>633.38157999999999</v>
      </c>
      <c r="R450" s="232">
        <f t="shared" si="190"/>
        <v>6291.9283999999989</v>
      </c>
    </row>
    <row r="451" spans="1:18" ht="17.25" hidden="1" customHeight="1">
      <c r="A451" s="233">
        <v>40795</v>
      </c>
      <c r="B451" s="340">
        <v>1806</v>
      </c>
      <c r="C451" s="289">
        <v>7.26</v>
      </c>
      <c r="D451" s="289">
        <v>14.164</v>
      </c>
      <c r="E451" s="289">
        <v>368.7</v>
      </c>
      <c r="F451" s="458">
        <v>7.01</v>
      </c>
      <c r="G451" s="340">
        <v>8.3249999999999993</v>
      </c>
      <c r="H451" s="340">
        <v>29.05</v>
      </c>
      <c r="I451" s="340">
        <v>271.25</v>
      </c>
      <c r="K451" s="228">
        <f t="shared" si="185"/>
        <v>398.15617800000001</v>
      </c>
      <c r="L451" s="228">
        <f t="shared" si="186"/>
        <v>285.813132</v>
      </c>
      <c r="M451" s="229">
        <f t="shared" si="187"/>
        <v>520.43776679999996</v>
      </c>
      <c r="N451" s="477">
        <f t="shared" si="188"/>
        <v>406.42206385687592</v>
      </c>
      <c r="O451" s="235">
        <f t="shared" si="189"/>
        <v>257.57333699999998</v>
      </c>
      <c r="P451" s="453">
        <f t="shared" si="189"/>
        <v>305.89130249999994</v>
      </c>
      <c r="Q451" s="154">
        <f t="shared" si="190"/>
        <v>640.43629999999996</v>
      </c>
      <c r="R451" s="232">
        <f t="shared" si="190"/>
        <v>5979.9775</v>
      </c>
    </row>
    <row r="452" spans="1:18" ht="17.25" hidden="1" customHeight="1">
      <c r="A452" s="233">
        <v>40798</v>
      </c>
      <c r="B452" s="340">
        <v>1817</v>
      </c>
      <c r="C452" s="289">
        <v>7.3425000000000002</v>
      </c>
      <c r="D452" s="289">
        <v>13.875</v>
      </c>
      <c r="E452" s="289">
        <v>360.1</v>
      </c>
      <c r="F452" s="458">
        <v>6.9974999999999996</v>
      </c>
      <c r="G452" s="340">
        <v>8.0299999999999994</v>
      </c>
      <c r="H452" s="340">
        <v>29.57</v>
      </c>
      <c r="I452" s="340">
        <v>273.7</v>
      </c>
      <c r="K452" s="228">
        <f t="shared" si="185"/>
        <v>400.58127099999996</v>
      </c>
      <c r="L452" s="228">
        <f t="shared" si="186"/>
        <v>289.06100850000001</v>
      </c>
      <c r="M452" s="229">
        <f t="shared" si="187"/>
        <v>509.81883749999997</v>
      </c>
      <c r="N452" s="477">
        <f t="shared" si="188"/>
        <v>396.94218929986721</v>
      </c>
      <c r="O452" s="235">
        <f t="shared" si="189"/>
        <v>257.11404074999996</v>
      </c>
      <c r="P452" s="453">
        <f t="shared" si="189"/>
        <v>295.05191099999996</v>
      </c>
      <c r="Q452" s="154">
        <f t="shared" si="190"/>
        <v>651.90021999999999</v>
      </c>
      <c r="R452" s="232">
        <f t="shared" si="190"/>
        <v>6033.9902000000002</v>
      </c>
    </row>
    <row r="453" spans="1:18" ht="17.25" hidden="1" customHeight="1">
      <c r="A453" s="233">
        <v>40799</v>
      </c>
      <c r="B453" s="340">
        <v>1789</v>
      </c>
      <c r="C453" s="289">
        <v>7.0925000000000002</v>
      </c>
      <c r="D453" s="289">
        <v>13.8125</v>
      </c>
      <c r="E453" s="289">
        <v>357.3</v>
      </c>
      <c r="F453" s="458">
        <v>6.8875000000000002</v>
      </c>
      <c r="G453" s="340">
        <v>7.7750000000000004</v>
      </c>
      <c r="H453" s="340">
        <v>29.41</v>
      </c>
      <c r="I453" s="340">
        <v>272.85000000000002</v>
      </c>
      <c r="K453" s="228">
        <f t="shared" si="185"/>
        <v>394.40830699999998</v>
      </c>
      <c r="L453" s="228">
        <f t="shared" si="186"/>
        <v>279.21895850000004</v>
      </c>
      <c r="M453" s="229">
        <f t="shared" si="187"/>
        <v>507.52235624999997</v>
      </c>
      <c r="N453" s="477">
        <f t="shared" si="188"/>
        <v>393.8557185138643</v>
      </c>
      <c r="O453" s="235">
        <f t="shared" si="189"/>
        <v>253.07223374999998</v>
      </c>
      <c r="P453" s="453">
        <f t="shared" si="189"/>
        <v>285.68226749999997</v>
      </c>
      <c r="Q453" s="154">
        <f t="shared" si="190"/>
        <v>648.37286000000006</v>
      </c>
      <c r="R453" s="232">
        <f t="shared" si="190"/>
        <v>6015.2511000000004</v>
      </c>
    </row>
    <row r="454" spans="1:18" ht="17.25" hidden="1" customHeight="1">
      <c r="A454" s="233">
        <v>40800</v>
      </c>
      <c r="B454" s="340">
        <v>1759</v>
      </c>
      <c r="C454" s="289">
        <v>7.13</v>
      </c>
      <c r="D454" s="289">
        <v>13.74</v>
      </c>
      <c r="E454" s="289">
        <v>357.9</v>
      </c>
      <c r="F454" s="458">
        <v>7.0175000000000001</v>
      </c>
      <c r="G454" s="340">
        <v>7.6550000000000002</v>
      </c>
      <c r="H454" s="340">
        <v>29.7</v>
      </c>
      <c r="I454" s="340">
        <v>268.35000000000002</v>
      </c>
      <c r="K454" s="228">
        <f t="shared" si="185"/>
        <v>387.79441700000001</v>
      </c>
      <c r="L454" s="228">
        <f t="shared" si="186"/>
        <v>280.695266</v>
      </c>
      <c r="M454" s="229">
        <f t="shared" si="187"/>
        <v>504.85843799999998</v>
      </c>
      <c r="N454" s="477">
        <f t="shared" si="188"/>
        <v>394.51710511086492</v>
      </c>
      <c r="O454" s="235">
        <f t="shared" si="189"/>
        <v>257.84891475000001</v>
      </c>
      <c r="P454" s="453">
        <f t="shared" si="189"/>
        <v>281.27302349999997</v>
      </c>
      <c r="Q454" s="154">
        <f t="shared" si="190"/>
        <v>654.76619999999991</v>
      </c>
      <c r="R454" s="232">
        <f t="shared" si="190"/>
        <v>5916.044100000001</v>
      </c>
    </row>
    <row r="455" spans="1:18" ht="17.25" hidden="1" customHeight="1">
      <c r="A455" s="233">
        <v>40801</v>
      </c>
      <c r="B455" s="340">
        <v>1792.5</v>
      </c>
      <c r="C455" s="289">
        <v>7.01</v>
      </c>
      <c r="D455" s="289">
        <v>13.5875</v>
      </c>
      <c r="E455" s="289">
        <v>349.6</v>
      </c>
      <c r="F455" s="458">
        <v>6.96</v>
      </c>
      <c r="G455" s="340">
        <v>7.9524999999999997</v>
      </c>
      <c r="H455" s="340">
        <v>29.5</v>
      </c>
      <c r="I455" s="340">
        <v>263.35000000000002</v>
      </c>
      <c r="K455" s="228">
        <f t="shared" si="185"/>
        <v>395.17992749999996</v>
      </c>
      <c r="L455" s="228">
        <f t="shared" si="186"/>
        <v>275.97108200000002</v>
      </c>
      <c r="M455" s="229">
        <f t="shared" si="187"/>
        <v>499.25502374999996</v>
      </c>
      <c r="N455" s="477">
        <f t="shared" si="188"/>
        <v>385.36792385235645</v>
      </c>
      <c r="O455" s="235">
        <f t="shared" si="189"/>
        <v>255.73615199999998</v>
      </c>
      <c r="P455" s="453">
        <f t="shared" si="189"/>
        <v>292.20427424999997</v>
      </c>
      <c r="Q455" s="154">
        <f t="shared" si="190"/>
        <v>650.35699999999997</v>
      </c>
      <c r="R455" s="232">
        <f t="shared" si="190"/>
        <v>5805.8141000000005</v>
      </c>
    </row>
    <row r="456" spans="1:18" ht="17.25" hidden="1" customHeight="1">
      <c r="A456" s="233">
        <v>40802</v>
      </c>
      <c r="B456" s="340">
        <v>1789</v>
      </c>
      <c r="C456" s="289">
        <v>6.92</v>
      </c>
      <c r="D456" s="289">
        <v>13.555</v>
      </c>
      <c r="E456" s="289">
        <v>348.7</v>
      </c>
      <c r="F456" s="458">
        <v>6.8825000000000003</v>
      </c>
      <c r="G456" s="340">
        <v>7.84</v>
      </c>
      <c r="H456" s="340">
        <v>27.52</v>
      </c>
      <c r="I456" s="340">
        <v>263</v>
      </c>
      <c r="K456" s="228">
        <f t="shared" si="185"/>
        <v>394.40830699999998</v>
      </c>
      <c r="L456" s="228">
        <f t="shared" si="186"/>
        <v>272.42794400000002</v>
      </c>
      <c r="M456" s="229">
        <f t="shared" si="187"/>
        <v>498.06085349999995</v>
      </c>
      <c r="N456" s="477">
        <f t="shared" si="188"/>
        <v>384.37584395685553</v>
      </c>
      <c r="O456" s="235">
        <f t="shared" si="189"/>
        <v>252.88851524999998</v>
      </c>
      <c r="P456" s="453">
        <f t="shared" si="189"/>
        <v>288.07060799999999</v>
      </c>
      <c r="Q456" s="154">
        <f t="shared" si="190"/>
        <v>606.70591999999999</v>
      </c>
      <c r="R456" s="232">
        <f t="shared" si="190"/>
        <v>5798.098</v>
      </c>
    </row>
    <row r="457" spans="1:18" ht="17.25" hidden="1" customHeight="1">
      <c r="A457" s="233">
        <v>40805</v>
      </c>
      <c r="B457" s="340">
        <v>1739</v>
      </c>
      <c r="C457" s="289">
        <v>6.9225000000000003</v>
      </c>
      <c r="D457" s="289">
        <v>13.36</v>
      </c>
      <c r="E457" s="289">
        <v>344.4</v>
      </c>
      <c r="F457" s="458">
        <v>6.77</v>
      </c>
      <c r="G457" s="340">
        <v>7.68</v>
      </c>
      <c r="H457" s="340">
        <v>27.83</v>
      </c>
      <c r="I457" s="340">
        <v>262.8</v>
      </c>
      <c r="K457" s="228">
        <f t="shared" si="185"/>
        <v>383.38515699999999</v>
      </c>
      <c r="L457" s="228">
        <f t="shared" si="186"/>
        <v>272.5263645</v>
      </c>
      <c r="M457" s="229">
        <f t="shared" si="187"/>
        <v>490.89583199999993</v>
      </c>
      <c r="N457" s="477">
        <f t="shared" si="188"/>
        <v>379.63590667835115</v>
      </c>
      <c r="O457" s="235">
        <f t="shared" si="189"/>
        <v>248.75484899999995</v>
      </c>
      <c r="P457" s="453">
        <f t="shared" si="189"/>
        <v>282.19161599999995</v>
      </c>
      <c r="Q457" s="154">
        <f t="shared" si="190"/>
        <v>613.54017999999996</v>
      </c>
      <c r="R457" s="232">
        <f t="shared" si="190"/>
        <v>5793.6887999999999</v>
      </c>
    </row>
    <row r="458" spans="1:18" ht="17.25" hidden="1" customHeight="1">
      <c r="A458" s="233">
        <v>40806</v>
      </c>
      <c r="B458" s="340">
        <v>1719.5</v>
      </c>
      <c r="C458" s="289">
        <v>6.9024999999999999</v>
      </c>
      <c r="D458" s="289">
        <v>13.38</v>
      </c>
      <c r="E458" s="289">
        <v>345.8</v>
      </c>
      <c r="F458" s="458">
        <v>6.7474999999999996</v>
      </c>
      <c r="G458" s="340">
        <v>7.65</v>
      </c>
      <c r="H458" s="340">
        <v>27.59</v>
      </c>
      <c r="I458" s="340">
        <v>259.45</v>
      </c>
      <c r="K458" s="228">
        <f t="shared" si="185"/>
        <v>379.08612849999997</v>
      </c>
      <c r="L458" s="228">
        <f t="shared" si="186"/>
        <v>271.73900050000003</v>
      </c>
      <c r="M458" s="229">
        <f t="shared" si="187"/>
        <v>491.63070599999998</v>
      </c>
      <c r="N458" s="477">
        <f t="shared" si="188"/>
        <v>381.1791420713526</v>
      </c>
      <c r="O458" s="235">
        <f t="shared" si="189"/>
        <v>247.92811574999996</v>
      </c>
      <c r="P458" s="453">
        <f t="shared" si="189"/>
        <v>281.08930499999997</v>
      </c>
      <c r="Q458" s="154">
        <f t="shared" si="190"/>
        <v>608.2491399999999</v>
      </c>
      <c r="R458" s="232">
        <f t="shared" si="190"/>
        <v>5719.8346999999994</v>
      </c>
    </row>
    <row r="459" spans="1:18" ht="17.25" hidden="1" customHeight="1">
      <c r="A459" s="233">
        <v>40807</v>
      </c>
      <c r="B459" s="340">
        <v>1714</v>
      </c>
      <c r="C459" s="289">
        <v>6.8574999999999999</v>
      </c>
      <c r="D459" s="289">
        <v>13.205</v>
      </c>
      <c r="E459" s="289">
        <v>339.9</v>
      </c>
      <c r="F459" s="458">
        <v>6.6675000000000004</v>
      </c>
      <c r="G459" s="340">
        <v>7.6050000000000004</v>
      </c>
      <c r="H459" s="340">
        <v>26.83</v>
      </c>
      <c r="I459" s="340">
        <v>251.95</v>
      </c>
      <c r="K459" s="228">
        <f t="shared" si="185"/>
        <v>377.873582</v>
      </c>
      <c r="L459" s="228">
        <f t="shared" si="186"/>
        <v>269.96743150000003</v>
      </c>
      <c r="M459" s="229">
        <f t="shared" si="187"/>
        <v>485.20055849999994</v>
      </c>
      <c r="N459" s="477">
        <f t="shared" si="188"/>
        <v>374.67550720084654</v>
      </c>
      <c r="O459" s="235">
        <f t="shared" si="189"/>
        <v>244.98861975</v>
      </c>
      <c r="P459" s="453">
        <f t="shared" si="189"/>
        <v>279.43583849999999</v>
      </c>
      <c r="Q459" s="154">
        <f t="shared" si="190"/>
        <v>591.49417999999991</v>
      </c>
      <c r="R459" s="232">
        <f t="shared" si="190"/>
        <v>5554.4896999999992</v>
      </c>
    </row>
    <row r="460" spans="1:18" ht="17.25" hidden="1" customHeight="1">
      <c r="A460" s="233" t="s">
        <v>93</v>
      </c>
      <c r="B460" s="340">
        <v>1666.5</v>
      </c>
      <c r="C460" s="289">
        <v>6.5</v>
      </c>
      <c r="D460" s="289">
        <v>12.83</v>
      </c>
      <c r="E460" s="289">
        <v>330.9</v>
      </c>
      <c r="F460" s="458">
        <v>6.3375000000000004</v>
      </c>
      <c r="G460" s="340">
        <v>7.21</v>
      </c>
      <c r="H460" s="340">
        <v>25.67</v>
      </c>
      <c r="I460" s="340">
        <v>239.25</v>
      </c>
      <c r="K460" s="228">
        <f t="shared" si="185"/>
        <v>367.4015895</v>
      </c>
      <c r="L460" s="228">
        <f t="shared" si="186"/>
        <v>255.89330000000001</v>
      </c>
      <c r="M460" s="229">
        <f t="shared" si="187"/>
        <v>471.42167099999995</v>
      </c>
      <c r="N460" s="477">
        <f t="shared" si="188"/>
        <v>364.75470824583738</v>
      </c>
      <c r="O460" s="235">
        <f t="shared" si="189"/>
        <v>232.86319874999998</v>
      </c>
      <c r="P460" s="453">
        <f t="shared" si="189"/>
        <v>264.922077</v>
      </c>
      <c r="Q460" s="154">
        <f t="shared" si="190"/>
        <v>565.92082000000005</v>
      </c>
      <c r="R460" s="232">
        <f t="shared" si="190"/>
        <v>5274.5055000000002</v>
      </c>
    </row>
    <row r="461" spans="1:18" ht="17.25" hidden="1" customHeight="1">
      <c r="A461" s="233">
        <v>40809</v>
      </c>
      <c r="B461" s="340">
        <v>1648.5</v>
      </c>
      <c r="C461" s="289">
        <v>6.3849999999999998</v>
      </c>
      <c r="D461" s="289">
        <v>12.58</v>
      </c>
      <c r="E461" s="289">
        <v>326</v>
      </c>
      <c r="F461" s="458">
        <v>6.4074999999999998</v>
      </c>
      <c r="G461" s="340">
        <v>7.3125</v>
      </c>
      <c r="H461" s="340">
        <v>24.84</v>
      </c>
      <c r="I461" s="340">
        <v>231.45</v>
      </c>
      <c r="K461" s="228">
        <f t="shared" si="185"/>
        <v>363.43325549999997</v>
      </c>
      <c r="L461" s="228">
        <f t="shared" si="186"/>
        <v>251.36595700000001</v>
      </c>
      <c r="M461" s="229">
        <f t="shared" si="187"/>
        <v>462.23574599999995</v>
      </c>
      <c r="N461" s="477">
        <f t="shared" si="188"/>
        <v>359.35338437033238</v>
      </c>
      <c r="O461" s="235">
        <f t="shared" si="189"/>
        <v>235.43525774999998</v>
      </c>
      <c r="P461" s="453">
        <f t="shared" si="189"/>
        <v>268.68830624999998</v>
      </c>
      <c r="Q461" s="154">
        <f t="shared" si="190"/>
        <v>547.62264000000005</v>
      </c>
      <c r="R461" s="232">
        <f t="shared" si="190"/>
        <v>5102.546699999999</v>
      </c>
    </row>
    <row r="462" spans="1:18" ht="17.25" hidden="1" customHeight="1">
      <c r="A462" s="233">
        <v>40812</v>
      </c>
      <c r="B462" s="340">
        <v>1612.5</v>
      </c>
      <c r="C462" s="289">
        <v>6.48</v>
      </c>
      <c r="D462" s="289">
        <v>12.5975</v>
      </c>
      <c r="E462" s="289">
        <v>326.2</v>
      </c>
      <c r="F462" s="458">
        <v>6.4824999999999999</v>
      </c>
      <c r="G462" s="340">
        <v>7.44</v>
      </c>
      <c r="H462" s="340">
        <v>25.09</v>
      </c>
      <c r="I462" s="340">
        <v>235.95</v>
      </c>
      <c r="K462" s="228">
        <f t="shared" si="185"/>
        <v>355.49658749999998</v>
      </c>
      <c r="L462" s="228">
        <f t="shared" si="186"/>
        <v>255.10593600000001</v>
      </c>
      <c r="M462" s="229">
        <f t="shared" si="187"/>
        <v>462.87876074999997</v>
      </c>
      <c r="N462" s="477">
        <f t="shared" si="188"/>
        <v>359.5738465693326</v>
      </c>
      <c r="O462" s="235">
        <f t="shared" si="189"/>
        <v>238.19103524999997</v>
      </c>
      <c r="P462" s="453">
        <f t="shared" si="189"/>
        <v>273.37312800000001</v>
      </c>
      <c r="Q462" s="154">
        <f t="shared" si="190"/>
        <v>553.13414</v>
      </c>
      <c r="R462" s="232">
        <f t="shared" si="190"/>
        <v>5201.7536999999993</v>
      </c>
    </row>
    <row r="463" spans="1:18" ht="17.25" hidden="1" customHeight="1">
      <c r="A463" s="233">
        <v>40813</v>
      </c>
      <c r="B463" s="340">
        <v>1635</v>
      </c>
      <c r="C463" s="289">
        <v>6.5225</v>
      </c>
      <c r="D463" s="289">
        <v>12.63</v>
      </c>
      <c r="E463" s="289">
        <v>326.60000000000002</v>
      </c>
      <c r="F463" s="458">
        <v>6.5824999999999996</v>
      </c>
      <c r="G463" s="340">
        <v>7.53</v>
      </c>
      <c r="H463" s="340">
        <v>26.04</v>
      </c>
      <c r="I463" s="340">
        <v>240.85</v>
      </c>
      <c r="K463" s="228">
        <f t="shared" si="185"/>
        <v>360.45700499999998</v>
      </c>
      <c r="L463" s="228">
        <f t="shared" si="186"/>
        <v>256.77908450000001</v>
      </c>
      <c r="M463" s="229">
        <f t="shared" si="187"/>
        <v>464.07293099999998</v>
      </c>
      <c r="N463" s="477">
        <f t="shared" si="188"/>
        <v>360.01477096733305</v>
      </c>
      <c r="O463" s="235">
        <f t="shared" si="189"/>
        <v>241.86540524999995</v>
      </c>
      <c r="P463" s="453">
        <f t="shared" si="189"/>
        <v>276.68006099999997</v>
      </c>
      <c r="Q463" s="154">
        <f t="shared" si="190"/>
        <v>574.07783999999992</v>
      </c>
      <c r="R463" s="232">
        <f t="shared" si="190"/>
        <v>5309.7790999999997</v>
      </c>
    </row>
    <row r="464" spans="1:18" ht="17.25" hidden="1" customHeight="1">
      <c r="A464" s="233">
        <v>40814</v>
      </c>
      <c r="B464" s="340">
        <v>1628</v>
      </c>
      <c r="C464" s="289">
        <v>6.3075000000000001</v>
      </c>
      <c r="D464" s="289">
        <v>12.234999999999999</v>
      </c>
      <c r="E464" s="289">
        <v>315.39999999999998</v>
      </c>
      <c r="F464" s="458">
        <v>6.3875000000000002</v>
      </c>
      <c r="G464" s="340">
        <v>7.2675000000000001</v>
      </c>
      <c r="H464" s="340">
        <v>25.68</v>
      </c>
      <c r="I464" s="340">
        <v>233.5</v>
      </c>
      <c r="K464" s="228">
        <f t="shared" si="185"/>
        <v>358.91376400000001</v>
      </c>
      <c r="L464" s="228">
        <f t="shared" si="186"/>
        <v>248.31492150000003</v>
      </c>
      <c r="M464" s="229">
        <f t="shared" si="187"/>
        <v>449.55916949999994</v>
      </c>
      <c r="N464" s="477">
        <f t="shared" si="188"/>
        <v>347.66888782332154</v>
      </c>
      <c r="O464" s="235">
        <f t="shared" si="189"/>
        <v>234.70038374999999</v>
      </c>
      <c r="P464" s="453">
        <f t="shared" si="189"/>
        <v>267.03483975</v>
      </c>
      <c r="Q464" s="154">
        <f t="shared" si="190"/>
        <v>566.14127999999994</v>
      </c>
      <c r="R464" s="232">
        <f t="shared" si="190"/>
        <v>5147.741</v>
      </c>
    </row>
    <row r="465" spans="1:18" ht="17.25" hidden="1" customHeight="1">
      <c r="A465" s="233">
        <v>40815</v>
      </c>
      <c r="B465" s="340">
        <v>1608</v>
      </c>
      <c r="C465" s="289">
        <v>6.3250000000000002</v>
      </c>
      <c r="D465" s="289">
        <v>12.3</v>
      </c>
      <c r="E465" s="289">
        <v>316.89999999999998</v>
      </c>
      <c r="F465" s="458">
        <v>6.5425000000000004</v>
      </c>
      <c r="G465" s="340">
        <v>7.4</v>
      </c>
      <c r="H465" s="340">
        <v>26.85</v>
      </c>
      <c r="I465" s="340">
        <v>231.15</v>
      </c>
      <c r="K465" s="228">
        <f t="shared" si="185"/>
        <v>354.504504</v>
      </c>
      <c r="L465" s="228">
        <f t="shared" si="186"/>
        <v>249.00386500000002</v>
      </c>
      <c r="M465" s="229">
        <f t="shared" si="187"/>
        <v>451.94750999999997</v>
      </c>
      <c r="N465" s="477">
        <f t="shared" si="188"/>
        <v>349.32235431582308</v>
      </c>
      <c r="O465" s="235">
        <f t="shared" si="189"/>
        <v>240.39565725</v>
      </c>
      <c r="P465" s="453">
        <f t="shared" si="189"/>
        <v>271.90337999999997</v>
      </c>
      <c r="Q465" s="154">
        <f t="shared" si="190"/>
        <v>591.93510000000003</v>
      </c>
      <c r="R465" s="232">
        <f t="shared" si="190"/>
        <v>5095.9328999999998</v>
      </c>
    </row>
    <row r="466" spans="1:18" ht="17.25" hidden="1" customHeight="1" thickBot="1">
      <c r="A466" s="233">
        <v>40816</v>
      </c>
      <c r="B466" s="340">
        <v>1595</v>
      </c>
      <c r="C466" s="289">
        <v>5.9249999999999998</v>
      </c>
      <c r="D466" s="289">
        <v>11.79</v>
      </c>
      <c r="E466" s="289">
        <v>304.7</v>
      </c>
      <c r="F466" s="458">
        <v>6.0925000000000002</v>
      </c>
      <c r="G466" s="340">
        <v>7.04</v>
      </c>
      <c r="H466" s="340">
        <v>25.29</v>
      </c>
      <c r="I466" s="340">
        <v>228.9</v>
      </c>
      <c r="K466" s="228">
        <f t="shared" si="185"/>
        <v>351.638485</v>
      </c>
      <c r="L466" s="228">
        <f t="shared" si="186"/>
        <v>233.256585</v>
      </c>
      <c r="M466" s="229">
        <f t="shared" si="187"/>
        <v>433.20822299999992</v>
      </c>
      <c r="N466" s="477">
        <f t="shared" si="188"/>
        <v>335.87416017681068</v>
      </c>
      <c r="O466" s="235">
        <f t="shared" si="189"/>
        <v>223.86099224999998</v>
      </c>
      <c r="P466" s="453">
        <f t="shared" si="189"/>
        <v>258.67564799999997</v>
      </c>
      <c r="Q466" s="154">
        <f t="shared" si="190"/>
        <v>557.54334000000006</v>
      </c>
      <c r="R466" s="232">
        <f t="shared" si="190"/>
        <v>5046.3294000000005</v>
      </c>
    </row>
    <row r="467" spans="1:18" ht="17.25" customHeight="1" thickBot="1">
      <c r="A467" s="120" t="s">
        <v>94</v>
      </c>
      <c r="B467" s="344">
        <f t="shared" ref="B467:I467" si="191">AVERAGE(B446:B466)</f>
        <v>1724.3095238095239</v>
      </c>
      <c r="C467" s="344">
        <f t="shared" si="191"/>
        <v>6.8922619047619049</v>
      </c>
      <c r="D467" s="344">
        <f t="shared" si="191"/>
        <v>13.360309523809528</v>
      </c>
      <c r="E467" s="344">
        <f t="shared" si="191"/>
        <v>346.40476190476181</v>
      </c>
      <c r="F467" s="344">
        <f t="shared" si="191"/>
        <v>6.7919047619047621</v>
      </c>
      <c r="G467" s="344">
        <f t="shared" si="191"/>
        <v>7.8044047619047641</v>
      </c>
      <c r="H467" s="344">
        <f t="shared" si="191"/>
        <v>27.650476190476184</v>
      </c>
      <c r="I467" s="344">
        <f t="shared" si="191"/>
        <v>260.05952380952374</v>
      </c>
      <c r="J467" s="461" t="e">
        <f>AVERAGE(#REF!)</f>
        <v>#REF!</v>
      </c>
      <c r="K467" s="223">
        <f t="shared" ref="K467:R467" si="192">AVERAGE(K446:K466)</f>
        <v>380.14645054761911</v>
      </c>
      <c r="L467" s="223">
        <v>273</v>
      </c>
      <c r="M467" s="224">
        <v>492</v>
      </c>
      <c r="N467" s="282">
        <f t="shared" si="192"/>
        <v>381.84577776832941</v>
      </c>
      <c r="O467" s="71">
        <f t="shared" si="192"/>
        <v>249.55971099999996</v>
      </c>
      <c r="P467" s="225">
        <v>290</v>
      </c>
      <c r="Q467" s="71">
        <f t="shared" si="192"/>
        <v>609.58239809523809</v>
      </c>
      <c r="R467" s="282">
        <f t="shared" si="192"/>
        <v>5733.2722619047636</v>
      </c>
    </row>
    <row r="468" spans="1:18" ht="17.25" hidden="1" customHeight="1">
      <c r="A468" s="233">
        <v>40819</v>
      </c>
      <c r="B468" s="340">
        <v>1599</v>
      </c>
      <c r="C468" s="289">
        <v>5.9249999999999998</v>
      </c>
      <c r="D468" s="289">
        <v>11.775</v>
      </c>
      <c r="E468" s="289">
        <v>303.2</v>
      </c>
      <c r="F468" s="458">
        <v>6.1950000000000003</v>
      </c>
      <c r="G468" s="340">
        <v>7.02</v>
      </c>
      <c r="H468" s="340">
        <v>24.85</v>
      </c>
      <c r="I468" s="340">
        <v>223.45</v>
      </c>
      <c r="K468" s="228">
        <f t="shared" ref="K468:K488" si="193">B468*0.220463</f>
        <v>352.52033699999998</v>
      </c>
      <c r="L468" s="228">
        <f t="shared" ref="L468:L488" si="194">C468*39.3682</f>
        <v>233.256585</v>
      </c>
      <c r="M468" s="229">
        <f t="shared" ref="M468:M488" si="195">D468*36.7437</f>
        <v>432.65706749999998</v>
      </c>
      <c r="N468" s="477">
        <f t="shared" ref="N468:N488" si="196">E468/0.907185</f>
        <v>334.22069368430914</v>
      </c>
      <c r="O468" s="235">
        <f t="shared" ref="O468:P488" si="197">F468*36.7437</f>
        <v>227.62722149999999</v>
      </c>
      <c r="P468" s="453">
        <f t="shared" si="197"/>
        <v>257.94077399999998</v>
      </c>
      <c r="Q468" s="154">
        <f t="shared" ref="Q468:R488" si="198">H468/100*2204.6</f>
        <v>547.84310000000005</v>
      </c>
      <c r="R468" s="232">
        <f t="shared" si="198"/>
        <v>4926.1786999999995</v>
      </c>
    </row>
    <row r="469" spans="1:18" ht="17.25" hidden="1" customHeight="1">
      <c r="A469" s="233">
        <v>40820</v>
      </c>
      <c r="B469" s="340">
        <v>1584.5</v>
      </c>
      <c r="C469" s="289">
        <v>5.8775000000000004</v>
      </c>
      <c r="D469" s="289">
        <v>11.6</v>
      </c>
      <c r="E469" s="289">
        <v>298.3</v>
      </c>
      <c r="F469" s="458">
        <v>6.04</v>
      </c>
      <c r="G469" s="340">
        <v>6.8650000000000002</v>
      </c>
      <c r="H469" s="340">
        <v>24.69</v>
      </c>
      <c r="I469" s="340">
        <v>226.55</v>
      </c>
      <c r="K469" s="228">
        <f t="shared" si="193"/>
        <v>349.3236235</v>
      </c>
      <c r="L469" s="228">
        <f t="shared" si="194"/>
        <v>231.38659550000003</v>
      </c>
      <c r="M469" s="229">
        <f t="shared" si="195"/>
        <v>426.22691999999995</v>
      </c>
      <c r="N469" s="477">
        <f t="shared" si="196"/>
        <v>328.81936980880414</v>
      </c>
      <c r="O469" s="235">
        <f t="shared" si="197"/>
        <v>221.93194799999998</v>
      </c>
      <c r="P469" s="453">
        <f t="shared" si="197"/>
        <v>252.24550049999999</v>
      </c>
      <c r="Q469" s="154">
        <f t="shared" si="198"/>
        <v>544.31574000000001</v>
      </c>
      <c r="R469" s="232">
        <f t="shared" si="198"/>
        <v>4994.5213000000003</v>
      </c>
    </row>
    <row r="470" spans="1:18" ht="17.25" hidden="1" customHeight="1">
      <c r="A470" s="233">
        <v>40821</v>
      </c>
      <c r="B470" s="340">
        <v>1601.5</v>
      </c>
      <c r="C470" s="289">
        <v>6.0549999999999997</v>
      </c>
      <c r="D470" s="289">
        <v>11.637499999999999</v>
      </c>
      <c r="E470" s="289">
        <v>301.5</v>
      </c>
      <c r="F470" s="458">
        <v>6.2525000000000004</v>
      </c>
      <c r="G470" s="340">
        <v>6.9974999999999996</v>
      </c>
      <c r="H470" s="340">
        <v>24.8</v>
      </c>
      <c r="I470" s="340">
        <v>227.7</v>
      </c>
      <c r="K470" s="228">
        <f t="shared" si="193"/>
        <v>353.07149449999997</v>
      </c>
      <c r="L470" s="228">
        <f t="shared" si="194"/>
        <v>238.37445099999999</v>
      </c>
      <c r="M470" s="229">
        <f t="shared" si="195"/>
        <v>427.60480874999996</v>
      </c>
      <c r="N470" s="477">
        <f t="shared" si="196"/>
        <v>332.34676499280744</v>
      </c>
      <c r="O470" s="235">
        <f t="shared" si="197"/>
        <v>229.73998424999999</v>
      </c>
      <c r="P470" s="453">
        <f t="shared" si="197"/>
        <v>257.11404074999996</v>
      </c>
      <c r="Q470" s="154">
        <f t="shared" si="198"/>
        <v>546.74079999999992</v>
      </c>
      <c r="R470" s="232">
        <f t="shared" si="198"/>
        <v>5019.8741999999993</v>
      </c>
    </row>
    <row r="471" spans="1:18" ht="17.25" hidden="1" customHeight="1">
      <c r="A471" s="233">
        <v>40822</v>
      </c>
      <c r="B471" s="340">
        <v>1593</v>
      </c>
      <c r="C471" s="289">
        <v>6.0549999999999997</v>
      </c>
      <c r="D471" s="289">
        <v>11.637499999999999</v>
      </c>
      <c r="E471" s="289">
        <v>299.7</v>
      </c>
      <c r="F471" s="458">
        <v>6.16</v>
      </c>
      <c r="G471" s="340">
        <v>6.9775</v>
      </c>
      <c r="H471" s="340">
        <v>24.64</v>
      </c>
      <c r="I471" s="340">
        <v>234.4</v>
      </c>
      <c r="K471" s="228">
        <f t="shared" si="193"/>
        <v>351.19755900000001</v>
      </c>
      <c r="L471" s="228">
        <f t="shared" si="194"/>
        <v>238.37445099999999</v>
      </c>
      <c r="M471" s="229">
        <f t="shared" si="195"/>
        <v>427.60480874999996</v>
      </c>
      <c r="N471" s="477">
        <f t="shared" si="196"/>
        <v>330.36260520180559</v>
      </c>
      <c r="O471" s="235">
        <f t="shared" si="197"/>
        <v>226.34119199999998</v>
      </c>
      <c r="P471" s="453">
        <f t="shared" si="197"/>
        <v>256.37916674999997</v>
      </c>
      <c r="Q471" s="154">
        <f t="shared" si="198"/>
        <v>543.21343999999999</v>
      </c>
      <c r="R471" s="232">
        <f t="shared" si="198"/>
        <v>5167.5823999999993</v>
      </c>
    </row>
    <row r="472" spans="1:18" ht="17.25" hidden="1" customHeight="1">
      <c r="A472" s="233">
        <v>40823</v>
      </c>
      <c r="B472" s="340">
        <v>1562.5</v>
      </c>
      <c r="C472" s="289">
        <v>6</v>
      </c>
      <c r="D472" s="289">
        <v>11.5825</v>
      </c>
      <c r="E472" s="289">
        <v>300.10000000000002</v>
      </c>
      <c r="F472" s="458">
        <v>6.0750000000000002</v>
      </c>
      <c r="G472" s="340">
        <v>6.8449999999999998</v>
      </c>
      <c r="H472" s="340">
        <v>25.16</v>
      </c>
      <c r="I472" s="340">
        <v>224.35</v>
      </c>
      <c r="K472" s="228">
        <f t="shared" si="193"/>
        <v>344.47343749999999</v>
      </c>
      <c r="L472" s="228">
        <f t="shared" si="194"/>
        <v>236.20920000000001</v>
      </c>
      <c r="M472" s="229">
        <f t="shared" si="195"/>
        <v>425.58390524999993</v>
      </c>
      <c r="N472" s="477">
        <f t="shared" si="196"/>
        <v>330.80352959980598</v>
      </c>
      <c r="O472" s="235">
        <f t="shared" si="197"/>
        <v>223.21797749999999</v>
      </c>
      <c r="P472" s="453">
        <f t="shared" si="197"/>
        <v>251.51062649999997</v>
      </c>
      <c r="Q472" s="154">
        <f t="shared" si="198"/>
        <v>554.67735999999991</v>
      </c>
      <c r="R472" s="232">
        <f t="shared" si="198"/>
        <v>4946.0200999999997</v>
      </c>
    </row>
    <row r="473" spans="1:18" ht="17.25" hidden="1" customHeight="1">
      <c r="A473" s="233">
        <v>40826</v>
      </c>
      <c r="B473" s="340">
        <v>1551.5</v>
      </c>
      <c r="C473" s="289">
        <v>6.05</v>
      </c>
      <c r="D473" s="289">
        <v>11.775</v>
      </c>
      <c r="E473" s="289">
        <v>304.7</v>
      </c>
      <c r="F473" s="458">
        <v>6.1150000000000002</v>
      </c>
      <c r="G473" s="340">
        <v>6.86</v>
      </c>
      <c r="H473" s="340">
        <v>26.78</v>
      </c>
      <c r="I473" s="340">
        <v>226.3</v>
      </c>
      <c r="K473" s="228">
        <f t="shared" si="193"/>
        <v>342.04834449999998</v>
      </c>
      <c r="L473" s="228">
        <f t="shared" si="194"/>
        <v>238.17761000000002</v>
      </c>
      <c r="M473" s="229">
        <f t="shared" si="195"/>
        <v>432.65706749999998</v>
      </c>
      <c r="N473" s="477">
        <f t="shared" si="196"/>
        <v>335.87416017681068</v>
      </c>
      <c r="O473" s="235">
        <f t="shared" si="197"/>
        <v>224.6877255</v>
      </c>
      <c r="P473" s="453">
        <f t="shared" si="197"/>
        <v>252.06178199999999</v>
      </c>
      <c r="Q473" s="154">
        <f t="shared" si="198"/>
        <v>590.39188000000001</v>
      </c>
      <c r="R473" s="232">
        <f t="shared" si="198"/>
        <v>4989.0097999999998</v>
      </c>
    </row>
    <row r="474" spans="1:18" ht="17.25" hidden="1" customHeight="1">
      <c r="A474" s="233">
        <v>40827</v>
      </c>
      <c r="B474" s="340">
        <v>1598</v>
      </c>
      <c r="C474" s="289">
        <v>6.45</v>
      </c>
      <c r="D474" s="289">
        <v>12.355</v>
      </c>
      <c r="E474" s="289">
        <v>316.89999999999998</v>
      </c>
      <c r="F474" s="458">
        <v>6.6074999999999999</v>
      </c>
      <c r="G474" s="340">
        <v>7.2975000000000003</v>
      </c>
      <c r="H474" s="340">
        <v>25.94</v>
      </c>
      <c r="I474" s="340">
        <v>223.4</v>
      </c>
      <c r="K474" s="228">
        <f t="shared" si="193"/>
        <v>352.29987399999999</v>
      </c>
      <c r="L474" s="228">
        <f t="shared" si="194"/>
        <v>253.92489</v>
      </c>
      <c r="M474" s="229">
        <f t="shared" si="195"/>
        <v>453.9684135</v>
      </c>
      <c r="N474" s="477">
        <f t="shared" si="196"/>
        <v>349.32235431582308</v>
      </c>
      <c r="O474" s="235">
        <f t="shared" si="197"/>
        <v>242.78399774999997</v>
      </c>
      <c r="P474" s="453">
        <f t="shared" si="197"/>
        <v>268.13715074999999</v>
      </c>
      <c r="Q474" s="154">
        <f t="shared" si="198"/>
        <v>571.87324000000001</v>
      </c>
      <c r="R474" s="232">
        <f t="shared" si="198"/>
        <v>4925.0763999999999</v>
      </c>
    </row>
    <row r="475" spans="1:18" ht="17.25" hidden="1" customHeight="1">
      <c r="A475" s="233">
        <v>40828</v>
      </c>
      <c r="B475" s="340">
        <v>1635.5</v>
      </c>
      <c r="C475" s="289">
        <v>6.4035000000000002</v>
      </c>
      <c r="D475" s="289">
        <v>12.395</v>
      </c>
      <c r="E475" s="289">
        <v>320.10000000000002</v>
      </c>
      <c r="F475" s="458">
        <v>6.2675000000000001</v>
      </c>
      <c r="G475" s="340">
        <v>7.11</v>
      </c>
      <c r="H475" s="340">
        <v>26.01</v>
      </c>
      <c r="I475" s="340">
        <v>229.45</v>
      </c>
      <c r="K475" s="228">
        <f t="shared" si="193"/>
        <v>360.56723649999998</v>
      </c>
      <c r="L475" s="228">
        <f t="shared" si="194"/>
        <v>252.09426870000001</v>
      </c>
      <c r="M475" s="229">
        <f t="shared" si="195"/>
        <v>455.43816149999992</v>
      </c>
      <c r="N475" s="477">
        <f t="shared" si="196"/>
        <v>352.84974949982643</v>
      </c>
      <c r="O475" s="235">
        <f t="shared" si="197"/>
        <v>230.29113974999999</v>
      </c>
      <c r="P475" s="453">
        <f t="shared" si="197"/>
        <v>261.24770699999999</v>
      </c>
      <c r="Q475" s="154">
        <f t="shared" si="198"/>
        <v>573.41645999999992</v>
      </c>
      <c r="R475" s="232">
        <f t="shared" si="198"/>
        <v>5058.4546999999993</v>
      </c>
    </row>
    <row r="476" spans="1:18" ht="17.25" hidden="1" customHeight="1">
      <c r="A476" s="233">
        <v>40829</v>
      </c>
      <c r="B476" s="340">
        <v>1640.5</v>
      </c>
      <c r="C476" s="289">
        <v>6.3825000000000003</v>
      </c>
      <c r="D476" s="289">
        <v>12.57</v>
      </c>
      <c r="E476" s="289">
        <v>325.2</v>
      </c>
      <c r="F476" s="458">
        <v>6.3825000000000003</v>
      </c>
      <c r="G476" s="340">
        <v>7.01</v>
      </c>
      <c r="H476" s="340">
        <v>26.91</v>
      </c>
      <c r="I476" s="340">
        <v>237.65</v>
      </c>
      <c r="K476" s="228">
        <f t="shared" si="193"/>
        <v>361.66955150000001</v>
      </c>
      <c r="L476" s="228">
        <f t="shared" si="194"/>
        <v>251.26753650000003</v>
      </c>
      <c r="M476" s="229">
        <f t="shared" si="195"/>
        <v>461.86830899999995</v>
      </c>
      <c r="N476" s="477">
        <f t="shared" si="196"/>
        <v>358.47153557433154</v>
      </c>
      <c r="O476" s="235">
        <f t="shared" si="197"/>
        <v>234.51666524999999</v>
      </c>
      <c r="P476" s="453">
        <f t="shared" si="197"/>
        <v>257.57333699999998</v>
      </c>
      <c r="Q476" s="154">
        <f t="shared" si="198"/>
        <v>593.25785999999994</v>
      </c>
      <c r="R476" s="232">
        <f t="shared" si="198"/>
        <v>5239.2318999999998</v>
      </c>
    </row>
    <row r="477" spans="1:18" ht="17.25" hidden="1" customHeight="1">
      <c r="A477" s="233">
        <v>40830</v>
      </c>
      <c r="B477" s="340">
        <v>1662.5</v>
      </c>
      <c r="C477" s="289">
        <v>6.4</v>
      </c>
      <c r="D477" s="289">
        <v>12.7</v>
      </c>
      <c r="E477" s="289">
        <v>328.4</v>
      </c>
      <c r="F477" s="458">
        <v>6.2275</v>
      </c>
      <c r="G477" s="340">
        <v>7.0750000000000002</v>
      </c>
      <c r="H477" s="340">
        <v>27.93</v>
      </c>
      <c r="I477" s="340">
        <v>239.55</v>
      </c>
      <c r="K477" s="228">
        <f t="shared" si="193"/>
        <v>366.51973749999996</v>
      </c>
      <c r="L477" s="228">
        <f t="shared" si="194"/>
        <v>251.95648000000003</v>
      </c>
      <c r="M477" s="229">
        <f t="shared" si="195"/>
        <v>466.64498999999995</v>
      </c>
      <c r="N477" s="477">
        <f t="shared" si="196"/>
        <v>361.99893075833484</v>
      </c>
      <c r="O477" s="235">
        <f t="shared" si="197"/>
        <v>228.82139174999998</v>
      </c>
      <c r="P477" s="453">
        <f t="shared" si="197"/>
        <v>259.96167750000001</v>
      </c>
      <c r="Q477" s="154">
        <f t="shared" si="198"/>
        <v>615.74477999999999</v>
      </c>
      <c r="R477" s="232">
        <f t="shared" si="198"/>
        <v>5281.1193000000003</v>
      </c>
    </row>
    <row r="478" spans="1:18" ht="17.25" hidden="1" customHeight="1">
      <c r="A478" s="233">
        <v>40833</v>
      </c>
      <c r="B478" s="340">
        <v>1652.5</v>
      </c>
      <c r="C478" s="289">
        <v>6.4050000000000002</v>
      </c>
      <c r="D478" s="289">
        <v>12.53</v>
      </c>
      <c r="E478" s="289">
        <v>323</v>
      </c>
      <c r="F478" s="458">
        <v>6.2424999999999997</v>
      </c>
      <c r="G478" s="340">
        <v>7.1475</v>
      </c>
      <c r="H478" s="340">
        <v>27.79</v>
      </c>
      <c r="I478" s="340">
        <v>234</v>
      </c>
      <c r="K478" s="228">
        <f t="shared" si="193"/>
        <v>364.31510750000001</v>
      </c>
      <c r="L478" s="228">
        <f t="shared" si="194"/>
        <v>252.15332100000003</v>
      </c>
      <c r="M478" s="229">
        <f t="shared" si="195"/>
        <v>460.39856099999992</v>
      </c>
      <c r="N478" s="477">
        <f t="shared" si="196"/>
        <v>356.04645138532936</v>
      </c>
      <c r="O478" s="235">
        <f t="shared" si="197"/>
        <v>229.37254724999997</v>
      </c>
      <c r="P478" s="453">
        <f t="shared" si="197"/>
        <v>262.62559575</v>
      </c>
      <c r="Q478" s="154">
        <f t="shared" si="198"/>
        <v>612.65833999999995</v>
      </c>
      <c r="R478" s="232">
        <f t="shared" si="198"/>
        <v>5158.7639999999992</v>
      </c>
    </row>
    <row r="479" spans="1:18" ht="17.25" hidden="1" customHeight="1">
      <c r="A479" s="233">
        <v>40834</v>
      </c>
      <c r="B479" s="340">
        <v>1626</v>
      </c>
      <c r="C479" s="289">
        <v>6.44</v>
      </c>
      <c r="D479" s="289">
        <v>12.5075</v>
      </c>
      <c r="E479" s="289">
        <v>324.3</v>
      </c>
      <c r="F479" s="458">
        <v>6.2525000000000004</v>
      </c>
      <c r="G479" s="340">
        <v>7.1150000000000002</v>
      </c>
      <c r="H479" s="340">
        <v>27.85</v>
      </c>
      <c r="I479" s="340">
        <v>231.5</v>
      </c>
      <c r="K479" s="228">
        <f t="shared" si="193"/>
        <v>358.47283799999997</v>
      </c>
      <c r="L479" s="228">
        <f t="shared" si="194"/>
        <v>253.53120800000002</v>
      </c>
      <c r="M479" s="229">
        <f t="shared" si="195"/>
        <v>459.57182774999995</v>
      </c>
      <c r="N479" s="477">
        <f t="shared" si="196"/>
        <v>357.47945567883067</v>
      </c>
      <c r="O479" s="235">
        <f t="shared" si="197"/>
        <v>229.73998424999999</v>
      </c>
      <c r="P479" s="453">
        <f t="shared" si="197"/>
        <v>261.43142549999999</v>
      </c>
      <c r="Q479" s="154">
        <f t="shared" si="198"/>
        <v>613.98110000000008</v>
      </c>
      <c r="R479" s="232">
        <f t="shared" si="198"/>
        <v>5103.6489999999994</v>
      </c>
    </row>
    <row r="480" spans="1:18" ht="17.25" hidden="1" customHeight="1">
      <c r="A480" s="233">
        <v>40835</v>
      </c>
      <c r="B480" s="340">
        <v>1645</v>
      </c>
      <c r="C480" s="289">
        <v>6.3849999999999998</v>
      </c>
      <c r="D480" s="289">
        <v>12.25</v>
      </c>
      <c r="E480" s="289">
        <v>319.3</v>
      </c>
      <c r="F480" s="458">
        <v>6.1950000000000003</v>
      </c>
      <c r="G480" s="340">
        <v>7.0549999999999997</v>
      </c>
      <c r="H480" s="340">
        <v>26.97</v>
      </c>
      <c r="I480" s="340">
        <v>236.15</v>
      </c>
      <c r="K480" s="228">
        <f t="shared" si="193"/>
        <v>362.66163499999999</v>
      </c>
      <c r="L480" s="228">
        <f t="shared" si="194"/>
        <v>251.36595700000001</v>
      </c>
      <c r="M480" s="229">
        <f t="shared" si="195"/>
        <v>450.11032499999999</v>
      </c>
      <c r="N480" s="477">
        <f t="shared" si="196"/>
        <v>351.96790070382559</v>
      </c>
      <c r="O480" s="235">
        <f t="shared" si="197"/>
        <v>227.62722149999999</v>
      </c>
      <c r="P480" s="453">
        <f t="shared" si="197"/>
        <v>259.22680349999996</v>
      </c>
      <c r="Q480" s="154">
        <f t="shared" si="198"/>
        <v>594.58061999999995</v>
      </c>
      <c r="R480" s="232">
        <f t="shared" si="198"/>
        <v>5206.1628999999994</v>
      </c>
    </row>
    <row r="481" spans="1:18" ht="17.25" hidden="1" customHeight="1">
      <c r="A481" s="233">
        <v>40836</v>
      </c>
      <c r="B481" s="340">
        <v>1631.5</v>
      </c>
      <c r="C481" s="289">
        <v>6.4950000000000001</v>
      </c>
      <c r="D481" s="289">
        <v>12.25</v>
      </c>
      <c r="E481" s="289">
        <v>320.3</v>
      </c>
      <c r="F481" s="458">
        <v>6.3075000000000001</v>
      </c>
      <c r="G481" s="340">
        <v>7.25</v>
      </c>
      <c r="H481" s="340">
        <v>26.8</v>
      </c>
      <c r="I481" s="340">
        <v>231.65</v>
      </c>
      <c r="K481" s="228">
        <f t="shared" si="193"/>
        <v>359.6853845</v>
      </c>
      <c r="L481" s="228">
        <f t="shared" si="194"/>
        <v>255.696459</v>
      </c>
      <c r="M481" s="229">
        <f t="shared" si="195"/>
        <v>450.11032499999999</v>
      </c>
      <c r="N481" s="477">
        <f t="shared" si="196"/>
        <v>353.0702116988266</v>
      </c>
      <c r="O481" s="235">
        <f t="shared" si="197"/>
        <v>231.76088774999999</v>
      </c>
      <c r="P481" s="453">
        <f t="shared" si="197"/>
        <v>266.39182499999998</v>
      </c>
      <c r="Q481" s="154">
        <f t="shared" si="198"/>
        <v>590.83280000000002</v>
      </c>
      <c r="R481" s="232">
        <f t="shared" si="198"/>
        <v>5106.9558999999999</v>
      </c>
    </row>
    <row r="482" spans="1:18" ht="17.25" hidden="1" customHeight="1">
      <c r="A482" s="233">
        <v>40837</v>
      </c>
      <c r="B482" s="340">
        <v>1640.5</v>
      </c>
      <c r="C482" s="289">
        <v>6.4924999999999997</v>
      </c>
      <c r="D482" s="289">
        <v>12.1225</v>
      </c>
      <c r="E482" s="289">
        <v>316.5</v>
      </c>
      <c r="F482" s="458">
        <v>6.32</v>
      </c>
      <c r="G482" s="340">
        <v>7.23</v>
      </c>
      <c r="H482" s="340">
        <v>26.48</v>
      </c>
      <c r="I482" s="340">
        <v>244.85</v>
      </c>
      <c r="K482" s="228">
        <f t="shared" si="193"/>
        <v>361.66955150000001</v>
      </c>
      <c r="L482" s="228">
        <f t="shared" si="194"/>
        <v>255.5980385</v>
      </c>
      <c r="M482" s="229">
        <f t="shared" si="195"/>
        <v>445.42550324999996</v>
      </c>
      <c r="N482" s="477">
        <f t="shared" si="196"/>
        <v>348.88142991782269</v>
      </c>
      <c r="O482" s="235">
        <f t="shared" si="197"/>
        <v>232.22018399999999</v>
      </c>
      <c r="P482" s="453">
        <f t="shared" si="197"/>
        <v>265.65695099999999</v>
      </c>
      <c r="Q482" s="154">
        <f t="shared" si="198"/>
        <v>583.77807999999993</v>
      </c>
      <c r="R482" s="232">
        <f t="shared" si="198"/>
        <v>5397.9630999999999</v>
      </c>
    </row>
    <row r="483" spans="1:18" ht="17.25" hidden="1" customHeight="1">
      <c r="A483" s="233">
        <v>40840</v>
      </c>
      <c r="B483" s="340">
        <v>1690.5</v>
      </c>
      <c r="C483" s="289">
        <v>6.51</v>
      </c>
      <c r="D483" s="289">
        <v>12.2675</v>
      </c>
      <c r="E483" s="289">
        <v>321.5</v>
      </c>
      <c r="F483" s="458">
        <v>6.4249999999999998</v>
      </c>
      <c r="G483" s="340">
        <v>7.35</v>
      </c>
      <c r="H483" s="340">
        <v>27.1</v>
      </c>
      <c r="I483" s="340">
        <v>250.8</v>
      </c>
      <c r="K483" s="228">
        <f t="shared" si="193"/>
        <v>372.6927015</v>
      </c>
      <c r="L483" s="228">
        <f t="shared" si="194"/>
        <v>256.28698200000002</v>
      </c>
      <c r="M483" s="229">
        <f t="shared" si="195"/>
        <v>450.75333974999995</v>
      </c>
      <c r="N483" s="477">
        <f t="shared" si="196"/>
        <v>354.39298489282783</v>
      </c>
      <c r="O483" s="235">
        <f t="shared" si="197"/>
        <v>236.07827249999997</v>
      </c>
      <c r="P483" s="453">
        <f t="shared" si="197"/>
        <v>270.06619499999994</v>
      </c>
      <c r="Q483" s="154">
        <f t="shared" si="198"/>
        <v>597.44659999999999</v>
      </c>
      <c r="R483" s="232">
        <f t="shared" si="198"/>
        <v>5529.1368000000002</v>
      </c>
    </row>
    <row r="484" spans="1:18" ht="17.25" hidden="1" customHeight="1">
      <c r="A484" s="233">
        <v>40841</v>
      </c>
      <c r="B484" s="340">
        <v>1710</v>
      </c>
      <c r="C484" s="289">
        <v>6.5075000000000003</v>
      </c>
      <c r="D484" s="289">
        <v>12.255000000000001</v>
      </c>
      <c r="E484" s="289">
        <v>322.2</v>
      </c>
      <c r="F484" s="458">
        <v>6.3624999999999998</v>
      </c>
      <c r="G484" s="340">
        <v>7.335</v>
      </c>
      <c r="H484" s="340">
        <v>26.94</v>
      </c>
      <c r="I484" s="340">
        <v>236.55</v>
      </c>
      <c r="K484" s="228">
        <f t="shared" si="193"/>
        <v>376.99172999999996</v>
      </c>
      <c r="L484" s="228">
        <f t="shared" si="194"/>
        <v>256.18856150000005</v>
      </c>
      <c r="M484" s="229">
        <f t="shared" si="195"/>
        <v>450.29404349999999</v>
      </c>
      <c r="N484" s="477">
        <f t="shared" si="196"/>
        <v>355.16460258932852</v>
      </c>
      <c r="O484" s="235">
        <f t="shared" si="197"/>
        <v>233.78179124999997</v>
      </c>
      <c r="P484" s="453">
        <f t="shared" si="197"/>
        <v>269.5150395</v>
      </c>
      <c r="Q484" s="154">
        <f t="shared" si="198"/>
        <v>593.91924000000006</v>
      </c>
      <c r="R484" s="232">
        <f t="shared" si="198"/>
        <v>5214.9812999999995</v>
      </c>
    </row>
    <row r="485" spans="1:18" ht="17.25" hidden="1" customHeight="1">
      <c r="A485" s="233">
        <v>40842</v>
      </c>
      <c r="B485" s="340">
        <v>1688.5</v>
      </c>
      <c r="C485" s="289">
        <v>6.3724999999999996</v>
      </c>
      <c r="D485" s="289">
        <v>12.105</v>
      </c>
      <c r="E485" s="289">
        <v>317</v>
      </c>
      <c r="F485" s="458">
        <v>6.1950000000000003</v>
      </c>
      <c r="G485" s="340">
        <v>7.16</v>
      </c>
      <c r="H485" s="340">
        <v>26.35</v>
      </c>
      <c r="I485" s="340">
        <v>233.7</v>
      </c>
      <c r="K485" s="228">
        <f t="shared" si="193"/>
        <v>372.25177550000001</v>
      </c>
      <c r="L485" s="228">
        <f t="shared" si="194"/>
        <v>250.87385449999999</v>
      </c>
      <c r="M485" s="229">
        <f t="shared" si="195"/>
        <v>444.7824885</v>
      </c>
      <c r="N485" s="477">
        <f t="shared" si="196"/>
        <v>349.43258541532322</v>
      </c>
      <c r="O485" s="235">
        <f t="shared" si="197"/>
        <v>227.62722149999999</v>
      </c>
      <c r="P485" s="453">
        <f t="shared" si="197"/>
        <v>263.08489199999997</v>
      </c>
      <c r="Q485" s="154">
        <f t="shared" si="198"/>
        <v>580.91210000000001</v>
      </c>
      <c r="R485" s="232">
        <f t="shared" si="198"/>
        <v>5152.1501999999991</v>
      </c>
    </row>
    <row r="486" spans="1:18" ht="17.25" hidden="1" customHeight="1">
      <c r="A486" s="233">
        <v>40843</v>
      </c>
      <c r="B486" s="340">
        <v>1694</v>
      </c>
      <c r="C486" s="289">
        <v>6.5149999999999997</v>
      </c>
      <c r="D486" s="289">
        <v>12.35</v>
      </c>
      <c r="E486" s="289">
        <v>323.5</v>
      </c>
      <c r="F486" s="458">
        <v>6.44</v>
      </c>
      <c r="G486" s="340">
        <v>7.38</v>
      </c>
      <c r="H486" s="340">
        <v>26.86</v>
      </c>
      <c r="I486" s="340">
        <v>234.6</v>
      </c>
      <c r="K486" s="228">
        <f t="shared" si="193"/>
        <v>373.46432199999998</v>
      </c>
      <c r="L486" s="228">
        <f t="shared" si="194"/>
        <v>256.48382299999997</v>
      </c>
      <c r="M486" s="229">
        <f t="shared" si="195"/>
        <v>453.78469499999994</v>
      </c>
      <c r="N486" s="477">
        <f t="shared" si="196"/>
        <v>356.59760688282984</v>
      </c>
      <c r="O486" s="235">
        <f t="shared" si="197"/>
        <v>236.62942799999999</v>
      </c>
      <c r="P486" s="453">
        <f t="shared" si="197"/>
        <v>271.16850599999998</v>
      </c>
      <c r="Q486" s="154">
        <f t="shared" si="198"/>
        <v>592.15556000000004</v>
      </c>
      <c r="R486" s="232">
        <f t="shared" si="198"/>
        <v>5171.9916000000003</v>
      </c>
    </row>
    <row r="487" spans="1:18" ht="17.25" hidden="1" customHeight="1">
      <c r="A487" s="233">
        <v>40844</v>
      </c>
      <c r="B487" s="340">
        <v>1674</v>
      </c>
      <c r="C487" s="289">
        <v>6.55</v>
      </c>
      <c r="D487" s="289">
        <v>12.17</v>
      </c>
      <c r="E487" s="289">
        <v>317.5</v>
      </c>
      <c r="F487" s="458">
        <v>6.4450000000000003</v>
      </c>
      <c r="G487" s="340">
        <v>7.38</v>
      </c>
      <c r="H487" s="340">
        <v>26.15</v>
      </c>
      <c r="I487" s="340">
        <v>235.15</v>
      </c>
      <c r="K487" s="228">
        <f t="shared" si="193"/>
        <v>369.05506199999996</v>
      </c>
      <c r="L487" s="228">
        <f t="shared" si="194"/>
        <v>257.86171000000002</v>
      </c>
      <c r="M487" s="229">
        <f t="shared" si="195"/>
        <v>447.17082899999997</v>
      </c>
      <c r="N487" s="477">
        <f t="shared" si="196"/>
        <v>349.98374091282375</v>
      </c>
      <c r="O487" s="235">
        <f t="shared" si="197"/>
        <v>236.81314649999999</v>
      </c>
      <c r="P487" s="453">
        <f t="shared" si="197"/>
        <v>271.16850599999998</v>
      </c>
      <c r="Q487" s="154">
        <f t="shared" si="198"/>
        <v>576.50289999999995</v>
      </c>
      <c r="R487" s="232">
        <f t="shared" si="198"/>
        <v>5184.1169</v>
      </c>
    </row>
    <row r="488" spans="1:18" ht="17.25" hidden="1" customHeight="1" thickBot="1">
      <c r="A488" s="233">
        <v>40847</v>
      </c>
      <c r="B488" s="340">
        <v>1664</v>
      </c>
      <c r="C488" s="289">
        <v>6.47</v>
      </c>
      <c r="D488" s="289">
        <v>12.074999999999999</v>
      </c>
      <c r="E488" s="289">
        <v>316.10000000000002</v>
      </c>
      <c r="F488" s="458">
        <v>6.2824999999999998</v>
      </c>
      <c r="G488" s="340">
        <v>7.25</v>
      </c>
      <c r="H488" s="340">
        <v>25.77</v>
      </c>
      <c r="I488" s="340">
        <v>226.95</v>
      </c>
      <c r="K488" s="228">
        <f t="shared" si="193"/>
        <v>366.85043200000001</v>
      </c>
      <c r="L488" s="228">
        <f t="shared" si="194"/>
        <v>254.712254</v>
      </c>
      <c r="M488" s="229">
        <f t="shared" si="195"/>
        <v>443.68017749999996</v>
      </c>
      <c r="N488" s="477">
        <f t="shared" si="196"/>
        <v>348.44050551982235</v>
      </c>
      <c r="O488" s="235">
        <f t="shared" si="197"/>
        <v>230.84229524999998</v>
      </c>
      <c r="P488" s="453">
        <f t="shared" si="197"/>
        <v>266.39182499999998</v>
      </c>
      <c r="Q488" s="154">
        <f t="shared" si="198"/>
        <v>568.12541999999996</v>
      </c>
      <c r="R488" s="232">
        <f t="shared" si="198"/>
        <v>5003.3396999999995</v>
      </c>
    </row>
    <row r="489" spans="1:18" ht="18" customHeight="1" thickBot="1">
      <c r="A489" s="120" t="s">
        <v>95</v>
      </c>
      <c r="B489" s="344">
        <f t="shared" ref="B489:I489" si="199">AVERAGE(B468:B488)</f>
        <v>1635.4761904761904</v>
      </c>
      <c r="C489" s="344">
        <f t="shared" si="199"/>
        <v>6.3210000000000006</v>
      </c>
      <c r="D489" s="344">
        <f t="shared" si="199"/>
        <v>12.138571428571428</v>
      </c>
      <c r="E489" s="344">
        <f t="shared" si="199"/>
        <v>315.20476190476194</v>
      </c>
      <c r="F489" s="344">
        <f t="shared" si="199"/>
        <v>6.275714285714284</v>
      </c>
      <c r="G489" s="344">
        <f t="shared" si="199"/>
        <v>7.1290476190476166</v>
      </c>
      <c r="H489" s="344">
        <f t="shared" si="199"/>
        <v>26.322380952380957</v>
      </c>
      <c r="I489" s="344">
        <f t="shared" si="199"/>
        <v>232.79523809523812</v>
      </c>
      <c r="J489" s="461" t="e">
        <f>AVERAGE(#REF!)</f>
        <v>#REF!</v>
      </c>
      <c r="K489" s="223">
        <f>AVERAGE(K468:K488)</f>
        <v>360.56198738095236</v>
      </c>
      <c r="L489" s="223">
        <f t="shared" ref="L489:R489" si="200">AVERAGE(L468:L488)</f>
        <v>248.84639219999994</v>
      </c>
      <c r="M489" s="224">
        <f t="shared" si="200"/>
        <v>446.01602699999995</v>
      </c>
      <c r="N489" s="282">
        <f>AVERAGE(N468:N488)</f>
        <v>347.45367472429763</v>
      </c>
      <c r="O489" s="71">
        <f t="shared" si="200"/>
        <v>230.59296299999997</v>
      </c>
      <c r="P489" s="225">
        <f t="shared" si="200"/>
        <v>261.94758699999994</v>
      </c>
      <c r="Q489" s="71">
        <f t="shared" si="200"/>
        <v>580.3032104761902</v>
      </c>
      <c r="R489" s="282">
        <f t="shared" si="200"/>
        <v>5132.2038190476178</v>
      </c>
    </row>
    <row r="490" spans="1:18" ht="18" hidden="1" customHeight="1">
      <c r="A490" s="233">
        <v>40848</v>
      </c>
      <c r="B490" s="340">
        <v>1654</v>
      </c>
      <c r="C490" s="289">
        <v>6.5425000000000004</v>
      </c>
      <c r="D490" s="289">
        <v>11.922499999999999</v>
      </c>
      <c r="E490" s="289">
        <v>310.7</v>
      </c>
      <c r="F490" s="458">
        <v>6.3</v>
      </c>
      <c r="G490" s="340">
        <v>7.1849999999999996</v>
      </c>
      <c r="H490" s="340">
        <v>25.34</v>
      </c>
      <c r="I490" s="340">
        <v>223.65</v>
      </c>
      <c r="K490" s="228">
        <f t="shared" ref="K490:K510" si="201">B490*0.220463</f>
        <v>364.645802</v>
      </c>
      <c r="L490" s="228">
        <f t="shared" ref="L490:L510" si="202">C490*39.3682</f>
        <v>257.56644850000004</v>
      </c>
      <c r="M490" s="229">
        <f t="shared" ref="M490:M510" si="203">D490*36.7437</f>
        <v>438.07676324999994</v>
      </c>
      <c r="N490" s="477">
        <f t="shared" ref="N490:N510" si="204">E490/0.907185</f>
        <v>342.48802614681676</v>
      </c>
      <c r="O490" s="235">
        <f t="shared" ref="O490:P510" si="205">F490*36.7437</f>
        <v>231.48530999999997</v>
      </c>
      <c r="P490" s="453">
        <f t="shared" si="205"/>
        <v>264.00348449999996</v>
      </c>
      <c r="Q490" s="154">
        <f t="shared" ref="Q490:R510" si="206">H490/100*2204.6</f>
        <v>558.64563999999996</v>
      </c>
      <c r="R490" s="232">
        <f t="shared" si="206"/>
        <v>4930.5878999999995</v>
      </c>
    </row>
    <row r="491" spans="1:18" ht="18" hidden="1" customHeight="1">
      <c r="A491" s="233">
        <v>40849</v>
      </c>
      <c r="B491" s="340">
        <v>1614</v>
      </c>
      <c r="C491" s="289">
        <v>6.45</v>
      </c>
      <c r="D491" s="289">
        <v>11.935</v>
      </c>
      <c r="E491" s="289">
        <v>310.5</v>
      </c>
      <c r="F491" s="458">
        <v>6.2350000000000003</v>
      </c>
      <c r="G491" s="340">
        <v>7.13</v>
      </c>
      <c r="H491" s="340">
        <v>25.42</v>
      </c>
      <c r="I491" s="340">
        <v>224</v>
      </c>
      <c r="K491" s="228">
        <f t="shared" si="201"/>
        <v>355.82728199999997</v>
      </c>
      <c r="L491" s="228">
        <f t="shared" si="202"/>
        <v>253.92489</v>
      </c>
      <c r="M491" s="229">
        <f t="shared" si="203"/>
        <v>438.53605949999996</v>
      </c>
      <c r="N491" s="477">
        <f t="shared" si="204"/>
        <v>342.2675639478166</v>
      </c>
      <c r="O491" s="235">
        <f t="shared" si="205"/>
        <v>229.0969695</v>
      </c>
      <c r="P491" s="453">
        <f t="shared" si="205"/>
        <v>261.98258099999998</v>
      </c>
      <c r="Q491" s="154">
        <f t="shared" si="206"/>
        <v>560.40932000000009</v>
      </c>
      <c r="R491" s="232">
        <f t="shared" si="206"/>
        <v>4938.3040000000001</v>
      </c>
    </row>
    <row r="492" spans="1:18" ht="18" hidden="1" customHeight="1">
      <c r="A492" s="233">
        <v>40850</v>
      </c>
      <c r="B492" s="340">
        <v>1592</v>
      </c>
      <c r="C492" s="289">
        <v>6.5350000000000001</v>
      </c>
      <c r="D492" s="289">
        <v>12.192500000000001</v>
      </c>
      <c r="E492" s="289">
        <v>314.5</v>
      </c>
      <c r="F492" s="458">
        <v>6.36</v>
      </c>
      <c r="G492" s="340">
        <v>7.2</v>
      </c>
      <c r="H492" s="340">
        <v>25.65</v>
      </c>
      <c r="I492" s="340">
        <v>226.8</v>
      </c>
      <c r="K492" s="228">
        <f t="shared" si="201"/>
        <v>350.97709599999996</v>
      </c>
      <c r="L492" s="228">
        <f t="shared" si="202"/>
        <v>257.271187</v>
      </c>
      <c r="M492" s="229">
        <f t="shared" si="203"/>
        <v>447.99756224999999</v>
      </c>
      <c r="N492" s="477">
        <f t="shared" si="204"/>
        <v>346.67680792782068</v>
      </c>
      <c r="O492" s="235">
        <f t="shared" si="205"/>
        <v>233.689932</v>
      </c>
      <c r="P492" s="453">
        <f t="shared" si="205"/>
        <v>264.55464000000001</v>
      </c>
      <c r="Q492" s="154">
        <f t="shared" si="206"/>
        <v>565.47990000000004</v>
      </c>
      <c r="R492" s="232">
        <f t="shared" si="206"/>
        <v>5000.0328</v>
      </c>
    </row>
    <row r="493" spans="1:18" ht="18" hidden="1" customHeight="1">
      <c r="A493" s="233">
        <v>40851</v>
      </c>
      <c r="B493" s="340">
        <v>1589.5</v>
      </c>
      <c r="C493" s="289">
        <v>6.5575000000000001</v>
      </c>
      <c r="D493" s="289">
        <v>12.125</v>
      </c>
      <c r="E493" s="289">
        <v>315.39999999999998</v>
      </c>
      <c r="F493" s="458">
        <v>6.3674999999999997</v>
      </c>
      <c r="G493" s="340">
        <v>7.18</v>
      </c>
      <c r="H493" s="340">
        <v>25.57</v>
      </c>
      <c r="I493" s="340">
        <v>230.2</v>
      </c>
      <c r="K493" s="228">
        <f t="shared" si="201"/>
        <v>350.42593849999997</v>
      </c>
      <c r="L493" s="228">
        <f t="shared" si="202"/>
        <v>258.1569715</v>
      </c>
      <c r="M493" s="229">
        <f t="shared" si="203"/>
        <v>445.51736249999999</v>
      </c>
      <c r="N493" s="477">
        <f t="shared" si="204"/>
        <v>347.66888782332154</v>
      </c>
      <c r="O493" s="235">
        <f t="shared" si="205"/>
        <v>233.96550974999997</v>
      </c>
      <c r="P493" s="453">
        <f t="shared" si="205"/>
        <v>263.81976599999996</v>
      </c>
      <c r="Q493" s="154">
        <f t="shared" si="206"/>
        <v>563.71621999999991</v>
      </c>
      <c r="R493" s="232">
        <f t="shared" si="206"/>
        <v>5074.9892</v>
      </c>
    </row>
    <row r="494" spans="1:18" ht="18" hidden="1" customHeight="1">
      <c r="A494" s="233">
        <v>40854</v>
      </c>
      <c r="B494" s="340">
        <v>1590</v>
      </c>
      <c r="C494" s="289">
        <v>6.5324999999999998</v>
      </c>
      <c r="D494" s="289">
        <v>11.922499999999999</v>
      </c>
      <c r="E494" s="289">
        <v>309.3</v>
      </c>
      <c r="F494" s="458">
        <v>6.3825000000000003</v>
      </c>
      <c r="G494" s="340">
        <v>7.2450000000000001</v>
      </c>
      <c r="H494" s="340">
        <v>25.32</v>
      </c>
      <c r="I494" s="340">
        <v>233</v>
      </c>
      <c r="K494" s="228">
        <f t="shared" si="201"/>
        <v>350.53616999999997</v>
      </c>
      <c r="L494" s="228">
        <f t="shared" si="202"/>
        <v>257.17276650000002</v>
      </c>
      <c r="M494" s="229">
        <f t="shared" si="203"/>
        <v>438.07676324999994</v>
      </c>
      <c r="N494" s="477">
        <f t="shared" si="204"/>
        <v>340.94479075381537</v>
      </c>
      <c r="O494" s="235">
        <f t="shared" si="205"/>
        <v>234.51666524999999</v>
      </c>
      <c r="P494" s="453">
        <f t="shared" si="205"/>
        <v>266.20810649999999</v>
      </c>
      <c r="Q494" s="154">
        <f t="shared" si="206"/>
        <v>558.20471999999995</v>
      </c>
      <c r="R494" s="232">
        <f t="shared" si="206"/>
        <v>5136.7179999999998</v>
      </c>
    </row>
    <row r="495" spans="1:18" ht="18" hidden="1" customHeight="1">
      <c r="A495" s="233">
        <v>40855</v>
      </c>
      <c r="B495" s="340">
        <v>1571</v>
      </c>
      <c r="C495" s="289">
        <v>6.6050000000000004</v>
      </c>
      <c r="D495" s="289">
        <v>11.952500000000001</v>
      </c>
      <c r="E495" s="289">
        <v>307.60000000000002</v>
      </c>
      <c r="F495" s="458">
        <v>6.57</v>
      </c>
      <c r="G495" s="340">
        <v>7.3849999999999998</v>
      </c>
      <c r="H495" s="340">
        <v>25.91</v>
      </c>
      <c r="I495" s="340">
        <v>229.6</v>
      </c>
      <c r="K495" s="228">
        <f t="shared" si="201"/>
        <v>346.347373</v>
      </c>
      <c r="L495" s="228">
        <f t="shared" si="202"/>
        <v>260.02696100000003</v>
      </c>
      <c r="M495" s="229">
        <f t="shared" si="203"/>
        <v>439.17907424999999</v>
      </c>
      <c r="N495" s="477">
        <f t="shared" si="204"/>
        <v>339.07086206231367</v>
      </c>
      <c r="O495" s="235">
        <f t="shared" si="205"/>
        <v>241.40610899999999</v>
      </c>
      <c r="P495" s="453">
        <f t="shared" si="205"/>
        <v>271.35222449999998</v>
      </c>
      <c r="Q495" s="154">
        <f t="shared" si="206"/>
        <v>571.21186</v>
      </c>
      <c r="R495" s="232">
        <f t="shared" si="206"/>
        <v>5061.7615999999998</v>
      </c>
    </row>
    <row r="496" spans="1:18" ht="18" hidden="1" customHeight="1">
      <c r="A496" s="233">
        <v>40856</v>
      </c>
      <c r="B496" s="340">
        <v>1528.5</v>
      </c>
      <c r="C496" s="289">
        <v>6.56</v>
      </c>
      <c r="D496" s="289">
        <v>11.7575</v>
      </c>
      <c r="E496" s="289">
        <v>303.10000000000002</v>
      </c>
      <c r="F496" s="458">
        <v>6.43</v>
      </c>
      <c r="G496" s="340">
        <v>7.13</v>
      </c>
      <c r="H496" s="340">
        <v>25.36</v>
      </c>
      <c r="I496" s="340">
        <v>230.2</v>
      </c>
      <c r="K496" s="228">
        <f t="shared" si="201"/>
        <v>336.97769549999998</v>
      </c>
      <c r="L496" s="228">
        <f t="shared" si="202"/>
        <v>258.25539199999997</v>
      </c>
      <c r="M496" s="229">
        <f t="shared" si="203"/>
        <v>432.01405274999996</v>
      </c>
      <c r="N496" s="477">
        <f t="shared" si="204"/>
        <v>334.11046258480906</v>
      </c>
      <c r="O496" s="235">
        <f t="shared" si="205"/>
        <v>236.26199099999997</v>
      </c>
      <c r="P496" s="453">
        <f t="shared" si="205"/>
        <v>261.98258099999998</v>
      </c>
      <c r="Q496" s="154">
        <f t="shared" si="206"/>
        <v>559.08655999999996</v>
      </c>
      <c r="R496" s="232">
        <f t="shared" si="206"/>
        <v>5074.9892</v>
      </c>
    </row>
    <row r="497" spans="1:18" ht="18" hidden="1" customHeight="1">
      <c r="A497" s="233">
        <v>40857</v>
      </c>
      <c r="B497" s="340">
        <v>1503.5</v>
      </c>
      <c r="C497" s="289">
        <v>6.4550000000000001</v>
      </c>
      <c r="D497" s="289">
        <v>11.58</v>
      </c>
      <c r="E497" s="289">
        <v>297.89999999999998</v>
      </c>
      <c r="F497" s="458">
        <v>6.2</v>
      </c>
      <c r="G497" s="340">
        <v>6.97</v>
      </c>
      <c r="H497" s="340">
        <v>25.39</v>
      </c>
      <c r="I497" s="340">
        <v>230</v>
      </c>
      <c r="K497" s="228">
        <f t="shared" si="201"/>
        <v>331.46612049999999</v>
      </c>
      <c r="L497" s="228">
        <f t="shared" si="202"/>
        <v>254.12173100000001</v>
      </c>
      <c r="M497" s="229">
        <f t="shared" si="203"/>
        <v>425.49204599999996</v>
      </c>
      <c r="N497" s="477">
        <f t="shared" si="204"/>
        <v>328.37844541080369</v>
      </c>
      <c r="O497" s="235">
        <f t="shared" si="205"/>
        <v>227.81093999999999</v>
      </c>
      <c r="P497" s="453">
        <f t="shared" si="205"/>
        <v>256.10358899999994</v>
      </c>
      <c r="Q497" s="154">
        <f t="shared" si="206"/>
        <v>559.74793999999997</v>
      </c>
      <c r="R497" s="232">
        <f t="shared" si="206"/>
        <v>5070.579999999999</v>
      </c>
    </row>
    <row r="498" spans="1:18" ht="18" hidden="1" customHeight="1">
      <c r="A498" s="233">
        <v>40858</v>
      </c>
      <c r="B498" s="340">
        <v>1500.5</v>
      </c>
      <c r="C498" s="289">
        <v>6.38</v>
      </c>
      <c r="D498" s="289">
        <v>11.66</v>
      </c>
      <c r="E498" s="289">
        <v>299.5</v>
      </c>
      <c r="F498" s="458">
        <v>6.17</v>
      </c>
      <c r="G498" s="340">
        <v>7.04</v>
      </c>
      <c r="H498" s="340">
        <v>25</v>
      </c>
      <c r="I498" s="340">
        <v>233.95</v>
      </c>
      <c r="K498" s="228">
        <f t="shared" si="201"/>
        <v>330.8047315</v>
      </c>
      <c r="L498" s="228">
        <f t="shared" si="202"/>
        <v>251.169116</v>
      </c>
      <c r="M498" s="229">
        <f t="shared" si="203"/>
        <v>428.43154199999998</v>
      </c>
      <c r="N498" s="477">
        <f t="shared" si="204"/>
        <v>330.14214300280537</v>
      </c>
      <c r="O498" s="235">
        <f t="shared" si="205"/>
        <v>226.70862899999997</v>
      </c>
      <c r="P498" s="453">
        <f t="shared" si="205"/>
        <v>258.67564799999997</v>
      </c>
      <c r="Q498" s="154">
        <f t="shared" si="206"/>
        <v>551.15</v>
      </c>
      <c r="R498" s="232">
        <f t="shared" si="206"/>
        <v>5157.6616999999987</v>
      </c>
    </row>
    <row r="499" spans="1:18" ht="18" hidden="1" customHeight="1">
      <c r="A499" s="233">
        <v>40861</v>
      </c>
      <c r="B499" s="340">
        <v>1505</v>
      </c>
      <c r="C499" s="289">
        <v>6.335</v>
      </c>
      <c r="D499" s="289">
        <v>11.72</v>
      </c>
      <c r="E499" s="289">
        <v>299.2</v>
      </c>
      <c r="F499" s="314">
        <v>6.1574999999999998</v>
      </c>
      <c r="G499" s="340">
        <v>6.92</v>
      </c>
      <c r="H499" s="340">
        <v>24.75</v>
      </c>
      <c r="I499" s="340">
        <v>230.95</v>
      </c>
      <c r="K499" s="228">
        <f t="shared" si="201"/>
        <v>331.79681499999998</v>
      </c>
      <c r="L499" s="228">
        <f t="shared" si="202"/>
        <v>249.397547</v>
      </c>
      <c r="M499" s="229">
        <f t="shared" si="203"/>
        <v>430.63616400000001</v>
      </c>
      <c r="N499" s="477">
        <f t="shared" si="204"/>
        <v>329.81144970430506</v>
      </c>
      <c r="O499" s="235">
        <f t="shared" si="205"/>
        <v>226.24933274999998</v>
      </c>
      <c r="P499" s="453">
        <f t="shared" si="205"/>
        <v>254.26640399999997</v>
      </c>
      <c r="Q499" s="154">
        <f t="shared" si="206"/>
        <v>545.63850000000002</v>
      </c>
      <c r="R499" s="232">
        <f t="shared" si="206"/>
        <v>5091.5236999999997</v>
      </c>
    </row>
    <row r="500" spans="1:18" ht="18" hidden="1" customHeight="1">
      <c r="A500" s="233">
        <v>40862</v>
      </c>
      <c r="B500" s="340">
        <v>1522.5</v>
      </c>
      <c r="C500" s="289">
        <v>6.4550000000000001</v>
      </c>
      <c r="D500" s="289">
        <v>12.0025</v>
      </c>
      <c r="E500" s="289">
        <v>301.39999999999998</v>
      </c>
      <c r="F500" s="314">
        <v>6.3274999999999997</v>
      </c>
      <c r="G500" s="340">
        <v>7.0549999999999997</v>
      </c>
      <c r="H500" s="340">
        <v>24.81</v>
      </c>
      <c r="I500" s="340">
        <v>239.5</v>
      </c>
      <c r="K500" s="228">
        <f t="shared" si="201"/>
        <v>335.65491750000001</v>
      </c>
      <c r="L500" s="228">
        <f t="shared" si="202"/>
        <v>254.12173100000001</v>
      </c>
      <c r="M500" s="229">
        <f t="shared" si="203"/>
        <v>441.01625924999996</v>
      </c>
      <c r="N500" s="477">
        <f t="shared" si="204"/>
        <v>332.2365338933073</v>
      </c>
      <c r="O500" s="235">
        <f t="shared" si="205"/>
        <v>232.49576174999996</v>
      </c>
      <c r="P500" s="453">
        <f t="shared" si="205"/>
        <v>259.22680349999996</v>
      </c>
      <c r="Q500" s="154">
        <f t="shared" si="206"/>
        <v>546.96125999999992</v>
      </c>
      <c r="R500" s="232">
        <f t="shared" si="206"/>
        <v>5280.0169999999998</v>
      </c>
    </row>
    <row r="501" spans="1:18" ht="18" hidden="1" customHeight="1">
      <c r="A501" s="233">
        <v>40863</v>
      </c>
      <c r="B501" s="340">
        <v>1495.5</v>
      </c>
      <c r="C501" s="289">
        <v>6.4260000000000002</v>
      </c>
      <c r="D501" s="289">
        <v>11.875999999999999</v>
      </c>
      <c r="E501" s="289">
        <v>296.39999999999998</v>
      </c>
      <c r="F501" s="314">
        <v>6.1660000000000004</v>
      </c>
      <c r="G501" s="340">
        <v>6.87</v>
      </c>
      <c r="H501" s="340">
        <v>24.52</v>
      </c>
      <c r="I501" s="340">
        <v>235.75</v>
      </c>
      <c r="K501" s="228">
        <f t="shared" si="201"/>
        <v>329.70241649999997</v>
      </c>
      <c r="L501" s="228">
        <f t="shared" si="202"/>
        <v>252.98005320000001</v>
      </c>
      <c r="M501" s="229">
        <f t="shared" si="203"/>
        <v>436.36818119999992</v>
      </c>
      <c r="N501" s="477">
        <f t="shared" si="204"/>
        <v>326.72497891830221</v>
      </c>
      <c r="O501" s="235">
        <f t="shared" si="205"/>
        <v>226.56165419999999</v>
      </c>
      <c r="P501" s="453">
        <f t="shared" si="205"/>
        <v>252.42921899999999</v>
      </c>
      <c r="Q501" s="154">
        <f t="shared" si="206"/>
        <v>540.56791999999996</v>
      </c>
      <c r="R501" s="232">
        <f t="shared" si="206"/>
        <v>5197.3444999999992</v>
      </c>
    </row>
    <row r="502" spans="1:18" ht="18" hidden="1" customHeight="1">
      <c r="A502" s="233">
        <v>40864</v>
      </c>
      <c r="B502" s="340">
        <v>1471.5</v>
      </c>
      <c r="C502" s="289">
        <v>6.1449999999999996</v>
      </c>
      <c r="D502" s="289">
        <v>11.682499999999999</v>
      </c>
      <c r="E502" s="289">
        <v>294.5</v>
      </c>
      <c r="F502" s="314">
        <v>6.1449999999999996</v>
      </c>
      <c r="G502" s="340">
        <v>6.665</v>
      </c>
      <c r="H502" s="340">
        <v>24.04</v>
      </c>
      <c r="I502" s="340">
        <v>232.15</v>
      </c>
      <c r="K502" s="228">
        <f t="shared" si="201"/>
        <v>324.41130449999997</v>
      </c>
      <c r="L502" s="228">
        <f t="shared" si="202"/>
        <v>241.91758899999999</v>
      </c>
      <c r="M502" s="229">
        <f t="shared" si="203"/>
        <v>429.25827524999994</v>
      </c>
      <c r="N502" s="477">
        <f t="shared" si="204"/>
        <v>324.63058802780029</v>
      </c>
      <c r="O502" s="235">
        <f t="shared" si="205"/>
        <v>225.79003649999996</v>
      </c>
      <c r="P502" s="453">
        <f t="shared" si="205"/>
        <v>244.89676049999997</v>
      </c>
      <c r="Q502" s="154">
        <f t="shared" si="206"/>
        <v>529.98583999999994</v>
      </c>
      <c r="R502" s="232">
        <f t="shared" si="206"/>
        <v>5117.9788999999992</v>
      </c>
    </row>
    <row r="503" spans="1:18" ht="18" hidden="1" customHeight="1">
      <c r="A503" s="233">
        <v>40865</v>
      </c>
      <c r="B503" s="340">
        <v>1468</v>
      </c>
      <c r="C503" s="289">
        <v>6.1025</v>
      </c>
      <c r="D503" s="289">
        <v>11.682499999999999</v>
      </c>
      <c r="E503" s="289">
        <v>298.39999999999998</v>
      </c>
      <c r="F503" s="314">
        <v>5.9824999999999999</v>
      </c>
      <c r="G503" s="340">
        <v>6.6849999999999996</v>
      </c>
      <c r="H503" s="340">
        <v>23.97</v>
      </c>
      <c r="I503" s="340">
        <v>234.2</v>
      </c>
      <c r="K503" s="228">
        <f t="shared" si="201"/>
        <v>323.63968399999999</v>
      </c>
      <c r="L503" s="228">
        <f t="shared" si="202"/>
        <v>240.24444050000002</v>
      </c>
      <c r="M503" s="229">
        <f t="shared" si="203"/>
        <v>429.25827524999994</v>
      </c>
      <c r="N503" s="477">
        <f t="shared" si="204"/>
        <v>328.92960090830422</v>
      </c>
      <c r="O503" s="235">
        <f t="shared" si="205"/>
        <v>219.81918524999998</v>
      </c>
      <c r="P503" s="453">
        <f t="shared" si="205"/>
        <v>245.63163449999996</v>
      </c>
      <c r="Q503" s="154">
        <f t="shared" si="206"/>
        <v>528.44261999999992</v>
      </c>
      <c r="R503" s="232">
        <f t="shared" si="206"/>
        <v>5163.1732000000002</v>
      </c>
    </row>
    <row r="504" spans="1:18" ht="18" hidden="1" customHeight="1">
      <c r="A504" s="233">
        <v>40868</v>
      </c>
      <c r="B504" s="340">
        <v>1445.5</v>
      </c>
      <c r="C504" s="289">
        <v>5.9775</v>
      </c>
      <c r="D504" s="289">
        <v>11.48</v>
      </c>
      <c r="E504" s="289">
        <v>289.60000000000002</v>
      </c>
      <c r="F504" s="314">
        <v>5.915</v>
      </c>
      <c r="G504" s="340">
        <v>6.67</v>
      </c>
      <c r="H504" s="340">
        <v>24.09</v>
      </c>
      <c r="I504" s="340">
        <v>232.2</v>
      </c>
      <c r="K504" s="228">
        <f t="shared" si="201"/>
        <v>318.67926649999998</v>
      </c>
      <c r="L504" s="228">
        <f t="shared" si="202"/>
        <v>235.32341550000001</v>
      </c>
      <c r="M504" s="229">
        <f t="shared" si="203"/>
        <v>421.81767600000001</v>
      </c>
      <c r="N504" s="477">
        <f t="shared" si="204"/>
        <v>319.22926415229529</v>
      </c>
      <c r="O504" s="235">
        <f t="shared" si="205"/>
        <v>217.33898549999998</v>
      </c>
      <c r="P504" s="453">
        <f t="shared" si="205"/>
        <v>245.08047899999997</v>
      </c>
      <c r="Q504" s="154">
        <f t="shared" si="206"/>
        <v>531.08813999999995</v>
      </c>
      <c r="R504" s="232">
        <f t="shared" si="206"/>
        <v>5119.0811999999996</v>
      </c>
    </row>
    <row r="505" spans="1:18" ht="18" hidden="1" customHeight="1">
      <c r="A505" s="233">
        <v>40869</v>
      </c>
      <c r="B505" s="340">
        <v>1431</v>
      </c>
      <c r="C505" s="289">
        <v>5.99</v>
      </c>
      <c r="D505" s="289">
        <v>11.53</v>
      </c>
      <c r="E505" s="289">
        <v>292</v>
      </c>
      <c r="F505" s="314">
        <v>5.94</v>
      </c>
      <c r="G505" s="340">
        <v>6.61</v>
      </c>
      <c r="H505" s="340">
        <v>23.44</v>
      </c>
      <c r="I505" s="340">
        <v>232.9</v>
      </c>
      <c r="K505" s="228">
        <f t="shared" si="201"/>
        <v>315.482553</v>
      </c>
      <c r="L505" s="228">
        <f t="shared" si="202"/>
        <v>235.81551800000003</v>
      </c>
      <c r="M505" s="229">
        <f t="shared" si="203"/>
        <v>423.65486099999993</v>
      </c>
      <c r="N505" s="477">
        <f t="shared" si="204"/>
        <v>321.87481054029774</v>
      </c>
      <c r="O505" s="235">
        <f t="shared" si="205"/>
        <v>218.257578</v>
      </c>
      <c r="P505" s="453">
        <f t="shared" si="205"/>
        <v>242.875857</v>
      </c>
      <c r="Q505" s="154">
        <f t="shared" si="206"/>
        <v>516.75824</v>
      </c>
      <c r="R505" s="232">
        <f t="shared" si="206"/>
        <v>5134.5133999999998</v>
      </c>
    </row>
    <row r="506" spans="1:18" ht="18" hidden="1" customHeight="1">
      <c r="A506" s="233">
        <v>40870</v>
      </c>
      <c r="B506" s="340">
        <v>1455</v>
      </c>
      <c r="C506" s="289">
        <v>5.8875000000000002</v>
      </c>
      <c r="D506" s="289">
        <v>11.225</v>
      </c>
      <c r="E506" s="289">
        <v>282.5</v>
      </c>
      <c r="F506" s="314">
        <v>5.7925000000000004</v>
      </c>
      <c r="G506" s="340">
        <v>6.49</v>
      </c>
      <c r="H506" s="340">
        <v>23.09</v>
      </c>
      <c r="I506" s="340">
        <v>231.6</v>
      </c>
      <c r="K506" s="228">
        <f t="shared" si="201"/>
        <v>320.77366499999999</v>
      </c>
      <c r="L506" s="228">
        <f t="shared" si="202"/>
        <v>231.78027750000001</v>
      </c>
      <c r="M506" s="229">
        <f t="shared" si="203"/>
        <v>412.44803249999995</v>
      </c>
      <c r="N506" s="477">
        <f t="shared" si="204"/>
        <v>311.40285608778805</v>
      </c>
      <c r="O506" s="235">
        <f t="shared" si="205"/>
        <v>212.83788225000001</v>
      </c>
      <c r="P506" s="453">
        <f t="shared" si="205"/>
        <v>238.466613</v>
      </c>
      <c r="Q506" s="154">
        <f t="shared" si="206"/>
        <v>509.04213999999996</v>
      </c>
      <c r="R506" s="232">
        <f t="shared" si="206"/>
        <v>5105.8535999999995</v>
      </c>
    </row>
    <row r="507" spans="1:18" ht="18" hidden="1" customHeight="1">
      <c r="A507" s="233">
        <v>40872</v>
      </c>
      <c r="B507" s="340">
        <v>1423.5</v>
      </c>
      <c r="C507" s="289">
        <v>5.8239999999999998</v>
      </c>
      <c r="D507" s="289">
        <v>11.064</v>
      </c>
      <c r="E507" s="289">
        <v>282.7</v>
      </c>
      <c r="F507" s="314">
        <v>5.7439999999999998</v>
      </c>
      <c r="G507" s="340">
        <v>6.4349999999999996</v>
      </c>
      <c r="H507" s="340">
        <v>22.9</v>
      </c>
      <c r="I507" s="340">
        <v>229.6</v>
      </c>
      <c r="K507" s="228">
        <f t="shared" si="201"/>
        <v>313.82908049999998</v>
      </c>
      <c r="L507" s="228">
        <f t="shared" si="202"/>
        <v>229.28039680000001</v>
      </c>
      <c r="M507" s="229">
        <f t="shared" si="203"/>
        <v>406.53229679999998</v>
      </c>
      <c r="N507" s="477">
        <f t="shared" si="204"/>
        <v>311.62331828678822</v>
      </c>
      <c r="O507" s="235">
        <f t="shared" si="205"/>
        <v>211.05581279999998</v>
      </c>
      <c r="P507" s="453">
        <f t="shared" si="205"/>
        <v>236.44570949999996</v>
      </c>
      <c r="Q507" s="154">
        <f t="shared" si="206"/>
        <v>504.85339999999997</v>
      </c>
      <c r="R507" s="232">
        <f t="shared" si="206"/>
        <v>5061.7615999999998</v>
      </c>
    </row>
    <row r="508" spans="1:18" ht="18" hidden="1" customHeight="1">
      <c r="A508" s="233">
        <v>40875</v>
      </c>
      <c r="B508" s="340">
        <v>1414.5</v>
      </c>
      <c r="C508" s="289">
        <v>5.9175000000000004</v>
      </c>
      <c r="D508" s="289">
        <v>11.21</v>
      </c>
      <c r="E508" s="289">
        <v>287.8</v>
      </c>
      <c r="F508" s="314">
        <v>5.7474999999999996</v>
      </c>
      <c r="G508" s="340">
        <v>6.4124999999999996</v>
      </c>
      <c r="H508" s="340">
        <v>23.12</v>
      </c>
      <c r="I508" s="340">
        <v>224.7</v>
      </c>
      <c r="K508" s="228">
        <f t="shared" si="201"/>
        <v>311.84491349999996</v>
      </c>
      <c r="L508" s="228">
        <f t="shared" si="202"/>
        <v>232.96132350000002</v>
      </c>
      <c r="M508" s="229">
        <f t="shared" si="203"/>
        <v>411.89687700000002</v>
      </c>
      <c r="N508" s="477">
        <f t="shared" si="204"/>
        <v>317.24510436129344</v>
      </c>
      <c r="O508" s="235">
        <f t="shared" si="205"/>
        <v>211.18441574999997</v>
      </c>
      <c r="P508" s="453">
        <f t="shared" si="205"/>
        <v>235.61897624999997</v>
      </c>
      <c r="Q508" s="154">
        <f t="shared" si="206"/>
        <v>509.70352000000003</v>
      </c>
      <c r="R508" s="232">
        <f t="shared" si="206"/>
        <v>4953.7361999999994</v>
      </c>
    </row>
    <row r="509" spans="1:18" ht="18" hidden="1" customHeight="1">
      <c r="A509" s="233">
        <v>40876</v>
      </c>
      <c r="B509" s="340">
        <v>1437</v>
      </c>
      <c r="C509" s="289">
        <v>5.98</v>
      </c>
      <c r="D509" s="289">
        <v>11.25</v>
      </c>
      <c r="E509" s="289">
        <v>286.10000000000002</v>
      </c>
      <c r="F509" s="314">
        <v>5.9450000000000003</v>
      </c>
      <c r="G509" s="340">
        <v>6.56</v>
      </c>
      <c r="H509" s="340">
        <v>23.49</v>
      </c>
      <c r="I509" s="340">
        <v>225.25</v>
      </c>
      <c r="K509" s="228">
        <f t="shared" si="201"/>
        <v>316.80533099999997</v>
      </c>
      <c r="L509" s="228">
        <f t="shared" si="202"/>
        <v>235.42183600000001</v>
      </c>
      <c r="M509" s="229">
        <f t="shared" si="203"/>
        <v>413.36662499999994</v>
      </c>
      <c r="N509" s="477">
        <f t="shared" si="204"/>
        <v>315.37117566979174</v>
      </c>
      <c r="O509" s="235">
        <f t="shared" si="205"/>
        <v>218.44129649999999</v>
      </c>
      <c r="P509" s="453">
        <f t="shared" si="205"/>
        <v>241.03867199999996</v>
      </c>
      <c r="Q509" s="154">
        <f t="shared" si="206"/>
        <v>517.86054000000001</v>
      </c>
      <c r="R509" s="232">
        <f t="shared" si="206"/>
        <v>4965.8615</v>
      </c>
    </row>
    <row r="510" spans="1:18" ht="18" hidden="1" customHeight="1" thickBot="1">
      <c r="A510" s="233">
        <v>40877</v>
      </c>
      <c r="B510" s="340">
        <v>1483.5</v>
      </c>
      <c r="C510" s="289">
        <v>6.0125000000000002</v>
      </c>
      <c r="D510" s="289">
        <v>11.3125</v>
      </c>
      <c r="E510" s="289">
        <v>290.39999999999998</v>
      </c>
      <c r="F510" s="314">
        <v>5.9574999999999996</v>
      </c>
      <c r="G510" s="340">
        <v>6.51</v>
      </c>
      <c r="H510" s="340">
        <v>23.69</v>
      </c>
      <c r="I510" s="340">
        <v>233.8</v>
      </c>
      <c r="K510" s="228">
        <f t="shared" si="201"/>
        <v>327.05686049999997</v>
      </c>
      <c r="L510" s="228">
        <f t="shared" si="202"/>
        <v>236.70130250000003</v>
      </c>
      <c r="M510" s="229">
        <f t="shared" si="203"/>
        <v>415.66310624999994</v>
      </c>
      <c r="N510" s="477">
        <f t="shared" si="204"/>
        <v>320.11111294829607</v>
      </c>
      <c r="O510" s="235">
        <f t="shared" si="205"/>
        <v>218.90059274999996</v>
      </c>
      <c r="P510" s="453">
        <f t="shared" si="205"/>
        <v>239.20148699999999</v>
      </c>
      <c r="Q510" s="154">
        <f t="shared" si="206"/>
        <v>522.26973999999996</v>
      </c>
      <c r="R510" s="232">
        <f t="shared" si="206"/>
        <v>5154.3548000000001</v>
      </c>
    </row>
    <row r="511" spans="1:18" ht="18" customHeight="1" thickBot="1">
      <c r="A511" s="120" t="s">
        <v>96</v>
      </c>
      <c r="B511" s="344">
        <f>AVERAGE(B490:B510)</f>
        <v>1509.3095238095239</v>
      </c>
      <c r="C511" s="344">
        <f t="shared" ref="C511:I511" si="207">AVERAGE(C490:C510)</f>
        <v>6.2700000000000005</v>
      </c>
      <c r="D511" s="344">
        <f t="shared" si="207"/>
        <v>11.670595238095238</v>
      </c>
      <c r="E511" s="344">
        <f t="shared" si="207"/>
        <v>298.54761904761904</v>
      </c>
      <c r="F511" s="344">
        <f t="shared" si="207"/>
        <v>6.1350000000000007</v>
      </c>
      <c r="G511" s="344">
        <f t="shared" si="207"/>
        <v>6.8736904761904762</v>
      </c>
      <c r="H511" s="344">
        <f t="shared" si="207"/>
        <v>24.517619047619043</v>
      </c>
      <c r="I511" s="344">
        <f t="shared" si="207"/>
        <v>230.66666666666666</v>
      </c>
      <c r="J511" s="461" t="e">
        <f>AVERAGE(#REF!)</f>
        <v>#REF!</v>
      </c>
      <c r="K511" s="223">
        <f t="shared" ref="K511:R511" si="208">AVERAGE(K490:K510)</f>
        <v>332.74690554761901</v>
      </c>
      <c r="L511" s="223">
        <f t="shared" si="208"/>
        <v>246.83861400000001</v>
      </c>
      <c r="M511" s="224">
        <v>430</v>
      </c>
      <c r="N511" s="282">
        <f t="shared" si="208"/>
        <v>329.09232300756634</v>
      </c>
      <c r="O511" s="71">
        <f t="shared" si="208"/>
        <v>225.42259950000002</v>
      </c>
      <c r="P511" s="225">
        <f t="shared" si="208"/>
        <v>252.56482074999994</v>
      </c>
      <c r="Q511" s="71">
        <f t="shared" si="208"/>
        <v>540.51542952380942</v>
      </c>
      <c r="R511" s="282">
        <f t="shared" si="208"/>
        <v>5085.2773333333334</v>
      </c>
    </row>
    <row r="512" spans="1:18" ht="18" hidden="1" customHeight="1">
      <c r="A512" s="233">
        <v>40878</v>
      </c>
      <c r="B512" s="340">
        <v>1477.5</v>
      </c>
      <c r="C512" s="289">
        <v>5.9474999999999998</v>
      </c>
      <c r="D512" s="289">
        <v>11.28</v>
      </c>
      <c r="E512" s="289">
        <v>287.2</v>
      </c>
      <c r="F512" s="314">
        <v>6.02</v>
      </c>
      <c r="G512" s="340">
        <v>6.63</v>
      </c>
      <c r="H512" s="340">
        <v>23.59</v>
      </c>
      <c r="I512" s="340">
        <v>233.2</v>
      </c>
      <c r="K512" s="228">
        <f t="shared" ref="K512:K531" si="209">B512*0.220463</f>
        <v>325.7340825</v>
      </c>
      <c r="L512" s="228">
        <f t="shared" ref="L512:L531" si="210">C512*39.3682</f>
        <v>234.1423695</v>
      </c>
      <c r="M512" s="229">
        <f t="shared" ref="M512:M531" si="211">D512*36.7437</f>
        <v>414.46893599999993</v>
      </c>
      <c r="N512" s="477">
        <f t="shared" ref="N512:N531" si="212">E512/0.907185</f>
        <v>316.58371776429283</v>
      </c>
      <c r="O512" s="235">
        <f t="shared" ref="O512:P531" si="213">F512*36.7437</f>
        <v>221.19707399999996</v>
      </c>
      <c r="P512" s="453">
        <f t="shared" si="213"/>
        <v>243.61073099999999</v>
      </c>
      <c r="Q512" s="154">
        <f t="shared" ref="Q512:R531" si="214">H512/100*2204.6</f>
        <v>520.06513999999993</v>
      </c>
      <c r="R512" s="232">
        <f t="shared" si="214"/>
        <v>5141.1271999999999</v>
      </c>
    </row>
    <row r="513" spans="1:18" ht="18" hidden="1" customHeight="1">
      <c r="A513" s="233">
        <v>40879</v>
      </c>
      <c r="B513" s="340">
        <v>1445.5</v>
      </c>
      <c r="C513" s="289">
        <v>5.8650000000000002</v>
      </c>
      <c r="D513" s="289">
        <v>11.3575</v>
      </c>
      <c r="E513" s="289">
        <v>286.39999999999998</v>
      </c>
      <c r="F513" s="314">
        <v>6.1224999999999996</v>
      </c>
      <c r="G513" s="340">
        <v>6.76</v>
      </c>
      <c r="H513" s="340">
        <v>23.45</v>
      </c>
      <c r="I513" s="340">
        <v>227.15</v>
      </c>
      <c r="K513" s="228">
        <f t="shared" si="209"/>
        <v>318.67926649999998</v>
      </c>
      <c r="L513" s="228">
        <f t="shared" si="210"/>
        <v>230.89449300000001</v>
      </c>
      <c r="M513" s="229">
        <f t="shared" si="211"/>
        <v>417.31657274999998</v>
      </c>
      <c r="N513" s="477">
        <f t="shared" si="212"/>
        <v>315.70186896829199</v>
      </c>
      <c r="O513" s="235">
        <f t="shared" si="213"/>
        <v>224.96330324999997</v>
      </c>
      <c r="P513" s="453">
        <f t="shared" si="213"/>
        <v>248.38741199999998</v>
      </c>
      <c r="Q513" s="154">
        <f t="shared" si="214"/>
        <v>516.9787</v>
      </c>
      <c r="R513" s="232">
        <f t="shared" si="214"/>
        <v>5007.7488999999996</v>
      </c>
    </row>
    <row r="514" spans="1:18" ht="18" hidden="1" customHeight="1">
      <c r="A514" s="233">
        <v>40882</v>
      </c>
      <c r="B514" s="340">
        <v>1438.5</v>
      </c>
      <c r="C514" s="289">
        <v>5.8025000000000002</v>
      </c>
      <c r="D514" s="289">
        <v>11.262499999999999</v>
      </c>
      <c r="E514" s="289">
        <v>281.10000000000002</v>
      </c>
      <c r="F514" s="314">
        <v>5.9874999999999998</v>
      </c>
      <c r="G514" s="340">
        <v>6.665</v>
      </c>
      <c r="H514" s="340">
        <v>24.08</v>
      </c>
      <c r="I514" s="340">
        <v>233.95</v>
      </c>
      <c r="K514" s="228">
        <f t="shared" si="209"/>
        <v>317.13602550000002</v>
      </c>
      <c r="L514" s="228">
        <f t="shared" si="210"/>
        <v>228.43398050000002</v>
      </c>
      <c r="M514" s="229">
        <f t="shared" si="211"/>
        <v>413.82592124999996</v>
      </c>
      <c r="N514" s="477">
        <f t="shared" si="212"/>
        <v>309.85962069478666</v>
      </c>
      <c r="O514" s="235">
        <f t="shared" si="213"/>
        <v>220.00290374999997</v>
      </c>
      <c r="P514" s="453">
        <f t="shared" si="213"/>
        <v>244.89676049999997</v>
      </c>
      <c r="Q514" s="154">
        <f t="shared" si="214"/>
        <v>530.86767999999995</v>
      </c>
      <c r="R514" s="232">
        <f t="shared" si="214"/>
        <v>5157.6616999999987</v>
      </c>
    </row>
    <row r="515" spans="1:18" ht="18" hidden="1" customHeight="1">
      <c r="A515" s="233">
        <v>40883</v>
      </c>
      <c r="B515" s="340">
        <v>1459.5</v>
      </c>
      <c r="C515" s="289">
        <v>5.8525</v>
      </c>
      <c r="D515" s="289">
        <v>11.295</v>
      </c>
      <c r="E515" s="289">
        <v>282.2</v>
      </c>
      <c r="F515" s="314">
        <v>5.9874999999999998</v>
      </c>
      <c r="G515" s="340">
        <v>6.67</v>
      </c>
      <c r="H515" s="340">
        <v>24.18</v>
      </c>
      <c r="I515" s="340">
        <v>232.85</v>
      </c>
      <c r="K515" s="228">
        <f t="shared" si="209"/>
        <v>321.76574849999997</v>
      </c>
      <c r="L515" s="228">
        <f t="shared" si="210"/>
        <v>230.40239050000002</v>
      </c>
      <c r="M515" s="229">
        <f t="shared" si="211"/>
        <v>415.02009149999998</v>
      </c>
      <c r="N515" s="477">
        <f t="shared" si="212"/>
        <v>311.07216278928774</v>
      </c>
      <c r="O515" s="235">
        <f t="shared" si="213"/>
        <v>220.00290374999997</v>
      </c>
      <c r="P515" s="453">
        <f t="shared" si="213"/>
        <v>245.08047899999997</v>
      </c>
      <c r="Q515" s="154">
        <f t="shared" si="214"/>
        <v>533.07227999999998</v>
      </c>
      <c r="R515" s="232">
        <f t="shared" si="214"/>
        <v>5133.4111000000003</v>
      </c>
    </row>
    <row r="516" spans="1:18" ht="18" hidden="1" customHeight="1">
      <c r="A516" s="233">
        <v>40884</v>
      </c>
      <c r="B516" s="340">
        <v>1438.5</v>
      </c>
      <c r="C516" s="289">
        <v>5.8224999999999998</v>
      </c>
      <c r="D516" s="289">
        <v>11.31</v>
      </c>
      <c r="E516" s="289">
        <v>283.7</v>
      </c>
      <c r="F516" s="314">
        <v>5.83</v>
      </c>
      <c r="G516" s="340">
        <v>6.5225</v>
      </c>
      <c r="H516" s="340">
        <v>23.05</v>
      </c>
      <c r="I516" s="340">
        <v>226.75</v>
      </c>
      <c r="K516" s="228">
        <f t="shared" si="209"/>
        <v>317.13602550000002</v>
      </c>
      <c r="L516" s="228">
        <f t="shared" si="210"/>
        <v>229.22134450000001</v>
      </c>
      <c r="M516" s="229">
        <f t="shared" si="211"/>
        <v>415.57124699999997</v>
      </c>
      <c r="N516" s="477">
        <f t="shared" si="212"/>
        <v>312.72562928178922</v>
      </c>
      <c r="O516" s="235">
        <f t="shared" si="213"/>
        <v>214.21577099999999</v>
      </c>
      <c r="P516" s="453">
        <f t="shared" si="213"/>
        <v>239.66078324999998</v>
      </c>
      <c r="Q516" s="154">
        <f t="shared" si="214"/>
        <v>508.16030000000001</v>
      </c>
      <c r="R516" s="232">
        <f t="shared" si="214"/>
        <v>4998.9305000000004</v>
      </c>
    </row>
    <row r="517" spans="1:18" ht="18" hidden="1" customHeight="1">
      <c r="A517" s="233">
        <v>40885</v>
      </c>
      <c r="B517" s="340">
        <v>1422</v>
      </c>
      <c r="C517" s="289">
        <v>5.9</v>
      </c>
      <c r="D517" s="289">
        <v>11.324999999999999</v>
      </c>
      <c r="E517" s="289">
        <v>282.7</v>
      </c>
      <c r="F517" s="314">
        <v>5.7675000000000001</v>
      </c>
      <c r="G517" s="340">
        <v>6.5049999999999999</v>
      </c>
      <c r="H517" s="340">
        <v>24.13</v>
      </c>
      <c r="I517" s="340">
        <v>225.7</v>
      </c>
      <c r="K517" s="228">
        <f t="shared" si="209"/>
        <v>313.49838599999998</v>
      </c>
      <c r="L517" s="228">
        <f t="shared" si="210"/>
        <v>232.27238000000003</v>
      </c>
      <c r="M517" s="229">
        <f t="shared" si="211"/>
        <v>416.12240249999996</v>
      </c>
      <c r="N517" s="477">
        <f t="shared" si="212"/>
        <v>311.62331828678822</v>
      </c>
      <c r="O517" s="235">
        <f t="shared" si="213"/>
        <v>211.91928974999999</v>
      </c>
      <c r="P517" s="453">
        <f t="shared" si="213"/>
        <v>239.01776849999999</v>
      </c>
      <c r="Q517" s="154">
        <f t="shared" si="214"/>
        <v>531.96997999999996</v>
      </c>
      <c r="R517" s="232">
        <f t="shared" si="214"/>
        <v>4975.7821999999987</v>
      </c>
    </row>
    <row r="518" spans="1:18" ht="18" hidden="1" customHeight="1">
      <c r="A518" s="233">
        <v>40886</v>
      </c>
      <c r="B518" s="340">
        <v>1401</v>
      </c>
      <c r="C518" s="289">
        <v>5.8550000000000004</v>
      </c>
      <c r="D518" s="289">
        <v>11.07</v>
      </c>
      <c r="E518" s="289">
        <v>275.5</v>
      </c>
      <c r="F518" s="314">
        <v>5.7350000000000003</v>
      </c>
      <c r="G518" s="340">
        <v>6.5374999999999996</v>
      </c>
      <c r="H518" s="340">
        <v>23.4</v>
      </c>
      <c r="I518" s="340">
        <v>224.65</v>
      </c>
      <c r="K518" s="228">
        <f t="shared" si="209"/>
        <v>308.86866299999997</v>
      </c>
      <c r="L518" s="228">
        <f t="shared" si="210"/>
        <v>230.50081100000003</v>
      </c>
      <c r="M518" s="229">
        <f t="shared" si="211"/>
        <v>406.75275899999997</v>
      </c>
      <c r="N518" s="477">
        <f t="shared" si="212"/>
        <v>303.6866791227809</v>
      </c>
      <c r="O518" s="235">
        <f t="shared" si="213"/>
        <v>210.72511950000001</v>
      </c>
      <c r="P518" s="453">
        <f t="shared" si="213"/>
        <v>240.21193874999997</v>
      </c>
      <c r="Q518" s="154">
        <f t="shared" si="214"/>
        <v>515.87639999999999</v>
      </c>
      <c r="R518" s="232">
        <f t="shared" si="214"/>
        <v>4952.6338999999998</v>
      </c>
    </row>
    <row r="519" spans="1:18" ht="18" hidden="1" customHeight="1">
      <c r="A519" s="233">
        <v>40889</v>
      </c>
      <c r="B519" s="340">
        <v>1379.5</v>
      </c>
      <c r="C519" s="289">
        <v>5.8550000000000004</v>
      </c>
      <c r="D519" s="289">
        <v>11.12</v>
      </c>
      <c r="E519" s="289">
        <v>278.10000000000002</v>
      </c>
      <c r="F519" s="314">
        <v>5.7549999999999999</v>
      </c>
      <c r="G519" s="340">
        <v>6.4275000000000002</v>
      </c>
      <c r="H519" s="340">
        <v>23.29</v>
      </c>
      <c r="I519" s="340">
        <v>218.5</v>
      </c>
      <c r="K519" s="228">
        <f t="shared" si="209"/>
        <v>304.12870850000002</v>
      </c>
      <c r="L519" s="228">
        <f t="shared" si="210"/>
        <v>230.50081100000003</v>
      </c>
      <c r="M519" s="229">
        <f t="shared" si="211"/>
        <v>408.58994399999995</v>
      </c>
      <c r="N519" s="477">
        <f t="shared" si="212"/>
        <v>306.55268770978358</v>
      </c>
      <c r="O519" s="235">
        <f t="shared" si="213"/>
        <v>211.45999349999997</v>
      </c>
      <c r="P519" s="453">
        <f t="shared" si="213"/>
        <v>236.17013175</v>
      </c>
      <c r="Q519" s="154">
        <f t="shared" si="214"/>
        <v>513.45133999999996</v>
      </c>
      <c r="R519" s="232">
        <f t="shared" si="214"/>
        <v>4817.0509999999995</v>
      </c>
    </row>
    <row r="520" spans="1:18" ht="18" hidden="1" customHeight="1">
      <c r="A520" s="233">
        <v>40890</v>
      </c>
      <c r="B520" s="340">
        <v>1385</v>
      </c>
      <c r="C520" s="289">
        <v>5.8849999999999998</v>
      </c>
      <c r="D520" s="289">
        <v>11.185</v>
      </c>
      <c r="E520" s="289">
        <v>282.2</v>
      </c>
      <c r="F520" s="314">
        <v>5.9175000000000004</v>
      </c>
      <c r="G520" s="340">
        <v>6.4974999999999996</v>
      </c>
      <c r="H520" s="340">
        <v>23.44</v>
      </c>
      <c r="I520" s="340">
        <v>218.65</v>
      </c>
      <c r="K520" s="228">
        <f t="shared" si="209"/>
        <v>305.34125499999999</v>
      </c>
      <c r="L520" s="228">
        <f t="shared" si="210"/>
        <v>231.68185700000001</v>
      </c>
      <c r="M520" s="229">
        <f t="shared" si="211"/>
        <v>410.97828449999997</v>
      </c>
      <c r="N520" s="477">
        <f t="shared" si="212"/>
        <v>311.07216278928774</v>
      </c>
      <c r="O520" s="235">
        <f t="shared" si="213"/>
        <v>217.43084475000001</v>
      </c>
      <c r="P520" s="453">
        <f t="shared" si="213"/>
        <v>238.74219074999996</v>
      </c>
      <c r="Q520" s="154">
        <f t="shared" si="214"/>
        <v>516.75824</v>
      </c>
      <c r="R520" s="232">
        <f t="shared" si="214"/>
        <v>4820.3579</v>
      </c>
    </row>
    <row r="521" spans="1:18" ht="18" hidden="1" customHeight="1">
      <c r="A521" s="233">
        <v>40891</v>
      </c>
      <c r="B521" s="340">
        <v>1365</v>
      </c>
      <c r="C521" s="289">
        <v>5.8</v>
      </c>
      <c r="D521" s="289">
        <v>11</v>
      </c>
      <c r="E521" s="289">
        <v>280.60000000000002</v>
      </c>
      <c r="F521" s="314">
        <v>5.88</v>
      </c>
      <c r="G521" s="340">
        <v>6.2575000000000003</v>
      </c>
      <c r="H521" s="340">
        <v>22.8</v>
      </c>
      <c r="I521" s="340">
        <v>215.1</v>
      </c>
      <c r="K521" s="228">
        <f t="shared" si="209"/>
        <v>300.93199499999997</v>
      </c>
      <c r="L521" s="228">
        <f t="shared" si="210"/>
        <v>228.33556000000002</v>
      </c>
      <c r="M521" s="229">
        <f t="shared" si="211"/>
        <v>404.18069999999994</v>
      </c>
      <c r="N521" s="477">
        <f t="shared" si="212"/>
        <v>309.30846519728613</v>
      </c>
      <c r="O521" s="235">
        <f t="shared" si="213"/>
        <v>216.05295599999997</v>
      </c>
      <c r="P521" s="453">
        <f t="shared" si="213"/>
        <v>229.92370274999999</v>
      </c>
      <c r="Q521" s="154">
        <f t="shared" si="214"/>
        <v>502.64879999999999</v>
      </c>
      <c r="R521" s="232">
        <f t="shared" si="214"/>
        <v>4742.0945999999994</v>
      </c>
    </row>
    <row r="522" spans="1:18" ht="18" hidden="1" customHeight="1">
      <c r="A522" s="233">
        <v>40892</v>
      </c>
      <c r="B522" s="340">
        <v>1366.5</v>
      </c>
      <c r="C522" s="289">
        <v>5.79</v>
      </c>
      <c r="D522" s="289">
        <v>11.1175</v>
      </c>
      <c r="E522" s="289">
        <v>282.89999999999998</v>
      </c>
      <c r="F522" s="314">
        <v>5.7925000000000004</v>
      </c>
      <c r="G522" s="340">
        <v>6.375</v>
      </c>
      <c r="H522" s="340">
        <v>22.75</v>
      </c>
      <c r="I522" s="340">
        <v>213.75</v>
      </c>
      <c r="K522" s="228">
        <f t="shared" si="209"/>
        <v>301.26268949999996</v>
      </c>
      <c r="L522" s="228">
        <f t="shared" si="210"/>
        <v>227.941878</v>
      </c>
      <c r="M522" s="229">
        <f t="shared" si="211"/>
        <v>408.49808474999998</v>
      </c>
      <c r="N522" s="477">
        <f t="shared" si="212"/>
        <v>311.84378048578844</v>
      </c>
      <c r="O522" s="235">
        <f t="shared" si="213"/>
        <v>212.83788225000001</v>
      </c>
      <c r="P522" s="453">
        <f t="shared" si="213"/>
        <v>234.24108749999999</v>
      </c>
      <c r="Q522" s="154">
        <f t="shared" si="214"/>
        <v>501.54649999999998</v>
      </c>
      <c r="R522" s="232">
        <f t="shared" si="214"/>
        <v>4712.3325000000004</v>
      </c>
    </row>
    <row r="523" spans="1:18" ht="18" hidden="1" customHeight="1">
      <c r="A523" s="233">
        <v>40893</v>
      </c>
      <c r="B523" s="340">
        <v>1368.5</v>
      </c>
      <c r="C523" s="289">
        <v>5.83</v>
      </c>
      <c r="D523" s="289">
        <v>11.3</v>
      </c>
      <c r="E523" s="289">
        <v>290.3</v>
      </c>
      <c r="F523" s="314">
        <v>5.8375000000000004</v>
      </c>
      <c r="G523" s="340">
        <v>6.3949999999999996</v>
      </c>
      <c r="H523" s="340">
        <v>23.08</v>
      </c>
      <c r="I523" s="340">
        <v>210.95</v>
      </c>
      <c r="K523" s="228">
        <f t="shared" si="209"/>
        <v>301.70361550000001</v>
      </c>
      <c r="L523" s="228">
        <f t="shared" si="210"/>
        <v>229.51660600000002</v>
      </c>
      <c r="M523" s="229">
        <f t="shared" si="211"/>
        <v>415.20380999999998</v>
      </c>
      <c r="N523" s="477">
        <f t="shared" si="212"/>
        <v>320.00088184879598</v>
      </c>
      <c r="O523" s="235">
        <f t="shared" si="213"/>
        <v>214.49134874999999</v>
      </c>
      <c r="P523" s="453">
        <f t="shared" si="213"/>
        <v>234.97596149999995</v>
      </c>
      <c r="Q523" s="154">
        <f t="shared" si="214"/>
        <v>508.8216799999999</v>
      </c>
      <c r="R523" s="232">
        <f t="shared" si="214"/>
        <v>4650.6036999999988</v>
      </c>
    </row>
    <row r="524" spans="1:18" ht="18" hidden="1" customHeight="1">
      <c r="A524" s="233">
        <v>40896</v>
      </c>
      <c r="B524" s="340">
        <v>1387.5</v>
      </c>
      <c r="C524" s="289">
        <v>6.01</v>
      </c>
      <c r="D524" s="289">
        <v>11.37</v>
      </c>
      <c r="E524" s="289">
        <v>293</v>
      </c>
      <c r="F524" s="314">
        <v>5.9974999999999996</v>
      </c>
      <c r="G524" s="340">
        <v>6.585</v>
      </c>
      <c r="H524" s="340">
        <v>23.09</v>
      </c>
      <c r="I524" s="340">
        <v>215.3</v>
      </c>
      <c r="K524" s="228">
        <f t="shared" si="209"/>
        <v>305.89241249999998</v>
      </c>
      <c r="L524" s="228">
        <f t="shared" si="210"/>
        <v>236.60288199999999</v>
      </c>
      <c r="M524" s="229">
        <f t="shared" si="211"/>
        <v>417.77586899999994</v>
      </c>
      <c r="N524" s="477">
        <f t="shared" si="212"/>
        <v>322.97712153529875</v>
      </c>
      <c r="O524" s="235">
        <f t="shared" si="213"/>
        <v>220.37034074999997</v>
      </c>
      <c r="P524" s="453">
        <f t="shared" si="213"/>
        <v>241.95726449999998</v>
      </c>
      <c r="Q524" s="154">
        <f t="shared" si="214"/>
        <v>509.04213999999996</v>
      </c>
      <c r="R524" s="232">
        <f t="shared" si="214"/>
        <v>4746.5037999999995</v>
      </c>
    </row>
    <row r="525" spans="1:18" ht="18" hidden="1" customHeight="1">
      <c r="A525" s="233">
        <v>40897</v>
      </c>
      <c r="B525" s="340">
        <v>1399</v>
      </c>
      <c r="C525" s="289">
        <v>6.07</v>
      </c>
      <c r="D525" s="289">
        <v>11.445</v>
      </c>
      <c r="E525" s="289">
        <v>295.2</v>
      </c>
      <c r="F525" s="314">
        <v>6.0774999999999997</v>
      </c>
      <c r="G525" s="340">
        <v>6.68</v>
      </c>
      <c r="H525" s="340">
        <v>23.49</v>
      </c>
      <c r="I525" s="340">
        <v>222.8</v>
      </c>
      <c r="K525" s="228">
        <f t="shared" si="209"/>
        <v>308.42773699999998</v>
      </c>
      <c r="L525" s="228">
        <f t="shared" si="210"/>
        <v>238.96497400000001</v>
      </c>
      <c r="M525" s="229">
        <f t="shared" si="211"/>
        <v>420.53164649999997</v>
      </c>
      <c r="N525" s="477">
        <f t="shared" si="212"/>
        <v>325.40220572430098</v>
      </c>
      <c r="O525" s="235">
        <f t="shared" si="213"/>
        <v>223.30983674999996</v>
      </c>
      <c r="P525" s="453">
        <f t="shared" si="213"/>
        <v>245.44791599999996</v>
      </c>
      <c r="Q525" s="154">
        <f t="shared" si="214"/>
        <v>517.86054000000001</v>
      </c>
      <c r="R525" s="232">
        <f t="shared" si="214"/>
        <v>4911.8488000000007</v>
      </c>
    </row>
    <row r="526" spans="1:18" ht="18" hidden="1" customHeight="1">
      <c r="A526" s="233">
        <v>40898</v>
      </c>
      <c r="B526" s="340">
        <v>1415</v>
      </c>
      <c r="C526" s="289">
        <v>6.17</v>
      </c>
      <c r="D526" s="289">
        <v>11.5375</v>
      </c>
      <c r="E526" s="289">
        <v>299</v>
      </c>
      <c r="F526" s="314">
        <v>6.165</v>
      </c>
      <c r="G526" s="340">
        <v>6.71</v>
      </c>
      <c r="H526" s="340">
        <v>23.32</v>
      </c>
      <c r="I526" s="340">
        <v>219.9</v>
      </c>
      <c r="K526" s="228">
        <f t="shared" si="209"/>
        <v>311.95514500000002</v>
      </c>
      <c r="L526" s="228">
        <f t="shared" si="210"/>
        <v>242.901794</v>
      </c>
      <c r="M526" s="229">
        <f t="shared" si="211"/>
        <v>423.93043874999995</v>
      </c>
      <c r="N526" s="477">
        <f t="shared" si="212"/>
        <v>329.59098750530484</v>
      </c>
      <c r="O526" s="235">
        <f t="shared" si="213"/>
        <v>226.52491049999998</v>
      </c>
      <c r="P526" s="453">
        <f t="shared" si="213"/>
        <v>246.55022699999998</v>
      </c>
      <c r="Q526" s="154">
        <f t="shared" si="214"/>
        <v>514.11271999999997</v>
      </c>
      <c r="R526" s="232">
        <f t="shared" si="214"/>
        <v>4847.9153999999999</v>
      </c>
    </row>
    <row r="527" spans="1:18" ht="18" hidden="1" customHeight="1">
      <c r="A527" s="233">
        <v>40899</v>
      </c>
      <c r="B527" s="340">
        <v>1405</v>
      </c>
      <c r="C527" s="289">
        <v>6.1749999999999998</v>
      </c>
      <c r="D527" s="289">
        <v>11.6225</v>
      </c>
      <c r="E527" s="289">
        <v>298.39999999999998</v>
      </c>
      <c r="F527" s="314">
        <v>6.2175000000000002</v>
      </c>
      <c r="G527" s="340">
        <v>6.7249999999999996</v>
      </c>
      <c r="H527" s="340">
        <v>23.44</v>
      </c>
      <c r="I527" s="340">
        <v>221.4</v>
      </c>
      <c r="K527" s="228">
        <f t="shared" si="209"/>
        <v>309.75051500000001</v>
      </c>
      <c r="L527" s="228">
        <f t="shared" si="210"/>
        <v>243.098635</v>
      </c>
      <c r="M527" s="229">
        <f t="shared" si="211"/>
        <v>427.05365324999997</v>
      </c>
      <c r="N527" s="477">
        <f t="shared" si="212"/>
        <v>328.92960090830422</v>
      </c>
      <c r="O527" s="235">
        <f t="shared" si="213"/>
        <v>228.45395474999998</v>
      </c>
      <c r="P527" s="453">
        <f t="shared" si="213"/>
        <v>247.10138249999997</v>
      </c>
      <c r="Q527" s="154">
        <f t="shared" si="214"/>
        <v>516.75824</v>
      </c>
      <c r="R527" s="232">
        <f t="shared" si="214"/>
        <v>4880.9843999999994</v>
      </c>
    </row>
    <row r="528" spans="1:18" ht="18" hidden="1" customHeight="1">
      <c r="A528" s="233">
        <v>40900</v>
      </c>
      <c r="B528" s="340">
        <v>1390.5</v>
      </c>
      <c r="C528" s="289">
        <v>6.1950000000000003</v>
      </c>
      <c r="D528" s="289">
        <v>11.63</v>
      </c>
      <c r="E528" s="289">
        <v>297</v>
      </c>
      <c r="F528" s="314">
        <v>6.22</v>
      </c>
      <c r="G528" s="340">
        <v>6.75</v>
      </c>
      <c r="H528" s="340">
        <v>23.59</v>
      </c>
      <c r="I528" s="340">
        <v>219.65</v>
      </c>
      <c r="K528" s="228">
        <f t="shared" si="209"/>
        <v>306.55380149999996</v>
      </c>
      <c r="L528" s="228">
        <f t="shared" si="210"/>
        <v>243.88599900000003</v>
      </c>
      <c r="M528" s="229">
        <f t="shared" si="211"/>
        <v>427.32923099999999</v>
      </c>
      <c r="N528" s="477">
        <f t="shared" si="212"/>
        <v>327.38636551530283</v>
      </c>
      <c r="O528" s="235">
        <f t="shared" si="213"/>
        <v>228.54581399999998</v>
      </c>
      <c r="P528" s="453">
        <f t="shared" si="213"/>
        <v>248.01997499999999</v>
      </c>
      <c r="Q528" s="154">
        <f t="shared" si="214"/>
        <v>520.06513999999993</v>
      </c>
      <c r="R528" s="232">
        <f t="shared" si="214"/>
        <v>4842.4038999999993</v>
      </c>
    </row>
    <row r="529" spans="1:24" ht="18" hidden="1" customHeight="1">
      <c r="A529" s="233">
        <v>40904</v>
      </c>
      <c r="B529" s="340">
        <v>1380</v>
      </c>
      <c r="C529" s="289">
        <v>6.3324999999999996</v>
      </c>
      <c r="D529" s="289">
        <v>11.9975</v>
      </c>
      <c r="E529" s="289">
        <v>307.7</v>
      </c>
      <c r="F529" s="314">
        <v>6.4474999999999998</v>
      </c>
      <c r="G529" s="340">
        <v>6.9574999999999996</v>
      </c>
      <c r="H529" s="340">
        <v>23.61</v>
      </c>
      <c r="I529" s="340">
        <v>222.85</v>
      </c>
      <c r="K529" s="228">
        <f t="shared" si="209"/>
        <v>304.23894000000001</v>
      </c>
      <c r="L529" s="228">
        <f t="shared" si="210"/>
        <v>249.2991265</v>
      </c>
      <c r="M529" s="229">
        <f t="shared" si="211"/>
        <v>440.83254074999996</v>
      </c>
      <c r="N529" s="477">
        <f t="shared" si="212"/>
        <v>339.18109316181375</v>
      </c>
      <c r="O529" s="235">
        <f t="shared" si="213"/>
        <v>236.90500574999996</v>
      </c>
      <c r="P529" s="453">
        <f t="shared" si="213"/>
        <v>255.64429274999998</v>
      </c>
      <c r="Q529" s="154">
        <f t="shared" si="214"/>
        <v>520.50605999999993</v>
      </c>
      <c r="R529" s="232">
        <f t="shared" si="214"/>
        <v>4912.9510999999993</v>
      </c>
    </row>
    <row r="530" spans="1:24" ht="18" hidden="1" customHeight="1">
      <c r="A530" s="233">
        <v>40905</v>
      </c>
      <c r="B530" s="340">
        <v>1375</v>
      </c>
      <c r="C530" s="289">
        <v>6.4249999999999998</v>
      </c>
      <c r="D530" s="289">
        <v>11.9825</v>
      </c>
      <c r="E530" s="289">
        <v>310.10000000000002</v>
      </c>
      <c r="F530" s="314">
        <v>6.4249999999999998</v>
      </c>
      <c r="G530" s="340">
        <v>6.9924999999999997</v>
      </c>
      <c r="H530" s="340">
        <v>23.13</v>
      </c>
      <c r="I530" s="340">
        <v>226.75</v>
      </c>
      <c r="K530" s="228">
        <f t="shared" si="209"/>
        <v>303.13662499999998</v>
      </c>
      <c r="L530" s="228">
        <f t="shared" si="210"/>
        <v>252.940685</v>
      </c>
      <c r="M530" s="229">
        <f t="shared" si="211"/>
        <v>440.28138524999997</v>
      </c>
      <c r="N530" s="477">
        <f t="shared" si="212"/>
        <v>341.82663954981621</v>
      </c>
      <c r="O530" s="235">
        <f t="shared" si="213"/>
        <v>236.07827249999997</v>
      </c>
      <c r="P530" s="453">
        <f t="shared" si="213"/>
        <v>256.93032224999996</v>
      </c>
      <c r="Q530" s="154">
        <f t="shared" si="214"/>
        <v>509.92397999999991</v>
      </c>
      <c r="R530" s="232">
        <f t="shared" si="214"/>
        <v>4998.9305000000004</v>
      </c>
    </row>
    <row r="531" spans="1:24" ht="18" hidden="1" customHeight="1">
      <c r="A531" s="233">
        <v>40906</v>
      </c>
      <c r="B531" s="340">
        <v>1425</v>
      </c>
      <c r="C531" s="289">
        <v>6.38</v>
      </c>
      <c r="D531" s="289">
        <v>11.875</v>
      </c>
      <c r="E531" s="289">
        <v>306.60000000000002</v>
      </c>
      <c r="F531" s="314">
        <v>6.4524999999999997</v>
      </c>
      <c r="G531" s="340">
        <v>6.98</v>
      </c>
      <c r="H531" s="340">
        <v>23.51</v>
      </c>
      <c r="I531" s="340">
        <v>224.25</v>
      </c>
      <c r="K531" s="228">
        <f t="shared" si="209"/>
        <v>314.15977499999997</v>
      </c>
      <c r="L531" s="228">
        <f t="shared" si="210"/>
        <v>251.169116</v>
      </c>
      <c r="M531" s="229">
        <f t="shared" si="211"/>
        <v>436.33143749999994</v>
      </c>
      <c r="N531" s="477">
        <f t="shared" si="212"/>
        <v>337.96855106731266</v>
      </c>
      <c r="O531" s="235">
        <f t="shared" si="213"/>
        <v>237.08872424999996</v>
      </c>
      <c r="P531" s="453">
        <f t="shared" si="213"/>
        <v>256.47102599999999</v>
      </c>
      <c r="Q531" s="154">
        <f t="shared" si="214"/>
        <v>518.30146000000002</v>
      </c>
      <c r="R531" s="232">
        <f t="shared" si="214"/>
        <v>4943.8154999999997</v>
      </c>
    </row>
    <row r="532" spans="1:24" ht="18" hidden="1" customHeight="1" thickBot="1">
      <c r="A532" s="233">
        <v>40907</v>
      </c>
      <c r="B532" s="340">
        <v>1460.5</v>
      </c>
      <c r="C532" s="289">
        <v>6.4649999999999999</v>
      </c>
      <c r="D532" s="289">
        <v>11.984999999999999</v>
      </c>
      <c r="E532" s="289">
        <v>309.39999999999998</v>
      </c>
      <c r="F532" s="314">
        <v>6.5274999999999999</v>
      </c>
      <c r="G532" s="340">
        <v>7.17</v>
      </c>
      <c r="H532" s="340">
        <v>23.3</v>
      </c>
      <c r="I532" s="340">
        <v>226.85</v>
      </c>
      <c r="K532" s="228">
        <f>B532*0.220463</f>
        <v>321.98621149999997</v>
      </c>
      <c r="L532" s="228">
        <f>C532*39.3682</f>
        <v>254.515413</v>
      </c>
      <c r="M532" s="229">
        <f>D532*36.7437</f>
        <v>440.37324449999994</v>
      </c>
      <c r="N532" s="477">
        <f>E532/0.907185</f>
        <v>341.05502185331545</v>
      </c>
      <c r="O532" s="235">
        <f>F532*36.7437</f>
        <v>239.84450174999998</v>
      </c>
      <c r="P532" s="453">
        <f>G532*36.7437</f>
        <v>263.45232899999996</v>
      </c>
      <c r="Q532" s="154">
        <f>H532/100*2204.6</f>
        <v>513.67179999999996</v>
      </c>
      <c r="R532" s="232">
        <f>I532/100*2204.6</f>
        <v>5001.1350999999995</v>
      </c>
    </row>
    <row r="533" spans="1:24" ht="18" customHeight="1" thickBot="1">
      <c r="A533" s="120" t="s">
        <v>97</v>
      </c>
      <c r="B533" s="344">
        <f t="shared" ref="B533:I533" si="215">AVERAGE(B512:B532)</f>
        <v>1408.7857142857142</v>
      </c>
      <c r="C533" s="344">
        <f>AVERAGE(C512:C532)</f>
        <v>6.0203571428571419</v>
      </c>
      <c r="D533" s="344">
        <f t="shared" si="215"/>
        <v>11.431785714285715</v>
      </c>
      <c r="E533" s="344">
        <f t="shared" si="215"/>
        <v>290.9190476190476</v>
      </c>
      <c r="F533" s="344">
        <f t="shared" si="215"/>
        <v>6.0553571428571438</v>
      </c>
      <c r="G533" s="344">
        <f t="shared" si="215"/>
        <v>6.6567857142857125</v>
      </c>
      <c r="H533" s="344">
        <f t="shared" si="215"/>
        <v>23.415238095238095</v>
      </c>
      <c r="I533" s="344">
        <f t="shared" si="215"/>
        <v>222.90238095238098</v>
      </c>
      <c r="J533" s="461" t="e">
        <f>AVERAGE(#REF!)</f>
        <v>#REF!</v>
      </c>
      <c r="K533" s="223">
        <f t="shared" ref="K533:R533" si="216">AVERAGE(K512:K532)</f>
        <v>310.58512492857136</v>
      </c>
      <c r="L533" s="223">
        <v>239</v>
      </c>
      <c r="M533" s="224">
        <f t="shared" si="216"/>
        <v>420.04610474999998</v>
      </c>
      <c r="N533" s="282">
        <f t="shared" si="216"/>
        <v>320.68326484570139</v>
      </c>
      <c r="O533" s="71">
        <f t="shared" si="216"/>
        <v>222.49622624999995</v>
      </c>
      <c r="P533" s="225">
        <v>246</v>
      </c>
      <c r="Q533" s="71">
        <f t="shared" si="216"/>
        <v>516.21233904761903</v>
      </c>
      <c r="R533" s="282">
        <f t="shared" si="216"/>
        <v>4914.1058904761903</v>
      </c>
    </row>
    <row r="534" spans="1:24" ht="18" customHeight="1">
      <c r="A534" s="233">
        <v>40911</v>
      </c>
      <c r="B534" s="340">
        <v>1439.5</v>
      </c>
      <c r="C534" s="289">
        <v>6.585</v>
      </c>
      <c r="D534" s="289">
        <v>12.182499999999999</v>
      </c>
      <c r="E534" s="289">
        <v>315.8</v>
      </c>
      <c r="F534" s="314">
        <v>6.57</v>
      </c>
      <c r="G534" s="340">
        <v>7.125</v>
      </c>
      <c r="H534" s="340">
        <v>24.51</v>
      </c>
      <c r="I534" s="340">
        <v>227.2</v>
      </c>
      <c r="K534" s="228">
        <f t="shared" ref="K534:K553" si="217">B534*0.220463</f>
        <v>317.35648850000001</v>
      </c>
      <c r="L534" s="228">
        <f t="shared" ref="L534:L553" si="218">C534*39.3682</f>
        <v>259.239597</v>
      </c>
      <c r="M534" s="229">
        <f t="shared" ref="M534:M553" si="219">D534*36.7437</f>
        <v>447.63012524999994</v>
      </c>
      <c r="N534" s="477">
        <f t="shared" ref="N534:N553" si="220">E534/0.907185</f>
        <v>348.10981222132199</v>
      </c>
      <c r="O534" s="235">
        <f t="shared" ref="O534:P553" si="221">F534*36.7437</f>
        <v>241.40610899999999</v>
      </c>
      <c r="P534" s="453">
        <f t="shared" si="221"/>
        <v>261.79886249999998</v>
      </c>
      <c r="Q534" s="154">
        <f t="shared" ref="Q534:R553" si="222">H534/100*2204.6</f>
        <v>540.34745999999996</v>
      </c>
      <c r="R534" s="232">
        <f t="shared" si="222"/>
        <v>5008.8511999999992</v>
      </c>
    </row>
    <row r="535" spans="1:24" ht="18" customHeight="1">
      <c r="A535" s="233">
        <v>40912</v>
      </c>
      <c r="B535" s="340">
        <v>1441</v>
      </c>
      <c r="C535" s="289">
        <v>6.585</v>
      </c>
      <c r="D535" s="289">
        <v>12.215</v>
      </c>
      <c r="E535" s="289">
        <v>317.5</v>
      </c>
      <c r="F535" s="314">
        <v>6.5</v>
      </c>
      <c r="G535" s="340">
        <v>7.14</v>
      </c>
      <c r="H535" s="340">
        <v>24.42</v>
      </c>
      <c r="I535" s="340">
        <v>226.7</v>
      </c>
      <c r="K535" s="228">
        <f t="shared" si="217"/>
        <v>317.687183</v>
      </c>
      <c r="L535" s="228">
        <f t="shared" si="218"/>
        <v>259.239597</v>
      </c>
      <c r="M535" s="229">
        <f t="shared" si="219"/>
        <v>448.82429549999995</v>
      </c>
      <c r="N535" s="477">
        <f t="shared" si="220"/>
        <v>349.98374091282375</v>
      </c>
      <c r="O535" s="235">
        <f t="shared" si="221"/>
        <v>238.83404999999999</v>
      </c>
      <c r="P535" s="453">
        <f t="shared" si="221"/>
        <v>262.35001799999998</v>
      </c>
      <c r="Q535" s="154">
        <f t="shared" si="222"/>
        <v>538.36332000000004</v>
      </c>
      <c r="R535" s="232">
        <f t="shared" si="222"/>
        <v>4997.8281999999999</v>
      </c>
    </row>
    <row r="536" spans="1:24" ht="18" customHeight="1">
      <c r="A536" s="233">
        <v>40913</v>
      </c>
      <c r="B536" s="340">
        <v>1432</v>
      </c>
      <c r="C536" s="289">
        <v>6.4349999999999996</v>
      </c>
      <c r="D536" s="289">
        <v>12.012499999999999</v>
      </c>
      <c r="E536" s="289">
        <v>310.3</v>
      </c>
      <c r="F536" s="314">
        <v>6.2925000000000004</v>
      </c>
      <c r="G536" s="340">
        <v>6.86</v>
      </c>
      <c r="H536" s="340">
        <v>23.13</v>
      </c>
      <c r="I536" s="340">
        <v>219.55</v>
      </c>
      <c r="K536" s="228">
        <f t="shared" si="217"/>
        <v>315.70301599999999</v>
      </c>
      <c r="L536" s="228">
        <f t="shared" si="218"/>
        <v>253.33436699999999</v>
      </c>
      <c r="M536" s="229">
        <f t="shared" si="219"/>
        <v>441.38369624999996</v>
      </c>
      <c r="N536" s="477">
        <f t="shared" si="220"/>
        <v>342.04710174881637</v>
      </c>
      <c r="O536" s="235">
        <f t="shared" si="221"/>
        <v>231.20973225</v>
      </c>
      <c r="P536" s="453">
        <f t="shared" si="221"/>
        <v>252.06178199999999</v>
      </c>
      <c r="Q536" s="154">
        <f t="shared" si="222"/>
        <v>509.92397999999991</v>
      </c>
      <c r="R536" s="232">
        <f t="shared" si="222"/>
        <v>4840.1993000000002</v>
      </c>
    </row>
    <row r="537" spans="1:24" ht="18" customHeight="1">
      <c r="A537" s="233">
        <v>40914</v>
      </c>
      <c r="B537" s="340">
        <v>1446</v>
      </c>
      <c r="C537" s="289">
        <v>6.4349999999999996</v>
      </c>
      <c r="D537" s="289">
        <v>11.895</v>
      </c>
      <c r="E537" s="289">
        <v>309.60000000000002</v>
      </c>
      <c r="F537" s="314">
        <v>6.2474999999999996</v>
      </c>
      <c r="G537" s="340">
        <v>6.8</v>
      </c>
      <c r="H537" s="340">
        <v>23.29</v>
      </c>
      <c r="I537" s="340">
        <v>221.75</v>
      </c>
      <c r="K537" s="228">
        <f t="shared" si="217"/>
        <v>318.78949799999998</v>
      </c>
      <c r="L537" s="228">
        <f t="shared" si="218"/>
        <v>253.33436699999999</v>
      </c>
      <c r="M537" s="229">
        <f t="shared" si="219"/>
        <v>437.06631149999993</v>
      </c>
      <c r="N537" s="477">
        <f t="shared" si="220"/>
        <v>341.27548405231568</v>
      </c>
      <c r="O537" s="235">
        <f t="shared" si="221"/>
        <v>229.55626574999997</v>
      </c>
      <c r="P537" s="453">
        <f t="shared" si="221"/>
        <v>249.85715999999996</v>
      </c>
      <c r="Q537" s="154">
        <f t="shared" si="222"/>
        <v>513.45133999999996</v>
      </c>
      <c r="R537" s="232">
        <f t="shared" si="222"/>
        <v>4888.700499999999</v>
      </c>
    </row>
    <row r="538" spans="1:24" ht="18" customHeight="1">
      <c r="A538" s="233">
        <v>40917</v>
      </c>
      <c r="B538" s="340">
        <v>1460</v>
      </c>
      <c r="C538" s="289">
        <v>6.52</v>
      </c>
      <c r="D538" s="289">
        <v>12.2575</v>
      </c>
      <c r="E538" s="289">
        <v>320.2</v>
      </c>
      <c r="F538" s="314">
        <v>6.4175000000000004</v>
      </c>
      <c r="G538" s="340">
        <v>6.98</v>
      </c>
      <c r="H538" s="340">
        <v>23.34</v>
      </c>
      <c r="I538" s="340">
        <v>221.85</v>
      </c>
      <c r="K538" s="228">
        <f t="shared" si="217"/>
        <v>321.87597999999997</v>
      </c>
      <c r="L538" s="228">
        <f t="shared" si="218"/>
        <v>256.68066399999998</v>
      </c>
      <c r="M538" s="229">
        <f t="shared" si="219"/>
        <v>450.38590274999996</v>
      </c>
      <c r="N538" s="477">
        <f t="shared" si="220"/>
        <v>352.95998059932646</v>
      </c>
      <c r="O538" s="235">
        <f t="shared" si="221"/>
        <v>235.80269475</v>
      </c>
      <c r="P538" s="453">
        <f t="shared" si="221"/>
        <v>256.47102599999999</v>
      </c>
      <c r="Q538" s="154">
        <f t="shared" si="222"/>
        <v>514.55363999999997</v>
      </c>
      <c r="R538" s="232">
        <f t="shared" si="222"/>
        <v>4890.9050999999999</v>
      </c>
    </row>
    <row r="539" spans="1:24" ht="18" customHeight="1">
      <c r="A539" s="233">
        <v>40918</v>
      </c>
      <c r="B539" s="340">
        <v>1455.5</v>
      </c>
      <c r="C539" s="289">
        <v>6.52</v>
      </c>
      <c r="D539" s="289">
        <v>12.237500000000001</v>
      </c>
      <c r="E539" s="289">
        <v>319</v>
      </c>
      <c r="F539" s="314">
        <v>6.3975</v>
      </c>
      <c r="G539" s="340">
        <v>6.98</v>
      </c>
      <c r="H539" s="340">
        <v>23.32</v>
      </c>
      <c r="I539" s="340">
        <v>225.95</v>
      </c>
      <c r="K539" s="228">
        <f t="shared" si="217"/>
        <v>320.88389649999999</v>
      </c>
      <c r="L539" s="228">
        <f t="shared" si="218"/>
        <v>256.68066399999998</v>
      </c>
      <c r="M539" s="229">
        <f t="shared" si="219"/>
        <v>449.65102874999997</v>
      </c>
      <c r="N539" s="477">
        <f t="shared" si="220"/>
        <v>351.63720740532528</v>
      </c>
      <c r="O539" s="235">
        <f t="shared" si="221"/>
        <v>235.06782074999998</v>
      </c>
      <c r="P539" s="453">
        <f t="shared" si="221"/>
        <v>256.47102599999999</v>
      </c>
      <c r="Q539" s="154">
        <f t="shared" si="222"/>
        <v>514.11271999999997</v>
      </c>
      <c r="R539" s="232">
        <f t="shared" si="222"/>
        <v>4981.2937000000002</v>
      </c>
    </row>
    <row r="540" spans="1:24" ht="18" customHeight="1">
      <c r="A540" s="233">
        <v>40919</v>
      </c>
      <c r="B540" s="340">
        <v>1458</v>
      </c>
      <c r="C540" s="289">
        <v>6.5149999999999997</v>
      </c>
      <c r="D540" s="289">
        <v>11.975</v>
      </c>
      <c r="E540" s="289">
        <v>310</v>
      </c>
      <c r="F540" s="314">
        <v>6.41</v>
      </c>
      <c r="G540" s="340">
        <v>7.0175000000000001</v>
      </c>
      <c r="H540" s="340">
        <v>23.69</v>
      </c>
      <c r="I540" s="340">
        <v>234.9</v>
      </c>
      <c r="K540" s="228">
        <f t="shared" si="217"/>
        <v>321.43505399999998</v>
      </c>
      <c r="L540" s="228">
        <f t="shared" si="218"/>
        <v>256.48382299999997</v>
      </c>
      <c r="M540" s="229">
        <f t="shared" si="219"/>
        <v>440.00580749999995</v>
      </c>
      <c r="N540" s="477">
        <f t="shared" si="220"/>
        <v>341.71640845031607</v>
      </c>
      <c r="O540" s="235">
        <f t="shared" si="221"/>
        <v>235.52711699999998</v>
      </c>
      <c r="P540" s="453">
        <f t="shared" si="221"/>
        <v>257.84891475000001</v>
      </c>
      <c r="Q540" s="154">
        <f t="shared" si="222"/>
        <v>522.26973999999996</v>
      </c>
      <c r="R540" s="232">
        <f t="shared" si="222"/>
        <v>5178.6054000000004</v>
      </c>
      <c r="V540" s="520"/>
    </row>
    <row r="541" spans="1:24" ht="18" customHeight="1">
      <c r="A541" s="233">
        <v>40920</v>
      </c>
      <c r="B541" s="340">
        <v>1436.5</v>
      </c>
      <c r="C541" s="289">
        <v>6.1150000000000002</v>
      </c>
      <c r="D541" s="289">
        <v>11.785</v>
      </c>
      <c r="E541" s="289">
        <v>306.10000000000002</v>
      </c>
      <c r="F541" s="314">
        <v>6.05</v>
      </c>
      <c r="G541" s="340">
        <v>6.73</v>
      </c>
      <c r="H541" s="340">
        <v>23.27</v>
      </c>
      <c r="I541" s="340">
        <v>233.9</v>
      </c>
      <c r="K541" s="228">
        <f t="shared" si="217"/>
        <v>316.69509949999997</v>
      </c>
      <c r="L541" s="228">
        <f t="shared" si="218"/>
        <v>240.73654300000001</v>
      </c>
      <c r="M541" s="229">
        <f t="shared" si="219"/>
        <v>433.02450449999998</v>
      </c>
      <c r="N541" s="477">
        <f t="shared" si="220"/>
        <v>337.41739556981213</v>
      </c>
      <c r="O541" s="235">
        <f t="shared" si="221"/>
        <v>222.29938499999997</v>
      </c>
      <c r="P541" s="453">
        <f t="shared" si="221"/>
        <v>247.285101</v>
      </c>
      <c r="Q541" s="154">
        <f t="shared" si="222"/>
        <v>513.01041999999995</v>
      </c>
      <c r="R541" s="232">
        <f t="shared" si="222"/>
        <v>5156.5594000000001</v>
      </c>
    </row>
    <row r="542" spans="1:24" ht="18" customHeight="1">
      <c r="A542" s="233">
        <v>40921</v>
      </c>
      <c r="B542" s="340">
        <v>1438.5</v>
      </c>
      <c r="C542" s="289">
        <v>5.9950000000000001</v>
      </c>
      <c r="D542" s="289">
        <v>11.6</v>
      </c>
      <c r="E542" s="289">
        <v>304.8</v>
      </c>
      <c r="F542" s="314">
        <v>6.0225</v>
      </c>
      <c r="G542" s="340">
        <v>6.7</v>
      </c>
      <c r="H542" s="340">
        <v>23.84</v>
      </c>
      <c r="I542" s="340">
        <v>225.25</v>
      </c>
      <c r="K542" s="228">
        <f t="shared" si="217"/>
        <v>317.13602550000002</v>
      </c>
      <c r="L542" s="228">
        <f t="shared" si="218"/>
        <v>236.012359</v>
      </c>
      <c r="M542" s="229">
        <f t="shared" si="219"/>
        <v>426.22691999999995</v>
      </c>
      <c r="N542" s="477">
        <f t="shared" si="220"/>
        <v>335.98439127631082</v>
      </c>
      <c r="O542" s="235">
        <f t="shared" si="221"/>
        <v>221.28893324999999</v>
      </c>
      <c r="P542" s="453">
        <f t="shared" si="221"/>
        <v>246.18278999999998</v>
      </c>
      <c r="Q542" s="154">
        <f t="shared" si="222"/>
        <v>525.57664</v>
      </c>
      <c r="R542" s="232">
        <f t="shared" si="222"/>
        <v>4965.8615</v>
      </c>
      <c r="S542" s="548"/>
      <c r="X542" s="520"/>
    </row>
    <row r="543" spans="1:24" ht="18" customHeight="1">
      <c r="A543" s="233">
        <v>40925</v>
      </c>
      <c r="B543" s="340">
        <v>1480.5</v>
      </c>
      <c r="C543" s="289">
        <v>6.04</v>
      </c>
      <c r="D543" s="289">
        <v>11.835000000000001</v>
      </c>
      <c r="E543" s="289">
        <v>310.5</v>
      </c>
      <c r="F543" s="314">
        <v>6.0475000000000003</v>
      </c>
      <c r="G543" s="340">
        <v>6.73</v>
      </c>
      <c r="H543" s="340">
        <v>23.86</v>
      </c>
      <c r="I543" s="340">
        <v>225.15</v>
      </c>
      <c r="K543" s="228">
        <f t="shared" si="217"/>
        <v>326.39547149999999</v>
      </c>
      <c r="L543" s="228">
        <f t="shared" si="218"/>
        <v>237.783928</v>
      </c>
      <c r="M543" s="229">
        <f t="shared" si="219"/>
        <v>434.86168950000001</v>
      </c>
      <c r="N543" s="477">
        <f t="shared" si="220"/>
        <v>342.2675639478166</v>
      </c>
      <c r="O543" s="235">
        <f t="shared" si="221"/>
        <v>222.20752575</v>
      </c>
      <c r="P543" s="453">
        <f t="shared" si="221"/>
        <v>247.285101</v>
      </c>
      <c r="Q543" s="154">
        <f t="shared" si="222"/>
        <v>526.01756</v>
      </c>
      <c r="R543" s="232">
        <f t="shared" si="222"/>
        <v>4963.6569</v>
      </c>
    </row>
    <row r="544" spans="1:24" ht="18" customHeight="1">
      <c r="A544" s="233">
        <v>40926</v>
      </c>
      <c r="B544" s="340">
        <v>1458</v>
      </c>
      <c r="C544" s="289">
        <v>5.9349999999999996</v>
      </c>
      <c r="D544" s="289">
        <v>11.835000000000001</v>
      </c>
      <c r="E544" s="289">
        <v>312</v>
      </c>
      <c r="F544" s="314">
        <v>5.9225000000000003</v>
      </c>
      <c r="G544" s="340">
        <v>6.53</v>
      </c>
      <c r="H544" s="340">
        <v>24</v>
      </c>
      <c r="I544" s="340">
        <v>224.85</v>
      </c>
      <c r="K544" s="228">
        <f t="shared" si="217"/>
        <v>321.43505399999998</v>
      </c>
      <c r="L544" s="228">
        <f t="shared" si="218"/>
        <v>233.65026699999999</v>
      </c>
      <c r="M544" s="229">
        <f t="shared" si="219"/>
        <v>434.86168950000001</v>
      </c>
      <c r="N544" s="477">
        <f t="shared" si="220"/>
        <v>343.92103044031813</v>
      </c>
      <c r="O544" s="235">
        <f t="shared" si="221"/>
        <v>217.61456325</v>
      </c>
      <c r="P544" s="453">
        <f t="shared" si="221"/>
        <v>239.93636099999998</v>
      </c>
      <c r="Q544" s="154">
        <f t="shared" si="222"/>
        <v>529.10399999999993</v>
      </c>
      <c r="R544" s="232">
        <f t="shared" si="222"/>
        <v>4957.0430999999999</v>
      </c>
    </row>
    <row r="545" spans="1:25" ht="18" customHeight="1">
      <c r="A545" s="233">
        <v>40927</v>
      </c>
      <c r="B545" s="340">
        <v>1452.5</v>
      </c>
      <c r="C545" s="289">
        <v>6.06</v>
      </c>
      <c r="D545" s="289">
        <v>11.97</v>
      </c>
      <c r="E545" s="289">
        <v>315.7</v>
      </c>
      <c r="F545" s="314">
        <v>6.0575000000000001</v>
      </c>
      <c r="G545" s="340">
        <v>6.58</v>
      </c>
      <c r="H545" s="340">
        <v>24.61</v>
      </c>
      <c r="I545" s="340">
        <v>226.65</v>
      </c>
      <c r="K545" s="228">
        <f t="shared" si="217"/>
        <v>320.22250750000001</v>
      </c>
      <c r="L545" s="228">
        <f t="shared" si="218"/>
        <v>238.571292</v>
      </c>
      <c r="M545" s="229">
        <f t="shared" si="219"/>
        <v>439.82208900000001</v>
      </c>
      <c r="N545" s="477">
        <f t="shared" si="220"/>
        <v>347.9995811218219</v>
      </c>
      <c r="O545" s="235">
        <f t="shared" si="221"/>
        <v>222.57496275</v>
      </c>
      <c r="P545" s="453">
        <f t="shared" si="221"/>
        <v>241.77354599999998</v>
      </c>
      <c r="Q545" s="154">
        <f t="shared" si="222"/>
        <v>542.55205999999998</v>
      </c>
      <c r="R545" s="232">
        <f t="shared" si="222"/>
        <v>4996.7259000000004</v>
      </c>
    </row>
    <row r="546" spans="1:25" ht="18" customHeight="1">
      <c r="A546" s="233">
        <v>40928</v>
      </c>
      <c r="B546" s="340">
        <v>1453.5</v>
      </c>
      <c r="C546" s="289">
        <v>6.1150000000000002</v>
      </c>
      <c r="D546" s="289">
        <v>11.87</v>
      </c>
      <c r="E546" s="289">
        <v>311.89999999999998</v>
      </c>
      <c r="F546" s="314">
        <v>6.1050000000000004</v>
      </c>
      <c r="G546" s="340">
        <v>6.67</v>
      </c>
      <c r="H546" s="340">
        <v>24.89</v>
      </c>
      <c r="I546" s="340">
        <v>225.4</v>
      </c>
      <c r="K546" s="228">
        <f t="shared" si="217"/>
        <v>320.4429705</v>
      </c>
      <c r="L546" s="228">
        <f t="shared" si="218"/>
        <v>240.73654300000001</v>
      </c>
      <c r="M546" s="229">
        <f t="shared" si="219"/>
        <v>436.14771899999994</v>
      </c>
      <c r="N546" s="477">
        <f t="shared" si="220"/>
        <v>343.81079934081799</v>
      </c>
      <c r="O546" s="235">
        <f t="shared" si="221"/>
        <v>224.3202885</v>
      </c>
      <c r="P546" s="453">
        <f t="shared" si="221"/>
        <v>245.08047899999997</v>
      </c>
      <c r="Q546" s="154">
        <f t="shared" si="222"/>
        <v>548.72493999999995</v>
      </c>
      <c r="R546" s="232">
        <f t="shared" si="222"/>
        <v>4969.1683999999996</v>
      </c>
    </row>
    <row r="547" spans="1:25" ht="18" customHeight="1">
      <c r="A547" s="233">
        <v>40931</v>
      </c>
      <c r="B547" s="340">
        <v>1468</v>
      </c>
      <c r="C547" s="289">
        <v>6.2</v>
      </c>
      <c r="D547" s="289">
        <v>12.175000000000001</v>
      </c>
      <c r="E547" s="289">
        <v>321</v>
      </c>
      <c r="F547" s="314">
        <v>6.1974999999999998</v>
      </c>
      <c r="G547" s="340">
        <v>6.7350000000000003</v>
      </c>
      <c r="H547" s="340">
        <v>24.96</v>
      </c>
      <c r="I547" s="340">
        <v>219.45</v>
      </c>
      <c r="K547" s="228">
        <f t="shared" si="217"/>
        <v>323.63968399999999</v>
      </c>
      <c r="L547" s="228">
        <f t="shared" si="218"/>
        <v>244.08284</v>
      </c>
      <c r="M547" s="229">
        <f t="shared" si="219"/>
        <v>447.35454749999997</v>
      </c>
      <c r="N547" s="477">
        <f t="shared" si="220"/>
        <v>353.8418293953273</v>
      </c>
      <c r="O547" s="235">
        <f t="shared" si="221"/>
        <v>227.71908074999996</v>
      </c>
      <c r="P547" s="453">
        <f t="shared" si="221"/>
        <v>247.4688195</v>
      </c>
      <c r="Q547" s="154">
        <f t="shared" si="222"/>
        <v>550.26815999999997</v>
      </c>
      <c r="R547" s="232">
        <f t="shared" si="222"/>
        <v>4837.9946999999993</v>
      </c>
    </row>
    <row r="548" spans="1:25" ht="18" customHeight="1">
      <c r="A548" s="233">
        <v>40932</v>
      </c>
      <c r="B548" s="340">
        <v>1461.5</v>
      </c>
      <c r="C548" s="289">
        <v>6.3025000000000002</v>
      </c>
      <c r="D548" s="289">
        <v>12.2</v>
      </c>
      <c r="E548" s="289">
        <v>323.5</v>
      </c>
      <c r="F548" s="314">
        <v>6.335</v>
      </c>
      <c r="G548" s="340">
        <v>6.86</v>
      </c>
      <c r="H548" s="340">
        <v>24.89</v>
      </c>
      <c r="I548" s="340">
        <v>220.45</v>
      </c>
      <c r="K548" s="228">
        <f t="shared" si="217"/>
        <v>322.20667449999996</v>
      </c>
      <c r="L548" s="228">
        <f t="shared" si="218"/>
        <v>248.11808050000002</v>
      </c>
      <c r="M548" s="229">
        <f t="shared" si="219"/>
        <v>448.27313999999996</v>
      </c>
      <c r="N548" s="477">
        <f t="shared" si="220"/>
        <v>356.59760688282984</v>
      </c>
      <c r="O548" s="235">
        <f t="shared" si="221"/>
        <v>232.77133949999998</v>
      </c>
      <c r="P548" s="453">
        <f t="shared" si="221"/>
        <v>252.06178199999999</v>
      </c>
      <c r="Q548" s="154">
        <f t="shared" si="222"/>
        <v>548.72493999999995</v>
      </c>
      <c r="R548" s="232">
        <f t="shared" si="222"/>
        <v>4860.0406999999996</v>
      </c>
      <c r="Y548" s="520"/>
    </row>
    <row r="549" spans="1:25" ht="18" customHeight="1">
      <c r="A549" s="233">
        <v>40933</v>
      </c>
      <c r="B549" s="340">
        <v>1459</v>
      </c>
      <c r="C549" s="289">
        <v>6.3449999999999998</v>
      </c>
      <c r="D549" s="289">
        <v>12.135</v>
      </c>
      <c r="E549" s="289">
        <v>321.10000000000002</v>
      </c>
      <c r="F549" s="314">
        <v>6.4124999999999996</v>
      </c>
      <c r="G549" s="340">
        <v>6.97</v>
      </c>
      <c r="H549" s="340">
        <v>24.51</v>
      </c>
      <c r="I549" s="340">
        <v>217.2</v>
      </c>
      <c r="K549" s="228">
        <f t="shared" si="217"/>
        <v>321.65551699999997</v>
      </c>
      <c r="L549" s="228">
        <f t="shared" si="218"/>
        <v>249.79122899999999</v>
      </c>
      <c r="M549" s="229">
        <f t="shared" si="219"/>
        <v>445.88479949999993</v>
      </c>
      <c r="N549" s="477">
        <f t="shared" si="220"/>
        <v>353.95206049482744</v>
      </c>
      <c r="O549" s="235">
        <f t="shared" si="221"/>
        <v>235.61897624999997</v>
      </c>
      <c r="P549" s="453">
        <f t="shared" si="221"/>
        <v>256.10358899999994</v>
      </c>
      <c r="Q549" s="154">
        <f t="shared" si="222"/>
        <v>540.34745999999996</v>
      </c>
      <c r="R549" s="232">
        <f t="shared" si="222"/>
        <v>4788.3911999999991</v>
      </c>
      <c r="Y549" s="520"/>
    </row>
    <row r="550" spans="1:25" ht="18" customHeight="1">
      <c r="A550" s="233">
        <v>40934</v>
      </c>
      <c r="B550" s="340">
        <v>1469</v>
      </c>
      <c r="C550" s="289">
        <v>6.3449999999999998</v>
      </c>
      <c r="D550" s="289">
        <v>12.227499999999999</v>
      </c>
      <c r="E550" s="289">
        <v>323.60000000000002</v>
      </c>
      <c r="F550" s="314">
        <v>6.5350000000000001</v>
      </c>
      <c r="G550" s="340">
        <v>7.09</v>
      </c>
      <c r="H550" s="340">
        <v>24.73</v>
      </c>
      <c r="I550" s="340">
        <v>219.7</v>
      </c>
      <c r="K550" s="228">
        <f t="shared" si="217"/>
        <v>323.86014699999998</v>
      </c>
      <c r="L550" s="228">
        <f t="shared" si="218"/>
        <v>249.79122899999999</v>
      </c>
      <c r="M550" s="229">
        <f t="shared" si="219"/>
        <v>449.28359174999991</v>
      </c>
      <c r="N550" s="477">
        <f t="shared" si="220"/>
        <v>356.70783798232998</v>
      </c>
      <c r="O550" s="235">
        <f t="shared" si="221"/>
        <v>240.12007949999997</v>
      </c>
      <c r="P550" s="453">
        <f t="shared" si="221"/>
        <v>260.512833</v>
      </c>
      <c r="Q550" s="154">
        <f t="shared" si="222"/>
        <v>545.19758000000002</v>
      </c>
      <c r="R550" s="232">
        <f t="shared" si="222"/>
        <v>4843.5061999999998</v>
      </c>
      <c r="Y550" s="520"/>
    </row>
    <row r="551" spans="1:25" ht="18" customHeight="1">
      <c r="A551" s="233">
        <v>40935</v>
      </c>
      <c r="B551" s="340">
        <v>1463.5</v>
      </c>
      <c r="C551" s="289">
        <v>6.4175000000000004</v>
      </c>
      <c r="D551" s="289">
        <v>12.19</v>
      </c>
      <c r="E551" s="289">
        <v>322.2</v>
      </c>
      <c r="F551" s="314">
        <v>6.4725000000000001</v>
      </c>
      <c r="G551" s="340">
        <v>7</v>
      </c>
      <c r="H551" s="340">
        <v>24.21</v>
      </c>
      <c r="I551" s="340">
        <v>217.35</v>
      </c>
      <c r="K551" s="228">
        <f t="shared" si="217"/>
        <v>322.64760050000001</v>
      </c>
      <c r="L551" s="228">
        <f t="shared" si="218"/>
        <v>252.64542350000002</v>
      </c>
      <c r="M551" s="229">
        <f t="shared" si="219"/>
        <v>447.90570299999996</v>
      </c>
      <c r="N551" s="477">
        <f t="shared" si="220"/>
        <v>355.16460258932852</v>
      </c>
      <c r="O551" s="235">
        <f t="shared" si="221"/>
        <v>237.82359824999997</v>
      </c>
      <c r="P551" s="453">
        <f t="shared" si="221"/>
        <v>257.20589999999999</v>
      </c>
      <c r="Q551" s="154">
        <f t="shared" si="222"/>
        <v>533.73365999999999</v>
      </c>
      <c r="R551" s="232">
        <f t="shared" si="222"/>
        <v>4791.6980999999996</v>
      </c>
      <c r="Y551" s="530"/>
    </row>
    <row r="552" spans="1:25" ht="18" customHeight="1">
      <c r="A552" s="233">
        <v>40938</v>
      </c>
      <c r="B552" s="340">
        <v>1445.5</v>
      </c>
      <c r="C552" s="289">
        <v>6.3174999999999999</v>
      </c>
      <c r="D552" s="289">
        <v>11.852499999999999</v>
      </c>
      <c r="E552" s="289">
        <v>312.7</v>
      </c>
      <c r="F552" s="314">
        <v>6.4474999999999998</v>
      </c>
      <c r="G552" s="340">
        <v>6.9749999999999996</v>
      </c>
      <c r="H552" s="340">
        <v>23.85</v>
      </c>
      <c r="I552" s="340">
        <v>216.6</v>
      </c>
      <c r="K552" s="228">
        <f t="shared" si="217"/>
        <v>318.67926649999998</v>
      </c>
      <c r="L552" s="228">
        <f t="shared" si="218"/>
        <v>248.70860350000001</v>
      </c>
      <c r="M552" s="229">
        <f t="shared" si="219"/>
        <v>435.50470424999992</v>
      </c>
      <c r="N552" s="477">
        <f t="shared" si="220"/>
        <v>344.69264813681883</v>
      </c>
      <c r="O552" s="235">
        <f t="shared" si="221"/>
        <v>236.90500574999996</v>
      </c>
      <c r="P552" s="453">
        <f t="shared" si="221"/>
        <v>256.28730749999994</v>
      </c>
      <c r="Q552" s="154">
        <f t="shared" si="222"/>
        <v>525.7971</v>
      </c>
      <c r="R552" s="232">
        <f t="shared" si="222"/>
        <v>4775.1635999999999</v>
      </c>
      <c r="Y552" s="520"/>
    </row>
    <row r="553" spans="1:25" ht="18" customHeight="1" thickBot="1">
      <c r="A553" s="233">
        <v>40939</v>
      </c>
      <c r="B553" s="340">
        <v>1400</v>
      </c>
      <c r="C553" s="289">
        <v>6.39</v>
      </c>
      <c r="D553" s="289">
        <v>11.99</v>
      </c>
      <c r="E553" s="289">
        <v>319.3</v>
      </c>
      <c r="F553" s="314">
        <v>6.66</v>
      </c>
      <c r="G553" s="340">
        <v>7.1550000000000002</v>
      </c>
      <c r="H553" s="340">
        <v>23.64</v>
      </c>
      <c r="I553" s="340">
        <v>215.05</v>
      </c>
      <c r="K553" s="228">
        <f t="shared" si="217"/>
        <v>308.64819999999997</v>
      </c>
      <c r="L553" s="228">
        <f t="shared" si="218"/>
        <v>251.56279799999999</v>
      </c>
      <c r="M553" s="229">
        <f t="shared" si="219"/>
        <v>440.556963</v>
      </c>
      <c r="N553" s="477">
        <f t="shared" si="220"/>
        <v>351.96790070382559</v>
      </c>
      <c r="O553" s="235">
        <f t="shared" si="221"/>
        <v>244.71304199999997</v>
      </c>
      <c r="P553" s="453">
        <f t="shared" si="221"/>
        <v>262.90117349999997</v>
      </c>
      <c r="Q553" s="154">
        <f t="shared" si="222"/>
        <v>521.16743999999994</v>
      </c>
      <c r="R553" s="232">
        <f t="shared" si="222"/>
        <v>4740.9922999999999</v>
      </c>
    </row>
    <row r="554" spans="1:25" ht="18" customHeight="1" thickBot="1">
      <c r="A554" s="120" t="s">
        <v>98</v>
      </c>
      <c r="B554" s="344">
        <f>AVERAGE(B534:B553)</f>
        <v>1450.9</v>
      </c>
      <c r="C554" s="344">
        <f t="shared" ref="C554:I554" si="223">AVERAGE(C534:C553)</f>
        <v>6.3086249999999993</v>
      </c>
      <c r="D554" s="344">
        <f t="shared" si="223"/>
        <v>12.021999999999998</v>
      </c>
      <c r="E554" s="344">
        <f t="shared" si="223"/>
        <v>315.34000000000003</v>
      </c>
      <c r="F554" s="344">
        <f t="shared" si="223"/>
        <v>6.3050000000000006</v>
      </c>
      <c r="G554" s="344">
        <f t="shared" si="223"/>
        <v>6.8813750000000011</v>
      </c>
      <c r="H554" s="344">
        <f t="shared" si="223"/>
        <v>24.047999999999998</v>
      </c>
      <c r="I554" s="344">
        <f t="shared" si="223"/>
        <v>223.24499999999998</v>
      </c>
      <c r="J554" s="461" t="e">
        <f>AVERAGE(#REF!)</f>
        <v>#REF!</v>
      </c>
      <c r="K554" s="223">
        <f>AVERAGE(K534:K553)</f>
        <v>319.86976670000001</v>
      </c>
      <c r="L554" s="223">
        <f t="shared" ref="L554:Q554" si="224">AVERAGE(L534:L553)</f>
        <v>248.359210725</v>
      </c>
      <c r="M554" s="224">
        <f t="shared" si="224"/>
        <v>441.73276139999996</v>
      </c>
      <c r="N554" s="402">
        <f t="shared" si="224"/>
        <v>347.60274916362152</v>
      </c>
      <c r="O554" s="492">
        <f t="shared" si="224"/>
        <v>231.66902850000002</v>
      </c>
      <c r="P554" s="493">
        <f t="shared" si="224"/>
        <v>252.84717858749997</v>
      </c>
      <c r="Q554" s="71">
        <f t="shared" si="224"/>
        <v>530.16220799999996</v>
      </c>
      <c r="R554" s="282">
        <f>AVERAGE(R534:R553)</f>
        <v>4921.6592699999992</v>
      </c>
    </row>
    <row r="555" spans="1:25" ht="18" customHeight="1">
      <c r="A555" s="233">
        <v>40940</v>
      </c>
      <c r="B555" s="340">
        <v>1374</v>
      </c>
      <c r="C555" s="289">
        <v>6.42</v>
      </c>
      <c r="D555" s="289">
        <v>12.1525</v>
      </c>
      <c r="E555" s="289">
        <v>322.3</v>
      </c>
      <c r="F555" s="314">
        <v>6.7424999999999997</v>
      </c>
      <c r="G555" s="340">
        <v>7.2249999999999996</v>
      </c>
      <c r="H555" s="340">
        <v>23.59</v>
      </c>
      <c r="I555" s="340">
        <v>214.1</v>
      </c>
      <c r="K555" s="228">
        <f t="shared" ref="K555:K574" si="225">B555*0.220463</f>
        <v>302.91616199999999</v>
      </c>
      <c r="L555" s="228">
        <f t="shared" ref="L555:L574" si="226">C555*39.3682</f>
        <v>252.743844</v>
      </c>
      <c r="M555" s="229">
        <f t="shared" ref="M555:M574" si="227">D555*36.7437</f>
        <v>446.52781424999995</v>
      </c>
      <c r="N555" s="477">
        <f t="shared" ref="N555:N574" si="228">E555/0.907185</f>
        <v>355.27483368882861</v>
      </c>
      <c r="O555" s="235">
        <f t="shared" ref="O555:P574" si="229">F555*36.7437</f>
        <v>247.74439724999996</v>
      </c>
      <c r="P555" s="453">
        <f t="shared" si="229"/>
        <v>265.47323249999994</v>
      </c>
      <c r="Q555" s="154">
        <f t="shared" ref="Q555:R574" si="230">H555/100*2204.6</f>
        <v>520.06513999999993</v>
      </c>
      <c r="R555" s="232">
        <f t="shared" si="230"/>
        <v>4720.0486000000001</v>
      </c>
    </row>
    <row r="556" spans="1:25" ht="18" customHeight="1">
      <c r="A556" s="233">
        <v>40941</v>
      </c>
      <c r="B556" s="340">
        <v>1364</v>
      </c>
      <c r="C556" s="289">
        <v>6.43</v>
      </c>
      <c r="D556" s="289">
        <v>12.17</v>
      </c>
      <c r="E556" s="289">
        <v>323.39999999999998</v>
      </c>
      <c r="F556" s="314">
        <v>6.6275000000000004</v>
      </c>
      <c r="G556" s="340">
        <v>7.1775000000000002</v>
      </c>
      <c r="H556" s="340">
        <v>23.48</v>
      </c>
      <c r="I556" s="340">
        <v>215.6</v>
      </c>
      <c r="K556" s="228">
        <f t="shared" si="225"/>
        <v>300.71153199999998</v>
      </c>
      <c r="L556" s="228">
        <f t="shared" si="226"/>
        <v>253.13752600000001</v>
      </c>
      <c r="M556" s="229">
        <f t="shared" si="227"/>
        <v>447.17082899999997</v>
      </c>
      <c r="N556" s="477">
        <f t="shared" si="228"/>
        <v>356.4873757833297</v>
      </c>
      <c r="O556" s="235">
        <f t="shared" si="229"/>
        <v>243.51887174999999</v>
      </c>
      <c r="P556" s="453">
        <f t="shared" si="229"/>
        <v>263.72790674999999</v>
      </c>
      <c r="Q556" s="154">
        <f t="shared" si="230"/>
        <v>517.64008000000001</v>
      </c>
      <c r="R556" s="232">
        <f t="shared" si="230"/>
        <v>4753.1176000000005</v>
      </c>
    </row>
    <row r="557" spans="1:25" ht="18" customHeight="1">
      <c r="A557" s="233">
        <v>40942</v>
      </c>
      <c r="B557" s="340">
        <v>1387.5</v>
      </c>
      <c r="C557" s="289">
        <v>6.4450000000000003</v>
      </c>
      <c r="D557" s="289">
        <v>12.324999999999999</v>
      </c>
      <c r="E557" s="289">
        <v>328.6</v>
      </c>
      <c r="F557" s="314">
        <v>6.6074999999999999</v>
      </c>
      <c r="G557" s="340">
        <v>7.1275000000000004</v>
      </c>
      <c r="H557" s="340">
        <v>23.94</v>
      </c>
      <c r="I557" s="340">
        <v>215.95</v>
      </c>
      <c r="K557" s="228">
        <f t="shared" si="225"/>
        <v>305.89241249999998</v>
      </c>
      <c r="L557" s="228">
        <f t="shared" si="226"/>
        <v>253.72804900000003</v>
      </c>
      <c r="M557" s="229">
        <f t="shared" si="227"/>
        <v>452.86610249999995</v>
      </c>
      <c r="N557" s="477">
        <f t="shared" si="228"/>
        <v>362.21939295733506</v>
      </c>
      <c r="O557" s="235">
        <f t="shared" si="229"/>
        <v>242.78399774999997</v>
      </c>
      <c r="P557" s="453">
        <f t="shared" si="229"/>
        <v>261.89072175000001</v>
      </c>
      <c r="Q557" s="154">
        <f t="shared" si="230"/>
        <v>527.78124000000003</v>
      </c>
      <c r="R557" s="232">
        <f t="shared" si="230"/>
        <v>4760.8337000000001</v>
      </c>
    </row>
    <row r="558" spans="1:25" ht="18" customHeight="1">
      <c r="A558" s="233">
        <v>40945</v>
      </c>
      <c r="B558" s="340">
        <v>1394</v>
      </c>
      <c r="C558" s="289">
        <v>6.4424999999999999</v>
      </c>
      <c r="D558" s="289">
        <v>12.33</v>
      </c>
      <c r="E558" s="289">
        <v>327.5</v>
      </c>
      <c r="F558" s="314">
        <v>6.6849999999999996</v>
      </c>
      <c r="G558" s="340">
        <v>7.19</v>
      </c>
      <c r="H558" s="340">
        <v>24.5</v>
      </c>
      <c r="I558" s="340">
        <v>218.8</v>
      </c>
      <c r="K558" s="228">
        <f t="shared" si="225"/>
        <v>307.325422</v>
      </c>
      <c r="L558" s="228">
        <f t="shared" si="226"/>
        <v>253.6296285</v>
      </c>
      <c r="M558" s="229">
        <f t="shared" si="227"/>
        <v>453.04982099999995</v>
      </c>
      <c r="N558" s="477">
        <f t="shared" si="228"/>
        <v>361.00685086283391</v>
      </c>
      <c r="O558" s="235">
        <f t="shared" si="229"/>
        <v>245.63163449999996</v>
      </c>
      <c r="P558" s="453">
        <f t="shared" si="229"/>
        <v>264.18720300000001</v>
      </c>
      <c r="Q558" s="154">
        <f t="shared" si="230"/>
        <v>540.12699999999995</v>
      </c>
      <c r="R558" s="232">
        <f t="shared" si="230"/>
        <v>4823.6648000000005</v>
      </c>
      <c r="V558" s="520"/>
    </row>
    <row r="559" spans="1:25" ht="18" customHeight="1">
      <c r="A559" s="233">
        <v>40946</v>
      </c>
      <c r="B559" s="340">
        <v>1410.5</v>
      </c>
      <c r="C559" s="289">
        <v>6.4225000000000003</v>
      </c>
      <c r="D559" s="289">
        <v>12.32</v>
      </c>
      <c r="E559" s="289">
        <v>325.39999999999998</v>
      </c>
      <c r="F559" s="314">
        <v>6.6224999999999996</v>
      </c>
      <c r="G559" s="340">
        <v>7.12</v>
      </c>
      <c r="H559" s="340">
        <v>24.4</v>
      </c>
      <c r="I559" s="340">
        <v>220.95</v>
      </c>
      <c r="K559" s="228">
        <f t="shared" si="225"/>
        <v>310.96306149999998</v>
      </c>
      <c r="L559" s="228">
        <f t="shared" si="226"/>
        <v>252.84226450000003</v>
      </c>
      <c r="M559" s="229">
        <f t="shared" si="227"/>
        <v>452.68238399999996</v>
      </c>
      <c r="N559" s="477">
        <f t="shared" si="228"/>
        <v>358.69199777333176</v>
      </c>
      <c r="O559" s="235">
        <f t="shared" si="229"/>
        <v>243.33515324999996</v>
      </c>
      <c r="P559" s="453">
        <f t="shared" si="229"/>
        <v>261.61514399999999</v>
      </c>
      <c r="Q559" s="154">
        <f t="shared" si="230"/>
        <v>537.92239999999993</v>
      </c>
      <c r="R559" s="232">
        <f t="shared" si="230"/>
        <v>4871.0636999999997</v>
      </c>
    </row>
    <row r="560" spans="1:25" ht="18" customHeight="1">
      <c r="A560" s="233">
        <v>40947</v>
      </c>
      <c r="B560" s="340">
        <v>1420.5</v>
      </c>
      <c r="C560" s="289">
        <v>6.4249999999999998</v>
      </c>
      <c r="D560" s="289">
        <v>12.315</v>
      </c>
      <c r="E560" s="289">
        <v>321.7</v>
      </c>
      <c r="F560" s="314">
        <v>6.6074999999999999</v>
      </c>
      <c r="G560" s="340">
        <v>7.1</v>
      </c>
      <c r="H560" s="340">
        <v>24.48</v>
      </c>
      <c r="I560" s="340">
        <v>220.05</v>
      </c>
      <c r="K560" s="228">
        <f t="shared" si="225"/>
        <v>313.16769149999999</v>
      </c>
      <c r="L560" s="228">
        <f t="shared" si="226"/>
        <v>252.940685</v>
      </c>
      <c r="M560" s="229">
        <f t="shared" si="227"/>
        <v>452.49866549999996</v>
      </c>
      <c r="N560" s="477">
        <f t="shared" si="228"/>
        <v>354.61344709182799</v>
      </c>
      <c r="O560" s="235">
        <f t="shared" si="229"/>
        <v>242.78399774999997</v>
      </c>
      <c r="P560" s="453">
        <f t="shared" si="229"/>
        <v>260.88026999999994</v>
      </c>
      <c r="Q560" s="154">
        <f t="shared" si="230"/>
        <v>539.68608000000006</v>
      </c>
      <c r="R560" s="232">
        <f t="shared" si="230"/>
        <v>4851.2222999999994</v>
      </c>
      <c r="V560" s="520"/>
    </row>
    <row r="561" spans="1:23" ht="18" customHeight="1">
      <c r="A561" s="233">
        <v>40948</v>
      </c>
      <c r="B561" s="340">
        <v>1408</v>
      </c>
      <c r="C561" s="289">
        <v>6.37</v>
      </c>
      <c r="D561" s="289">
        <v>12.275</v>
      </c>
      <c r="E561" s="289">
        <v>321</v>
      </c>
      <c r="F561" s="314">
        <v>6.46</v>
      </c>
      <c r="G561" s="340">
        <v>6.92</v>
      </c>
      <c r="H561" s="340">
        <v>24.53</v>
      </c>
      <c r="I561" s="340">
        <v>216</v>
      </c>
      <c r="K561" s="228">
        <f t="shared" si="225"/>
        <v>310.41190399999999</v>
      </c>
      <c r="L561" s="228">
        <f t="shared" si="226"/>
        <v>250.77543400000002</v>
      </c>
      <c r="M561" s="229">
        <f t="shared" si="227"/>
        <v>451.02891749999998</v>
      </c>
      <c r="N561" s="477">
        <f t="shared" si="228"/>
        <v>353.8418293953273</v>
      </c>
      <c r="O561" s="235">
        <f t="shared" si="229"/>
        <v>237.36430199999998</v>
      </c>
      <c r="P561" s="453">
        <f t="shared" si="229"/>
        <v>254.26640399999997</v>
      </c>
      <c r="Q561" s="154">
        <f t="shared" si="230"/>
        <v>540.78837999999996</v>
      </c>
      <c r="R561" s="232">
        <f t="shared" si="230"/>
        <v>4761.9359999999997</v>
      </c>
      <c r="W561" s="520"/>
    </row>
    <row r="562" spans="1:23" ht="18" customHeight="1">
      <c r="A562" s="233">
        <v>40949</v>
      </c>
      <c r="B562" s="340">
        <v>1371.5</v>
      </c>
      <c r="C562" s="289">
        <v>6.3174999999999999</v>
      </c>
      <c r="D562" s="289">
        <v>12.29</v>
      </c>
      <c r="E562" s="289">
        <v>320</v>
      </c>
      <c r="F562" s="314">
        <v>6.3</v>
      </c>
      <c r="G562" s="340">
        <v>6.73</v>
      </c>
      <c r="H562" s="340">
        <v>24.67</v>
      </c>
      <c r="I562" s="340">
        <v>215.3</v>
      </c>
      <c r="K562" s="228">
        <f t="shared" si="225"/>
        <v>302.3650045</v>
      </c>
      <c r="L562" s="228">
        <f t="shared" si="226"/>
        <v>248.70860350000001</v>
      </c>
      <c r="M562" s="229">
        <f t="shared" si="227"/>
        <v>451.58007299999991</v>
      </c>
      <c r="N562" s="477">
        <f t="shared" si="228"/>
        <v>352.73951840032629</v>
      </c>
      <c r="O562" s="235">
        <f t="shared" si="229"/>
        <v>231.48530999999997</v>
      </c>
      <c r="P562" s="453">
        <f t="shared" si="229"/>
        <v>247.285101</v>
      </c>
      <c r="Q562" s="154">
        <f t="shared" si="230"/>
        <v>543.87482</v>
      </c>
      <c r="R562" s="232">
        <f t="shared" si="230"/>
        <v>4746.5037999999995</v>
      </c>
    </row>
    <row r="563" spans="1:23" ht="18" customHeight="1">
      <c r="A563" s="233">
        <v>40952</v>
      </c>
      <c r="B563" s="340">
        <v>1413.5</v>
      </c>
      <c r="C563" s="289">
        <v>6.3949999999999996</v>
      </c>
      <c r="D563" s="289">
        <v>12.52</v>
      </c>
      <c r="E563" s="289">
        <v>330.5</v>
      </c>
      <c r="F563" s="314">
        <v>6.4124999999999996</v>
      </c>
      <c r="G563" s="340">
        <v>6.8324999999999996</v>
      </c>
      <c r="H563" s="340">
        <v>24.64</v>
      </c>
      <c r="I563" s="340">
        <v>212.3</v>
      </c>
      <c r="K563" s="228">
        <f t="shared" si="225"/>
        <v>311.62445049999997</v>
      </c>
      <c r="L563" s="228">
        <f t="shared" si="226"/>
        <v>251.75963899999999</v>
      </c>
      <c r="M563" s="229">
        <f t="shared" si="227"/>
        <v>460.03112399999992</v>
      </c>
      <c r="N563" s="477">
        <f t="shared" si="228"/>
        <v>364.31378384783699</v>
      </c>
      <c r="O563" s="235">
        <f t="shared" si="229"/>
        <v>235.61897624999997</v>
      </c>
      <c r="P563" s="453">
        <f t="shared" si="229"/>
        <v>251.05133024999995</v>
      </c>
      <c r="Q563" s="154">
        <f t="shared" si="230"/>
        <v>543.21343999999999</v>
      </c>
      <c r="R563" s="232">
        <f t="shared" si="230"/>
        <v>4680.3658000000005</v>
      </c>
    </row>
    <row r="564" spans="1:23" ht="18" customHeight="1">
      <c r="A564" s="233">
        <v>40953</v>
      </c>
      <c r="B564" s="340">
        <v>1438.5</v>
      </c>
      <c r="C564" s="289">
        <v>6.335</v>
      </c>
      <c r="D564" s="289">
        <v>12.55</v>
      </c>
      <c r="E564" s="289">
        <v>330.1</v>
      </c>
      <c r="F564" s="314">
        <v>6.35</v>
      </c>
      <c r="G564" s="340">
        <v>6.7549999999999999</v>
      </c>
      <c r="H564" s="340">
        <v>24.25</v>
      </c>
      <c r="I564" s="340">
        <v>204.2</v>
      </c>
      <c r="K564" s="228">
        <f t="shared" si="225"/>
        <v>317.13602550000002</v>
      </c>
      <c r="L564" s="228">
        <f t="shared" si="226"/>
        <v>249.397547</v>
      </c>
      <c r="M564" s="229">
        <f t="shared" si="227"/>
        <v>461.13343499999996</v>
      </c>
      <c r="N564" s="477">
        <f t="shared" si="228"/>
        <v>363.8728594498366</v>
      </c>
      <c r="O564" s="235">
        <f t="shared" si="229"/>
        <v>233.32249499999998</v>
      </c>
      <c r="P564" s="453">
        <f t="shared" si="229"/>
        <v>248.20369349999999</v>
      </c>
      <c r="Q564" s="154">
        <f t="shared" si="230"/>
        <v>534.6155</v>
      </c>
      <c r="R564" s="232">
        <f t="shared" si="230"/>
        <v>4501.7931999999992</v>
      </c>
    </row>
    <row r="565" spans="1:23" ht="18" customHeight="1">
      <c r="A565" s="233">
        <v>40954</v>
      </c>
      <c r="B565" s="340">
        <v>1434.5</v>
      </c>
      <c r="C565" s="289">
        <v>6.27</v>
      </c>
      <c r="D565" s="289">
        <v>12.61</v>
      </c>
      <c r="E565" s="289">
        <v>332.8</v>
      </c>
      <c r="F565" s="314">
        <v>6.26</v>
      </c>
      <c r="G565" s="340">
        <v>6.7</v>
      </c>
      <c r="H565" s="340">
        <v>24.49</v>
      </c>
      <c r="I565" s="340">
        <v>200.4</v>
      </c>
      <c r="K565" s="228">
        <f t="shared" si="225"/>
        <v>316.25417349999998</v>
      </c>
      <c r="L565" s="228">
        <f t="shared" si="226"/>
        <v>246.83861400000001</v>
      </c>
      <c r="M565" s="229">
        <f t="shared" si="227"/>
        <v>463.33805699999994</v>
      </c>
      <c r="N565" s="477">
        <f t="shared" si="228"/>
        <v>366.84909913633936</v>
      </c>
      <c r="O565" s="235">
        <f t="shared" si="229"/>
        <v>230.01556199999996</v>
      </c>
      <c r="P565" s="453">
        <f t="shared" si="229"/>
        <v>246.18278999999998</v>
      </c>
      <c r="Q565" s="154">
        <f t="shared" si="230"/>
        <v>539.90653999999995</v>
      </c>
      <c r="R565" s="232">
        <f t="shared" si="230"/>
        <v>4418.0183999999999</v>
      </c>
    </row>
    <row r="566" spans="1:23" ht="18" customHeight="1">
      <c r="A566" s="233">
        <v>40955</v>
      </c>
      <c r="B566" s="340">
        <v>1430</v>
      </c>
      <c r="C566" s="289">
        <v>6.3624999999999998</v>
      </c>
      <c r="D566" s="289">
        <v>12.5825</v>
      </c>
      <c r="E566" s="289">
        <v>330.8</v>
      </c>
      <c r="F566" s="314">
        <v>6.2874999999999996</v>
      </c>
      <c r="G566" s="340">
        <v>6.83</v>
      </c>
      <c r="H566" s="340">
        <v>24.59</v>
      </c>
      <c r="I566" s="340">
        <v>199.3</v>
      </c>
      <c r="K566" s="228">
        <f t="shared" si="225"/>
        <v>315.26209</v>
      </c>
      <c r="L566" s="228">
        <f t="shared" si="226"/>
        <v>250.48017250000001</v>
      </c>
      <c r="M566" s="229">
        <f t="shared" si="227"/>
        <v>462.32760524999992</v>
      </c>
      <c r="N566" s="477">
        <f t="shared" si="228"/>
        <v>364.64447714633729</v>
      </c>
      <c r="O566" s="235">
        <f t="shared" si="229"/>
        <v>231.02601374999998</v>
      </c>
      <c r="P566" s="453">
        <f t="shared" si="229"/>
        <v>250.95947099999998</v>
      </c>
      <c r="Q566" s="154">
        <f t="shared" si="230"/>
        <v>542.11113999999998</v>
      </c>
      <c r="R566" s="232">
        <f t="shared" si="230"/>
        <v>4393.7677999999996</v>
      </c>
      <c r="V566" s="520"/>
    </row>
    <row r="567" spans="1:23" ht="18" customHeight="1">
      <c r="A567" s="233">
        <v>40956</v>
      </c>
      <c r="B567" s="340">
        <v>1413.5</v>
      </c>
      <c r="C567" s="289">
        <v>6.4175000000000004</v>
      </c>
      <c r="D567" s="289">
        <v>12.675000000000001</v>
      </c>
      <c r="E567" s="289">
        <v>332.5</v>
      </c>
      <c r="F567" s="314">
        <v>6.44</v>
      </c>
      <c r="G567" s="340">
        <v>6.8949999999999996</v>
      </c>
      <c r="H567" s="340">
        <v>24.62</v>
      </c>
      <c r="I567" s="340">
        <v>200.05</v>
      </c>
      <c r="K567" s="228">
        <f t="shared" si="225"/>
        <v>311.62445049999997</v>
      </c>
      <c r="L567" s="228">
        <f t="shared" si="226"/>
        <v>252.64542350000002</v>
      </c>
      <c r="M567" s="229">
        <f t="shared" si="227"/>
        <v>465.72639749999996</v>
      </c>
      <c r="N567" s="477">
        <f t="shared" si="228"/>
        <v>366.518405837839</v>
      </c>
      <c r="O567" s="235">
        <f t="shared" si="229"/>
        <v>236.62942799999999</v>
      </c>
      <c r="P567" s="453">
        <f t="shared" si="229"/>
        <v>253.34781149999995</v>
      </c>
      <c r="Q567" s="154">
        <f t="shared" si="230"/>
        <v>542.77251999999999</v>
      </c>
      <c r="R567" s="232">
        <f t="shared" si="230"/>
        <v>4410.3023000000003</v>
      </c>
    </row>
    <row r="568" spans="1:23" ht="18" customHeight="1">
      <c r="A568" s="233">
        <v>40960</v>
      </c>
      <c r="B568" s="340">
        <v>1383</v>
      </c>
      <c r="C568" s="289">
        <v>6.2949999999999999</v>
      </c>
      <c r="D568" s="289">
        <v>12.71</v>
      </c>
      <c r="E568" s="289">
        <v>330.2</v>
      </c>
      <c r="F568" s="314">
        <v>6.33</v>
      </c>
      <c r="G568" s="340">
        <v>6.77</v>
      </c>
      <c r="H568" s="340">
        <v>25.35</v>
      </c>
      <c r="I568" s="340">
        <v>204.65</v>
      </c>
      <c r="K568" s="228">
        <f t="shared" si="225"/>
        <v>304.900329</v>
      </c>
      <c r="L568" s="228">
        <f t="shared" si="226"/>
        <v>247.82281900000001</v>
      </c>
      <c r="M568" s="229">
        <f t="shared" si="227"/>
        <v>467.012427</v>
      </c>
      <c r="N568" s="477">
        <f t="shared" si="228"/>
        <v>363.98309054933668</v>
      </c>
      <c r="O568" s="235">
        <f t="shared" si="229"/>
        <v>232.58762099999998</v>
      </c>
      <c r="P568" s="453">
        <f t="shared" si="229"/>
        <v>248.75484899999995</v>
      </c>
      <c r="Q568" s="154">
        <f t="shared" si="230"/>
        <v>558.86609999999996</v>
      </c>
      <c r="R568" s="232">
        <f t="shared" si="230"/>
        <v>4511.7138999999997</v>
      </c>
      <c r="S568" s="548"/>
    </row>
    <row r="569" spans="1:23" ht="18" customHeight="1">
      <c r="A569" s="233">
        <v>40961</v>
      </c>
      <c r="B569" s="340">
        <v>1392</v>
      </c>
      <c r="C569" s="289">
        <v>6.3825000000000003</v>
      </c>
      <c r="D569" s="289">
        <v>12.7225</v>
      </c>
      <c r="E569" s="289">
        <v>331.3</v>
      </c>
      <c r="F569" s="314">
        <v>6.4450000000000003</v>
      </c>
      <c r="G569" s="340">
        <v>6.85</v>
      </c>
      <c r="H569" s="340">
        <v>25.76</v>
      </c>
      <c r="I569" s="340">
        <v>200.75</v>
      </c>
      <c r="K569" s="228">
        <f t="shared" si="225"/>
        <v>306.88449600000001</v>
      </c>
      <c r="L569" s="228">
        <f t="shared" si="226"/>
        <v>251.26753650000003</v>
      </c>
      <c r="M569" s="229">
        <f t="shared" si="227"/>
        <v>467.47172324999997</v>
      </c>
      <c r="N569" s="477">
        <f t="shared" si="228"/>
        <v>365.19563264383783</v>
      </c>
      <c r="O569" s="235">
        <f t="shared" si="229"/>
        <v>236.81314649999999</v>
      </c>
      <c r="P569" s="453">
        <f t="shared" si="229"/>
        <v>251.69434499999997</v>
      </c>
      <c r="Q569" s="154">
        <f t="shared" si="230"/>
        <v>567.90495999999996</v>
      </c>
      <c r="R569" s="232">
        <f t="shared" si="230"/>
        <v>4425.7344999999996</v>
      </c>
    </row>
    <row r="570" spans="1:23" ht="18" customHeight="1">
      <c r="A570" s="233">
        <v>40962</v>
      </c>
      <c r="B570" s="340">
        <v>1396.5</v>
      </c>
      <c r="C570" s="289">
        <v>6.3949999999999996</v>
      </c>
      <c r="D570" s="289">
        <v>12.7675</v>
      </c>
      <c r="E570" s="289">
        <v>332.9</v>
      </c>
      <c r="F570" s="314">
        <v>6.4175000000000004</v>
      </c>
      <c r="G570" s="340">
        <v>6.8</v>
      </c>
      <c r="H570" s="340">
        <v>25.94</v>
      </c>
      <c r="I570" s="340">
        <v>202</v>
      </c>
      <c r="K570" s="228">
        <f t="shared" si="225"/>
        <v>307.87657949999999</v>
      </c>
      <c r="L570" s="228">
        <f t="shared" si="226"/>
        <v>251.75963899999999</v>
      </c>
      <c r="M570" s="229">
        <f t="shared" si="227"/>
        <v>469.12518974999995</v>
      </c>
      <c r="N570" s="477">
        <f t="shared" si="228"/>
        <v>366.95933023583939</v>
      </c>
      <c r="O570" s="235">
        <f t="shared" si="229"/>
        <v>235.80269475</v>
      </c>
      <c r="P570" s="453">
        <f t="shared" si="229"/>
        <v>249.85715999999996</v>
      </c>
      <c r="Q570" s="154">
        <f t="shared" si="230"/>
        <v>571.87324000000001</v>
      </c>
      <c r="R570" s="232">
        <f t="shared" si="230"/>
        <v>4453.2919999999995</v>
      </c>
    </row>
    <row r="571" spans="1:23" ht="18" customHeight="1">
      <c r="A571" s="233">
        <v>40963</v>
      </c>
      <c r="B571" s="340">
        <v>1420.5</v>
      </c>
      <c r="C571" s="289">
        <v>6.4074999999999998</v>
      </c>
      <c r="D571" s="289">
        <v>12.79</v>
      </c>
      <c r="E571" s="289">
        <v>333.6</v>
      </c>
      <c r="F571" s="314">
        <v>6.41</v>
      </c>
      <c r="G571" s="340">
        <v>6.81</v>
      </c>
      <c r="H571" s="340">
        <v>26.19</v>
      </c>
      <c r="I571" s="340">
        <v>203.25</v>
      </c>
      <c r="K571" s="228">
        <f t="shared" si="225"/>
        <v>313.16769149999999</v>
      </c>
      <c r="L571" s="228">
        <f t="shared" si="226"/>
        <v>252.25174150000001</v>
      </c>
      <c r="M571" s="229">
        <f t="shared" si="227"/>
        <v>469.95192299999991</v>
      </c>
      <c r="N571" s="477">
        <f t="shared" si="228"/>
        <v>367.73094793234014</v>
      </c>
      <c r="O571" s="235">
        <f t="shared" si="229"/>
        <v>235.52711699999998</v>
      </c>
      <c r="P571" s="453">
        <f t="shared" si="229"/>
        <v>250.22459699999996</v>
      </c>
      <c r="Q571" s="154">
        <f t="shared" si="230"/>
        <v>577.38474000000008</v>
      </c>
      <c r="R571" s="232">
        <f t="shared" si="230"/>
        <v>4480.8495000000003</v>
      </c>
    </row>
    <row r="572" spans="1:23" ht="18" customHeight="1">
      <c r="A572" s="233">
        <v>40966</v>
      </c>
      <c r="B572" s="340">
        <v>1420</v>
      </c>
      <c r="C572" s="289">
        <v>6.4450000000000003</v>
      </c>
      <c r="D572" s="289">
        <v>12.9375</v>
      </c>
      <c r="E572" s="289">
        <v>340.9</v>
      </c>
      <c r="F572" s="314">
        <v>6.4574999999999996</v>
      </c>
      <c r="G572" s="340">
        <v>6.85</v>
      </c>
      <c r="H572" s="340">
        <v>26.5</v>
      </c>
      <c r="I572" s="340">
        <v>204.45</v>
      </c>
      <c r="K572" s="228">
        <f t="shared" si="225"/>
        <v>313.05745999999999</v>
      </c>
      <c r="L572" s="228">
        <f t="shared" si="226"/>
        <v>253.72804900000003</v>
      </c>
      <c r="M572" s="229">
        <f t="shared" si="227"/>
        <v>475.37161874999998</v>
      </c>
      <c r="N572" s="477">
        <f t="shared" si="228"/>
        <v>375.77781819584754</v>
      </c>
      <c r="O572" s="235">
        <f t="shared" si="229"/>
        <v>237.27244274999995</v>
      </c>
      <c r="P572" s="453">
        <f t="shared" si="229"/>
        <v>251.69434499999997</v>
      </c>
      <c r="Q572" s="154">
        <f t="shared" si="230"/>
        <v>584.21900000000005</v>
      </c>
      <c r="R572" s="232">
        <f t="shared" si="230"/>
        <v>4507.3046999999997</v>
      </c>
    </row>
    <row r="573" spans="1:23" ht="18" customHeight="1">
      <c r="A573" s="233">
        <v>40967</v>
      </c>
      <c r="B573" s="340">
        <v>1417</v>
      </c>
      <c r="C573" s="289">
        <v>6.5350000000000001</v>
      </c>
      <c r="D573" s="289">
        <v>13.0525</v>
      </c>
      <c r="E573" s="289">
        <v>346.5</v>
      </c>
      <c r="F573" s="314">
        <v>6.6224999999999996</v>
      </c>
      <c r="G573" s="340">
        <v>6.9950000000000001</v>
      </c>
      <c r="H573" s="340">
        <v>26.09</v>
      </c>
      <c r="I573" s="340">
        <v>206.15</v>
      </c>
      <c r="K573" s="228">
        <f t="shared" si="225"/>
        <v>312.39607100000001</v>
      </c>
      <c r="L573" s="228">
        <f t="shared" si="226"/>
        <v>257.271187</v>
      </c>
      <c r="M573" s="229">
        <f t="shared" si="227"/>
        <v>479.59714424999999</v>
      </c>
      <c r="N573" s="477">
        <f t="shared" si="228"/>
        <v>381.9507597678533</v>
      </c>
      <c r="O573" s="235">
        <f t="shared" si="229"/>
        <v>243.33515324999996</v>
      </c>
      <c r="P573" s="453">
        <f t="shared" si="229"/>
        <v>257.02218149999999</v>
      </c>
      <c r="Q573" s="154">
        <f t="shared" si="230"/>
        <v>575.18014000000005</v>
      </c>
      <c r="R573" s="232">
        <f t="shared" si="230"/>
        <v>4544.7829000000002</v>
      </c>
    </row>
    <row r="574" spans="1:23" ht="18" customHeight="1" thickBot="1">
      <c r="A574" s="233">
        <v>40968</v>
      </c>
      <c r="B574" s="340">
        <v>1420.5</v>
      </c>
      <c r="C574" s="289">
        <v>6.5650000000000004</v>
      </c>
      <c r="D574" s="289">
        <v>13.135</v>
      </c>
      <c r="E574" s="289">
        <v>351.2</v>
      </c>
      <c r="F574" s="314">
        <v>6.6425000000000001</v>
      </c>
      <c r="G574" s="340">
        <v>6.9950000000000001</v>
      </c>
      <c r="H574" s="340">
        <v>25.01</v>
      </c>
      <c r="I574" s="340">
        <v>203.15</v>
      </c>
      <c r="K574" s="228">
        <f t="shared" si="225"/>
        <v>313.16769149999999</v>
      </c>
      <c r="L574" s="228">
        <f t="shared" si="226"/>
        <v>258.45223300000004</v>
      </c>
      <c r="M574" s="229">
        <f t="shared" si="227"/>
        <v>482.62849949999998</v>
      </c>
      <c r="N574" s="477">
        <f t="shared" si="228"/>
        <v>387.13162144435807</v>
      </c>
      <c r="O574" s="235">
        <f t="shared" si="229"/>
        <v>244.07002724999998</v>
      </c>
      <c r="P574" s="453">
        <f t="shared" si="229"/>
        <v>257.02218149999999</v>
      </c>
      <c r="Q574" s="154">
        <f t="shared" si="230"/>
        <v>551.37045999999998</v>
      </c>
      <c r="R574" s="232">
        <f t="shared" si="230"/>
        <v>4478.6448999999993</v>
      </c>
    </row>
    <row r="575" spans="1:23" ht="18" customHeight="1" thickBot="1">
      <c r="A575" s="120" t="s">
        <v>99</v>
      </c>
      <c r="B575" s="344">
        <f>AVERAGE(B555:B574)</f>
        <v>1405.4749999999999</v>
      </c>
      <c r="C575" s="344">
        <f t="shared" ref="C575:I575" si="231">AVERAGE(C555:C574)</f>
        <v>6.4038749999999993</v>
      </c>
      <c r="D575" s="344">
        <f t="shared" si="231"/>
        <v>12.561500000000002</v>
      </c>
      <c r="E575" s="344">
        <f t="shared" si="231"/>
        <v>330.65999999999997</v>
      </c>
      <c r="F575" s="344">
        <f t="shared" si="231"/>
        <v>6.4863749999999998</v>
      </c>
      <c r="G575" s="344">
        <f t="shared" si="231"/>
        <v>6.9336249999999993</v>
      </c>
      <c r="H575" s="344">
        <f t="shared" si="231"/>
        <v>24.850999999999996</v>
      </c>
      <c r="I575" s="344">
        <f t="shared" si="231"/>
        <v>208.87000000000003</v>
      </c>
      <c r="J575" s="461" t="e">
        <f>AVERAGE(#REF!)</f>
        <v>#REF!</v>
      </c>
      <c r="K575" s="223">
        <f t="shared" ref="K575:R575" si="232">AVERAGE(K555:K574)</f>
        <v>309.85523492499999</v>
      </c>
      <c r="L575" s="223">
        <f t="shared" si="232"/>
        <v>252.10903177500003</v>
      </c>
      <c r="M575" s="224">
        <f t="shared" si="232"/>
        <v>461.55598754999994</v>
      </c>
      <c r="N575" s="282">
        <f t="shared" si="232"/>
        <v>364.49015360703709</v>
      </c>
      <c r="O575" s="71">
        <f t="shared" si="232"/>
        <v>238.33341708750004</v>
      </c>
      <c r="P575" s="225">
        <f t="shared" si="232"/>
        <v>254.76703691249995</v>
      </c>
      <c r="Q575" s="71">
        <f t="shared" si="232"/>
        <v>547.86514599999998</v>
      </c>
      <c r="R575" s="282">
        <f t="shared" si="232"/>
        <v>4604.7480200000009</v>
      </c>
    </row>
    <row r="576" spans="1:23" ht="18" customHeight="1">
      <c r="A576" s="233">
        <v>40969</v>
      </c>
      <c r="B576" s="340">
        <v>1400</v>
      </c>
      <c r="C576" s="289">
        <v>6.5374999999999996</v>
      </c>
      <c r="D576" s="289">
        <v>13.1675</v>
      </c>
      <c r="E576" s="289">
        <v>353.7</v>
      </c>
      <c r="F576" s="314">
        <v>6.5925000000000002</v>
      </c>
      <c r="G576" s="340">
        <v>6.97</v>
      </c>
      <c r="H576" s="340">
        <v>24.85</v>
      </c>
      <c r="I576" s="340">
        <v>204</v>
      </c>
      <c r="K576" s="228">
        <f t="shared" ref="K576:K597" si="233">B576*0.220463</f>
        <v>308.64819999999997</v>
      </c>
      <c r="L576" s="228">
        <f t="shared" ref="L576:L597" si="234">C576*39.3682</f>
        <v>257.36960749999997</v>
      </c>
      <c r="M576" s="229">
        <f t="shared" ref="M576:M597" si="235">D576*36.7437</f>
        <v>483.82266974999999</v>
      </c>
      <c r="N576" s="477">
        <f t="shared" ref="N576:N597" si="236">E576/0.907185</f>
        <v>389.88739893186062</v>
      </c>
      <c r="O576" s="235">
        <f t="shared" ref="O576:P593" si="237">F576*36.7437</f>
        <v>242.23284224999998</v>
      </c>
      <c r="P576" s="453">
        <f t="shared" si="237"/>
        <v>256.10358899999994</v>
      </c>
      <c r="Q576" s="154">
        <f t="shared" ref="Q576:R593" si="238">H576/100*2204.6</f>
        <v>547.84310000000005</v>
      </c>
      <c r="R576" s="232">
        <f t="shared" si="238"/>
        <v>4497.384</v>
      </c>
    </row>
    <row r="577" spans="1:19" ht="18" customHeight="1">
      <c r="A577" s="233">
        <v>40970</v>
      </c>
      <c r="B577" s="340">
        <v>1426.5</v>
      </c>
      <c r="C577" s="289">
        <v>6.59</v>
      </c>
      <c r="D577" s="289">
        <v>13.282500000000001</v>
      </c>
      <c r="E577" s="289">
        <v>357.3</v>
      </c>
      <c r="F577" s="314">
        <v>6.7074999999999996</v>
      </c>
      <c r="G577" s="340">
        <v>7.1050000000000004</v>
      </c>
      <c r="H577" s="340">
        <v>24.96</v>
      </c>
      <c r="I577" s="340">
        <v>201.65</v>
      </c>
      <c r="K577" s="228">
        <f t="shared" si="233"/>
        <v>314.49046950000002</v>
      </c>
      <c r="L577" s="228">
        <f t="shared" si="234"/>
        <v>259.43643800000001</v>
      </c>
      <c r="M577" s="229">
        <f t="shared" si="235"/>
        <v>488.04819524999999</v>
      </c>
      <c r="N577" s="477">
        <f t="shared" si="236"/>
        <v>393.8557185138643</v>
      </c>
      <c r="O577" s="235">
        <f t="shared" si="237"/>
        <v>246.45836774999995</v>
      </c>
      <c r="P577" s="453">
        <f t="shared" si="237"/>
        <v>261.06398849999999</v>
      </c>
      <c r="Q577" s="154">
        <f t="shared" si="238"/>
        <v>550.26815999999997</v>
      </c>
      <c r="R577" s="232">
        <f t="shared" si="238"/>
        <v>4445.5758999999998</v>
      </c>
    </row>
    <row r="578" spans="1:19" ht="18" customHeight="1">
      <c r="A578" s="233">
        <v>40973</v>
      </c>
      <c r="B578" s="340">
        <v>1410.5</v>
      </c>
      <c r="C578" s="289">
        <v>6.6624999999999996</v>
      </c>
      <c r="D578" s="289">
        <v>13.192500000000001</v>
      </c>
      <c r="E578" s="289">
        <v>356.2</v>
      </c>
      <c r="F578" s="314">
        <v>6.6775000000000002</v>
      </c>
      <c r="G578" s="340">
        <v>7.0549999999999997</v>
      </c>
      <c r="H578" s="340">
        <v>24.68</v>
      </c>
      <c r="I578" s="340">
        <v>201.5</v>
      </c>
      <c r="K578" s="228">
        <f t="shared" si="233"/>
        <v>310.96306149999998</v>
      </c>
      <c r="L578" s="228">
        <f t="shared" si="234"/>
        <v>262.29063250000002</v>
      </c>
      <c r="M578" s="229">
        <f t="shared" si="235"/>
        <v>484.74126224999998</v>
      </c>
      <c r="N578" s="477">
        <f t="shared" si="236"/>
        <v>392.64317641936316</v>
      </c>
      <c r="O578" s="235">
        <f t="shared" si="237"/>
        <v>245.35605674999999</v>
      </c>
      <c r="P578" s="453">
        <f t="shared" si="237"/>
        <v>259.22680349999996</v>
      </c>
      <c r="Q578" s="154">
        <f t="shared" si="238"/>
        <v>544.09528</v>
      </c>
      <c r="R578" s="232">
        <f t="shared" si="238"/>
        <v>4442.2690000000002</v>
      </c>
    </row>
    <row r="579" spans="1:19" ht="18" customHeight="1">
      <c r="A579" s="233">
        <v>40974</v>
      </c>
      <c r="B579" s="340">
        <v>1401.5</v>
      </c>
      <c r="C579" s="289">
        <v>6.58</v>
      </c>
      <c r="D579" s="289">
        <v>13.297499999999999</v>
      </c>
      <c r="E579" s="289">
        <v>363.1</v>
      </c>
      <c r="F579" s="314">
        <v>6.54</v>
      </c>
      <c r="G579" s="340">
        <v>6.875</v>
      </c>
      <c r="H579" s="340">
        <v>24.05</v>
      </c>
      <c r="I579" s="340">
        <v>192.95</v>
      </c>
      <c r="K579" s="228">
        <f t="shared" si="233"/>
        <v>308.97889449999997</v>
      </c>
      <c r="L579" s="228">
        <f t="shared" si="234"/>
        <v>259.042756</v>
      </c>
      <c r="M579" s="229">
        <f t="shared" si="235"/>
        <v>488.59935074999993</v>
      </c>
      <c r="N579" s="477">
        <f t="shared" si="236"/>
        <v>400.24912228487023</v>
      </c>
      <c r="O579" s="235">
        <f t="shared" si="237"/>
        <v>240.30379799999997</v>
      </c>
      <c r="P579" s="453">
        <f t="shared" si="237"/>
        <v>252.61293749999999</v>
      </c>
      <c r="Q579" s="154">
        <f t="shared" si="238"/>
        <v>530.20630000000006</v>
      </c>
      <c r="R579" s="232">
        <f t="shared" si="238"/>
        <v>4253.7757000000001</v>
      </c>
    </row>
    <row r="580" spans="1:19" ht="18" customHeight="1">
      <c r="A580" s="233">
        <v>40975</v>
      </c>
      <c r="B580" s="340">
        <v>1400</v>
      </c>
      <c r="C580" s="289">
        <v>6.4375</v>
      </c>
      <c r="D580" s="289">
        <v>13.215</v>
      </c>
      <c r="E580" s="289">
        <v>360.9</v>
      </c>
      <c r="F580" s="314">
        <v>6.33</v>
      </c>
      <c r="G580" s="340">
        <v>6.7774999999999999</v>
      </c>
      <c r="H580" s="340">
        <v>23.92</v>
      </c>
      <c r="I580" s="340">
        <v>188.4</v>
      </c>
      <c r="K580" s="228">
        <f t="shared" si="233"/>
        <v>308.64819999999997</v>
      </c>
      <c r="L580" s="228">
        <f t="shared" si="234"/>
        <v>253.43278750000002</v>
      </c>
      <c r="M580" s="229">
        <f t="shared" si="235"/>
        <v>485.56799549999994</v>
      </c>
      <c r="N580" s="477">
        <f t="shared" si="236"/>
        <v>397.82403809586793</v>
      </c>
      <c r="O580" s="235">
        <f t="shared" si="237"/>
        <v>232.58762099999998</v>
      </c>
      <c r="P580" s="453">
        <f t="shared" si="237"/>
        <v>249.03042674999998</v>
      </c>
      <c r="Q580" s="154">
        <f t="shared" si="238"/>
        <v>527.34032000000002</v>
      </c>
      <c r="R580" s="232">
        <f t="shared" si="238"/>
        <v>4153.4664000000002</v>
      </c>
    </row>
    <row r="581" spans="1:19" ht="18" customHeight="1">
      <c r="A581" s="233">
        <v>40976</v>
      </c>
      <c r="B581" s="340">
        <v>1371.5</v>
      </c>
      <c r="C581" s="289">
        <v>6.45</v>
      </c>
      <c r="D581" s="289">
        <v>13.324999999999999</v>
      </c>
      <c r="E581" s="289">
        <v>363.2</v>
      </c>
      <c r="F581" s="314">
        <v>6.3049999999999997</v>
      </c>
      <c r="G581" s="340">
        <v>6.3724999999999996</v>
      </c>
      <c r="H581" s="340">
        <v>23.96</v>
      </c>
      <c r="I581" s="340">
        <v>189.35</v>
      </c>
      <c r="K581" s="228">
        <f t="shared" si="233"/>
        <v>302.3650045</v>
      </c>
      <c r="L581" s="228">
        <f t="shared" si="234"/>
        <v>253.92489</v>
      </c>
      <c r="M581" s="229">
        <f t="shared" si="235"/>
        <v>489.60980249999994</v>
      </c>
      <c r="N581" s="477">
        <f t="shared" si="236"/>
        <v>400.35935338437031</v>
      </c>
      <c r="O581" s="235">
        <f t="shared" si="237"/>
        <v>231.66902849999997</v>
      </c>
      <c r="P581" s="453">
        <f t="shared" si="237"/>
        <v>234.14922824999996</v>
      </c>
      <c r="Q581" s="154">
        <f t="shared" si="238"/>
        <v>528.22216000000003</v>
      </c>
      <c r="R581" s="232">
        <f t="shared" si="238"/>
        <v>4174.4101000000001</v>
      </c>
    </row>
    <row r="582" spans="1:19" ht="18" customHeight="1">
      <c r="A582" s="233">
        <v>40977</v>
      </c>
      <c r="B582" s="340">
        <v>1393</v>
      </c>
      <c r="C582" s="289">
        <v>6.54</v>
      </c>
      <c r="D582" s="289">
        <v>13.317500000000001</v>
      </c>
      <c r="E582" s="289">
        <v>358.6</v>
      </c>
      <c r="F582" s="314">
        <v>6.3875000000000002</v>
      </c>
      <c r="G582" s="340">
        <v>6.7949999999999999</v>
      </c>
      <c r="H582" s="340">
        <v>23.66</v>
      </c>
      <c r="I582" s="340">
        <v>185.6</v>
      </c>
      <c r="K582" s="228">
        <f t="shared" si="233"/>
        <v>307.10495900000001</v>
      </c>
      <c r="L582" s="228">
        <f t="shared" si="234"/>
        <v>257.468028</v>
      </c>
      <c r="M582" s="229">
        <f t="shared" si="235"/>
        <v>489.33422474999998</v>
      </c>
      <c r="N582" s="477">
        <f t="shared" si="236"/>
        <v>395.28872280736567</v>
      </c>
      <c r="O582" s="235">
        <f t="shared" si="237"/>
        <v>234.70038374999999</v>
      </c>
      <c r="P582" s="453">
        <f t="shared" si="237"/>
        <v>249.67344149999997</v>
      </c>
      <c r="Q582" s="154">
        <f t="shared" si="238"/>
        <v>521.60835999999995</v>
      </c>
      <c r="R582" s="232">
        <f t="shared" si="238"/>
        <v>4091.7375999999995</v>
      </c>
    </row>
    <row r="583" spans="1:19" ht="18" customHeight="1">
      <c r="A583" s="233">
        <v>40980</v>
      </c>
      <c r="B583" s="340">
        <v>1413</v>
      </c>
      <c r="C583" s="289">
        <v>6.7149999999999999</v>
      </c>
      <c r="D583" s="289">
        <v>13.305</v>
      </c>
      <c r="E583" s="289">
        <v>358.4</v>
      </c>
      <c r="F583" s="314">
        <v>6.5274999999999999</v>
      </c>
      <c r="G583" s="340">
        <v>6.915</v>
      </c>
      <c r="H583" s="340">
        <v>23.77</v>
      </c>
      <c r="I583" s="340">
        <v>182.6</v>
      </c>
      <c r="K583" s="228">
        <f t="shared" si="233"/>
        <v>311.51421899999997</v>
      </c>
      <c r="L583" s="228">
        <f t="shared" si="234"/>
        <v>264.357463</v>
      </c>
      <c r="M583" s="229">
        <f t="shared" si="235"/>
        <v>488.87492849999995</v>
      </c>
      <c r="N583" s="477">
        <f t="shared" si="236"/>
        <v>395.06826060836539</v>
      </c>
      <c r="O583" s="235">
        <f t="shared" si="237"/>
        <v>239.84450174999998</v>
      </c>
      <c r="P583" s="453">
        <f t="shared" si="237"/>
        <v>254.08268549999997</v>
      </c>
      <c r="Q583" s="154">
        <f t="shared" si="238"/>
        <v>524.03341999999998</v>
      </c>
      <c r="R583" s="232">
        <f t="shared" si="238"/>
        <v>4025.5995999999996</v>
      </c>
    </row>
    <row r="584" spans="1:19" ht="18" customHeight="1">
      <c r="A584" s="233">
        <v>40981</v>
      </c>
      <c r="B584" s="340">
        <v>1412.5</v>
      </c>
      <c r="C584" s="289">
        <v>6.74</v>
      </c>
      <c r="D584" s="289">
        <v>13.487500000000001</v>
      </c>
      <c r="E584" s="289">
        <v>363.8</v>
      </c>
      <c r="F584" s="314">
        <v>6.5149999999999997</v>
      </c>
      <c r="G584" s="340">
        <v>6.85</v>
      </c>
      <c r="H584" s="340">
        <v>24.13</v>
      </c>
      <c r="I584" s="340">
        <v>185.35</v>
      </c>
      <c r="K584" s="228">
        <f t="shared" si="233"/>
        <v>311.40398749999997</v>
      </c>
      <c r="L584" s="228">
        <f t="shared" si="234"/>
        <v>265.34166800000003</v>
      </c>
      <c r="M584" s="229">
        <f t="shared" si="235"/>
        <v>495.58065375000001</v>
      </c>
      <c r="N584" s="477">
        <f t="shared" si="236"/>
        <v>401.02073998137092</v>
      </c>
      <c r="O584" s="235">
        <f t="shared" si="237"/>
        <v>239.38520549999996</v>
      </c>
      <c r="P584" s="453">
        <f t="shared" si="237"/>
        <v>251.69434499999997</v>
      </c>
      <c r="Q584" s="154">
        <f t="shared" si="238"/>
        <v>531.96997999999996</v>
      </c>
      <c r="R584" s="232">
        <f t="shared" si="238"/>
        <v>4086.2260999999999</v>
      </c>
    </row>
    <row r="585" spans="1:19" ht="18" customHeight="1">
      <c r="A585" s="233">
        <v>40982</v>
      </c>
      <c r="B585" s="340">
        <v>1395.5</v>
      </c>
      <c r="C585" s="289">
        <v>6.6950000000000003</v>
      </c>
      <c r="D585" s="289">
        <v>13.56</v>
      </c>
      <c r="E585" s="289">
        <v>362</v>
      </c>
      <c r="F585" s="314">
        <v>6.5175000000000001</v>
      </c>
      <c r="G585" s="340">
        <v>6.7850000000000001</v>
      </c>
      <c r="H585" s="340">
        <v>24.44</v>
      </c>
      <c r="I585" s="340">
        <v>182.75</v>
      </c>
      <c r="K585" s="228">
        <f t="shared" si="233"/>
        <v>307.6561165</v>
      </c>
      <c r="L585" s="228">
        <f t="shared" si="234"/>
        <v>263.57009900000003</v>
      </c>
      <c r="M585" s="229">
        <f t="shared" si="235"/>
        <v>498.24457199999995</v>
      </c>
      <c r="N585" s="477">
        <f t="shared" si="236"/>
        <v>399.03658019036908</v>
      </c>
      <c r="O585" s="235">
        <f t="shared" si="237"/>
        <v>239.47706474999998</v>
      </c>
      <c r="P585" s="453">
        <f t="shared" si="237"/>
        <v>249.30600449999997</v>
      </c>
      <c r="Q585" s="154">
        <f t="shared" si="238"/>
        <v>538.80423999999994</v>
      </c>
      <c r="R585" s="232">
        <f t="shared" si="238"/>
        <v>4028.9064999999996</v>
      </c>
    </row>
    <row r="586" spans="1:19" ht="18" customHeight="1">
      <c r="A586" s="233">
        <v>40983</v>
      </c>
      <c r="B586" s="340">
        <v>1432</v>
      </c>
      <c r="C586" s="289">
        <v>6.69</v>
      </c>
      <c r="D586" s="289">
        <v>13.69</v>
      </c>
      <c r="E586" s="289">
        <v>371.4</v>
      </c>
      <c r="F586" s="314">
        <v>6.6475</v>
      </c>
      <c r="G586" s="340">
        <v>7.0449999999999999</v>
      </c>
      <c r="H586" s="340">
        <v>25.5</v>
      </c>
      <c r="I586" s="340">
        <v>184.45</v>
      </c>
      <c r="K586" s="228">
        <f t="shared" si="233"/>
        <v>315.70301599999999</v>
      </c>
      <c r="L586" s="228">
        <f t="shared" si="234"/>
        <v>263.37325800000002</v>
      </c>
      <c r="M586" s="229">
        <f t="shared" si="235"/>
        <v>503.02125299999994</v>
      </c>
      <c r="N586" s="477">
        <f t="shared" si="236"/>
        <v>409.39830354337869</v>
      </c>
      <c r="O586" s="235">
        <f t="shared" si="237"/>
        <v>244.25374574999998</v>
      </c>
      <c r="P586" s="453">
        <f t="shared" si="237"/>
        <v>258.85936649999996</v>
      </c>
      <c r="Q586" s="154">
        <f t="shared" si="238"/>
        <v>562.173</v>
      </c>
      <c r="R586" s="232">
        <f t="shared" si="238"/>
        <v>4066.3846999999996</v>
      </c>
    </row>
    <row r="587" spans="1:19" ht="18" customHeight="1">
      <c r="A587" s="233">
        <v>40984</v>
      </c>
      <c r="B587" s="340">
        <v>1453.5</v>
      </c>
      <c r="C587" s="289">
        <v>6.73</v>
      </c>
      <c r="D587" s="289">
        <v>13.74</v>
      </c>
      <c r="E587" s="289">
        <v>374.4</v>
      </c>
      <c r="F587" s="314">
        <v>6.72</v>
      </c>
      <c r="G587" s="340">
        <v>7.0549999999999997</v>
      </c>
      <c r="H587" s="340">
        <v>25.41</v>
      </c>
      <c r="I587" s="340">
        <v>181.35</v>
      </c>
      <c r="K587" s="228">
        <f t="shared" si="233"/>
        <v>320.4429705</v>
      </c>
      <c r="L587" s="228">
        <f t="shared" si="234"/>
        <v>264.94798600000001</v>
      </c>
      <c r="M587" s="229">
        <f t="shared" si="235"/>
        <v>504.85843799999998</v>
      </c>
      <c r="N587" s="477">
        <f t="shared" si="236"/>
        <v>412.7052365283817</v>
      </c>
      <c r="O587" s="235">
        <f t="shared" si="237"/>
        <v>246.91766399999997</v>
      </c>
      <c r="P587" s="453">
        <f t="shared" si="237"/>
        <v>259.22680349999996</v>
      </c>
      <c r="Q587" s="154">
        <f t="shared" si="238"/>
        <v>560.18885999999998</v>
      </c>
      <c r="R587" s="232">
        <f t="shared" si="238"/>
        <v>3998.0420999999997</v>
      </c>
    </row>
    <row r="588" spans="1:19" ht="18" customHeight="1">
      <c r="A588" s="233">
        <v>40987</v>
      </c>
      <c r="B588" s="340">
        <v>1460.5</v>
      </c>
      <c r="C588" s="289">
        <v>6.6349999999999998</v>
      </c>
      <c r="D588" s="289">
        <v>13.664999999999999</v>
      </c>
      <c r="E588" s="289">
        <v>370.9</v>
      </c>
      <c r="F588" s="314">
        <v>6.5225</v>
      </c>
      <c r="G588" s="340">
        <v>6.915</v>
      </c>
      <c r="H588" s="340">
        <v>25.66</v>
      </c>
      <c r="I588" s="340">
        <v>182.5</v>
      </c>
      <c r="K588" s="228">
        <f t="shared" si="233"/>
        <v>321.98621149999997</v>
      </c>
      <c r="L588" s="228">
        <f t="shared" si="234"/>
        <v>261.20800700000001</v>
      </c>
      <c r="M588" s="229">
        <f t="shared" si="235"/>
        <v>502.1026604999999</v>
      </c>
      <c r="N588" s="477">
        <f t="shared" si="236"/>
        <v>408.84714804587816</v>
      </c>
      <c r="O588" s="235">
        <f t="shared" si="237"/>
        <v>239.66078324999998</v>
      </c>
      <c r="P588" s="453">
        <f t="shared" si="237"/>
        <v>254.08268549999997</v>
      </c>
      <c r="Q588" s="154">
        <f t="shared" si="238"/>
        <v>565.70035999999993</v>
      </c>
      <c r="R588" s="232">
        <f t="shared" si="238"/>
        <v>4023.3949999999995</v>
      </c>
    </row>
    <row r="589" spans="1:19" ht="18" customHeight="1">
      <c r="A589" s="233">
        <v>40988</v>
      </c>
      <c r="B589" s="340">
        <v>1436.5</v>
      </c>
      <c r="C589" s="289">
        <v>6.4749999999999996</v>
      </c>
      <c r="D589" s="289">
        <v>13.45</v>
      </c>
      <c r="E589" s="289">
        <v>365.6</v>
      </c>
      <c r="F589" s="314">
        <v>6.4249999999999998</v>
      </c>
      <c r="G589" s="340">
        <v>6.8049999999999997</v>
      </c>
      <c r="H589" s="340">
        <v>25.61</v>
      </c>
      <c r="I589" s="340">
        <v>183.1</v>
      </c>
      <c r="K589" s="228">
        <f t="shared" si="233"/>
        <v>316.69509949999997</v>
      </c>
      <c r="L589" s="228">
        <f t="shared" si="234"/>
        <v>254.90909500000001</v>
      </c>
      <c r="M589" s="229">
        <f t="shared" si="235"/>
        <v>494.20276499999994</v>
      </c>
      <c r="N589" s="477">
        <f t="shared" si="236"/>
        <v>403.00489977237282</v>
      </c>
      <c r="O589" s="235">
        <f t="shared" si="237"/>
        <v>236.07827249999997</v>
      </c>
      <c r="P589" s="453">
        <f t="shared" si="237"/>
        <v>250.04087849999996</v>
      </c>
      <c r="Q589" s="154">
        <f t="shared" si="238"/>
        <v>564.59805999999992</v>
      </c>
      <c r="R589" s="232">
        <f t="shared" si="238"/>
        <v>4036.6225999999997</v>
      </c>
    </row>
    <row r="590" spans="1:19" ht="18" customHeight="1">
      <c r="A590" s="233">
        <v>40989</v>
      </c>
      <c r="B590" s="340">
        <v>1434.5</v>
      </c>
      <c r="C590" s="289">
        <v>6.42</v>
      </c>
      <c r="D590" s="289">
        <v>13.55</v>
      </c>
      <c r="E590" s="289">
        <v>369.8</v>
      </c>
      <c r="F590" s="314">
        <v>6.3624999999999998</v>
      </c>
      <c r="G590" s="340">
        <v>6.75</v>
      </c>
      <c r="H590" s="340">
        <v>25.33</v>
      </c>
      <c r="I590" s="340">
        <v>184.7</v>
      </c>
      <c r="K590" s="228">
        <f t="shared" si="233"/>
        <v>316.25417349999998</v>
      </c>
      <c r="L590" s="228">
        <f t="shared" si="234"/>
        <v>252.743844</v>
      </c>
      <c r="M590" s="229">
        <f t="shared" si="235"/>
        <v>497.87713500000001</v>
      </c>
      <c r="N590" s="477">
        <f t="shared" si="236"/>
        <v>407.63460595137707</v>
      </c>
      <c r="O590" s="235">
        <f t="shared" si="237"/>
        <v>233.78179124999997</v>
      </c>
      <c r="P590" s="453">
        <f t="shared" si="237"/>
        <v>248.01997499999999</v>
      </c>
      <c r="Q590" s="154">
        <f t="shared" si="238"/>
        <v>558.42517999999995</v>
      </c>
      <c r="R590" s="232">
        <f t="shared" si="238"/>
        <v>4071.8961999999997</v>
      </c>
    </row>
    <row r="591" spans="1:19" ht="18" customHeight="1">
      <c r="A591" s="233">
        <v>40990</v>
      </c>
      <c r="B591" s="340">
        <v>1440.5</v>
      </c>
      <c r="C591" s="289">
        <v>6.4450000000000003</v>
      </c>
      <c r="D591" s="289">
        <v>13.494999999999999</v>
      </c>
      <c r="E591" s="289">
        <v>370.1</v>
      </c>
      <c r="F591" s="314">
        <v>6.4625000000000004</v>
      </c>
      <c r="G591" s="340">
        <v>6.84</v>
      </c>
      <c r="H591" s="340">
        <v>25.91</v>
      </c>
      <c r="I591" s="340">
        <v>176.95</v>
      </c>
      <c r="K591" s="228">
        <f t="shared" si="233"/>
        <v>317.57695150000001</v>
      </c>
      <c r="L591" s="228">
        <f t="shared" si="234"/>
        <v>253.72804900000003</v>
      </c>
      <c r="M591" s="229">
        <f t="shared" si="235"/>
        <v>495.85623149999992</v>
      </c>
      <c r="N591" s="477">
        <f t="shared" si="236"/>
        <v>407.96529924987738</v>
      </c>
      <c r="O591" s="235">
        <f t="shared" si="237"/>
        <v>237.45616124999998</v>
      </c>
      <c r="P591" s="453">
        <f t="shared" si="237"/>
        <v>251.32690799999997</v>
      </c>
      <c r="Q591" s="154">
        <f t="shared" si="238"/>
        <v>571.21186</v>
      </c>
      <c r="R591" s="232">
        <f t="shared" si="238"/>
        <v>3901.0396999999994</v>
      </c>
    </row>
    <row r="592" spans="1:19" ht="18" customHeight="1">
      <c r="A592" s="233">
        <v>40991</v>
      </c>
      <c r="B592" s="340">
        <v>1460</v>
      </c>
      <c r="C592" s="289">
        <v>6.4649999999999999</v>
      </c>
      <c r="D592" s="289">
        <v>13.657500000000001</v>
      </c>
      <c r="E592" s="289">
        <v>373</v>
      </c>
      <c r="F592" s="314">
        <v>6.5425000000000004</v>
      </c>
      <c r="G592" s="340">
        <v>6.9450000000000003</v>
      </c>
      <c r="H592" s="340">
        <v>25.63</v>
      </c>
      <c r="I592" s="340">
        <v>178.75</v>
      </c>
      <c r="K592" s="228">
        <f t="shared" si="233"/>
        <v>321.87597999999997</v>
      </c>
      <c r="L592" s="228">
        <f t="shared" si="234"/>
        <v>254.515413</v>
      </c>
      <c r="M592" s="229">
        <f t="shared" si="235"/>
        <v>501.82708274999999</v>
      </c>
      <c r="N592" s="477">
        <f t="shared" si="236"/>
        <v>411.16200113538031</v>
      </c>
      <c r="O592" s="235">
        <f t="shared" si="237"/>
        <v>240.39565725</v>
      </c>
      <c r="P592" s="453">
        <f t="shared" si="237"/>
        <v>255.18499649999998</v>
      </c>
      <c r="Q592" s="154">
        <f t="shared" si="238"/>
        <v>565.03897999999992</v>
      </c>
      <c r="R592" s="232">
        <f t="shared" si="238"/>
        <v>3940.7224999999999</v>
      </c>
      <c r="S592" s="548"/>
    </row>
    <row r="593" spans="1:18" ht="18" customHeight="1">
      <c r="A593" s="233">
        <v>40994</v>
      </c>
      <c r="B593" s="340">
        <v>1480.5</v>
      </c>
      <c r="C593" s="289">
        <v>6.3775000000000004</v>
      </c>
      <c r="D593" s="289">
        <v>13.795</v>
      </c>
      <c r="E593" s="289">
        <v>377.9</v>
      </c>
      <c r="F593" s="314">
        <v>6.5949999999999998</v>
      </c>
      <c r="G593" s="340">
        <v>6.99</v>
      </c>
      <c r="H593" s="340">
        <v>24.78</v>
      </c>
      <c r="I593" s="340">
        <v>178.8</v>
      </c>
      <c r="K593" s="228">
        <f t="shared" si="233"/>
        <v>326.39547149999999</v>
      </c>
      <c r="L593" s="228">
        <f t="shared" si="234"/>
        <v>251.07069550000003</v>
      </c>
      <c r="M593" s="229">
        <f t="shared" si="235"/>
        <v>506.87934149999995</v>
      </c>
      <c r="N593" s="477">
        <f t="shared" si="236"/>
        <v>416.56332501088531</v>
      </c>
      <c r="O593" s="235">
        <f t="shared" si="237"/>
        <v>242.32470149999997</v>
      </c>
      <c r="P593" s="453">
        <f t="shared" si="237"/>
        <v>256.83846299999999</v>
      </c>
      <c r="Q593" s="154">
        <f t="shared" si="238"/>
        <v>546.29988000000003</v>
      </c>
      <c r="R593" s="232">
        <f t="shared" si="238"/>
        <v>3941.8247999999999</v>
      </c>
    </row>
    <row r="594" spans="1:18" ht="18" customHeight="1">
      <c r="A594" s="233">
        <v>40995</v>
      </c>
      <c r="B594" s="340">
        <v>1509.5</v>
      </c>
      <c r="C594" s="289">
        <v>6.3075000000000001</v>
      </c>
      <c r="D594" s="289">
        <v>13.6975</v>
      </c>
      <c r="E594" s="289">
        <v>376</v>
      </c>
      <c r="F594" s="314">
        <v>6.3975</v>
      </c>
      <c r="G594" s="340">
        <v>6.79</v>
      </c>
      <c r="H594" s="340">
        <v>24.3</v>
      </c>
      <c r="I594" s="340">
        <v>187.35</v>
      </c>
      <c r="K594" s="228">
        <f t="shared" si="233"/>
        <v>332.78889850000002</v>
      </c>
      <c r="L594" s="228">
        <f t="shared" si="234"/>
        <v>248.31492150000003</v>
      </c>
      <c r="M594" s="229">
        <f t="shared" si="235"/>
        <v>503.29683074999997</v>
      </c>
      <c r="N594" s="477">
        <f t="shared" si="236"/>
        <v>414.46893412038338</v>
      </c>
      <c r="O594" s="235">
        <f t="shared" ref="O594:P597" si="239">F594*36.7437</f>
        <v>235.06782074999998</v>
      </c>
      <c r="P594" s="453">
        <f t="shared" si="239"/>
        <v>249.48972299999997</v>
      </c>
      <c r="Q594" s="154">
        <f t="shared" ref="Q594:R597" si="240">H594/100*2204.6</f>
        <v>535.71780000000001</v>
      </c>
      <c r="R594" s="232">
        <f t="shared" si="240"/>
        <v>4130.3180999999995</v>
      </c>
    </row>
    <row r="595" spans="1:18" ht="18" customHeight="1">
      <c r="A595" s="233">
        <v>40996</v>
      </c>
      <c r="B595" s="340">
        <v>1474</v>
      </c>
      <c r="C595" s="289">
        <v>6.2024999999999997</v>
      </c>
      <c r="D595" s="289">
        <v>13.675000000000001</v>
      </c>
      <c r="E595" s="289">
        <v>377.7</v>
      </c>
      <c r="F595" s="314">
        <v>6.3075000000000001</v>
      </c>
      <c r="G595" s="340">
        <v>6.7</v>
      </c>
      <c r="H595" s="340">
        <v>24.26</v>
      </c>
      <c r="I595" s="340">
        <v>182</v>
      </c>
      <c r="K595" s="228">
        <f t="shared" si="233"/>
        <v>324.96246200000002</v>
      </c>
      <c r="L595" s="228">
        <f t="shared" si="234"/>
        <v>244.18126050000001</v>
      </c>
      <c r="M595" s="229">
        <f t="shared" si="235"/>
        <v>502.47009750000001</v>
      </c>
      <c r="N595" s="477">
        <f t="shared" si="236"/>
        <v>416.34286281188508</v>
      </c>
      <c r="O595" s="235">
        <f t="shared" si="239"/>
        <v>231.76088774999999</v>
      </c>
      <c r="P595" s="453">
        <f t="shared" si="239"/>
        <v>246.18278999999998</v>
      </c>
      <c r="Q595" s="154">
        <f t="shared" si="240"/>
        <v>534.83596</v>
      </c>
      <c r="R595" s="232">
        <f t="shared" si="240"/>
        <v>4012.3719999999998</v>
      </c>
    </row>
    <row r="596" spans="1:18" ht="18" customHeight="1">
      <c r="A596" s="233">
        <v>40997</v>
      </c>
      <c r="B596" s="340">
        <v>1490</v>
      </c>
      <c r="C596" s="289">
        <v>6.04</v>
      </c>
      <c r="D596" s="289">
        <v>13.555</v>
      </c>
      <c r="E596" s="289">
        <v>375</v>
      </c>
      <c r="F596" s="314">
        <v>6.125</v>
      </c>
      <c r="G596" s="340">
        <v>6.54</v>
      </c>
      <c r="H596" s="340">
        <v>24.6</v>
      </c>
      <c r="I596" s="340">
        <v>176.45</v>
      </c>
      <c r="K596" s="228">
        <f t="shared" si="233"/>
        <v>328.48987</v>
      </c>
      <c r="L596" s="228">
        <f t="shared" si="234"/>
        <v>237.783928</v>
      </c>
      <c r="M596" s="229">
        <f t="shared" si="235"/>
        <v>498.06085349999995</v>
      </c>
      <c r="N596" s="477">
        <f t="shared" si="236"/>
        <v>413.36662312538238</v>
      </c>
      <c r="O596" s="235">
        <f t="shared" si="239"/>
        <v>225.05516249999999</v>
      </c>
      <c r="P596" s="453">
        <f t="shared" si="239"/>
        <v>240.30379799999997</v>
      </c>
      <c r="Q596" s="154">
        <f t="shared" si="240"/>
        <v>542.33159999999998</v>
      </c>
      <c r="R596" s="232">
        <f t="shared" si="240"/>
        <v>3890.0166999999997</v>
      </c>
    </row>
    <row r="597" spans="1:18" ht="18" customHeight="1" thickBot="1">
      <c r="A597" s="233">
        <v>40998</v>
      </c>
      <c r="B597" s="340">
        <v>1476.5</v>
      </c>
      <c r="C597" s="289">
        <v>6.44</v>
      </c>
      <c r="D597" s="289">
        <v>14.03</v>
      </c>
      <c r="E597" s="289">
        <v>388.7</v>
      </c>
      <c r="F597" s="314">
        <v>6.6074999999999999</v>
      </c>
      <c r="G597" s="340">
        <v>6.9749999999999996</v>
      </c>
      <c r="H597" s="340">
        <v>24.71</v>
      </c>
      <c r="I597" s="340">
        <v>182.45</v>
      </c>
      <c r="K597" s="228">
        <f t="shared" si="233"/>
        <v>325.5136195</v>
      </c>
      <c r="L597" s="228">
        <f t="shared" si="234"/>
        <v>253.53120800000002</v>
      </c>
      <c r="M597" s="229">
        <f t="shared" si="235"/>
        <v>515.51411099999996</v>
      </c>
      <c r="N597" s="477">
        <f t="shared" si="236"/>
        <v>428.46828375689631</v>
      </c>
      <c r="O597" s="235">
        <f t="shared" si="239"/>
        <v>242.78399774999997</v>
      </c>
      <c r="P597" s="453">
        <f t="shared" si="239"/>
        <v>256.28730749999994</v>
      </c>
      <c r="Q597" s="154">
        <f t="shared" si="240"/>
        <v>544.75666000000001</v>
      </c>
      <c r="R597" s="232">
        <f t="shared" si="240"/>
        <v>4022.2926999999995</v>
      </c>
    </row>
    <row r="598" spans="1:18" ht="18" customHeight="1" thickBot="1">
      <c r="A598" s="120" t="s">
        <v>101</v>
      </c>
      <c r="B598" s="344">
        <f t="shared" ref="B598:I598" si="241">AVERAGE(B576:B597)</f>
        <v>1435.090909090909</v>
      </c>
      <c r="C598" s="344">
        <f t="shared" si="241"/>
        <v>6.5079545454545444</v>
      </c>
      <c r="D598" s="344">
        <f t="shared" si="241"/>
        <v>13.506818181818177</v>
      </c>
      <c r="E598" s="344">
        <f t="shared" si="241"/>
        <v>367.62272727272727</v>
      </c>
      <c r="F598" s="344">
        <f t="shared" si="241"/>
        <v>6.4915909090909079</v>
      </c>
      <c r="G598" s="344">
        <f t="shared" si="241"/>
        <v>6.8568181818181806</v>
      </c>
      <c r="H598" s="344">
        <f t="shared" si="241"/>
        <v>24.732727272727278</v>
      </c>
      <c r="I598" s="344">
        <f t="shared" si="241"/>
        <v>186.04545454545448</v>
      </c>
      <c r="J598" s="461" t="e">
        <f>AVERAGE(#REF!)</f>
        <v>#REF!</v>
      </c>
      <c r="K598" s="223">
        <f>AVERAGE(K576:K597)</f>
        <v>316.38444709090913</v>
      </c>
      <c r="L598" s="223">
        <v>255</v>
      </c>
      <c r="M598" s="224">
        <v>497</v>
      </c>
      <c r="N598" s="282">
        <f>AVERAGE(N576:N597)</f>
        <v>405.23457428498847</v>
      </c>
      <c r="O598" s="71">
        <f>AVERAGE(O576:O597)</f>
        <v>238.52506888636356</v>
      </c>
      <c r="P598" s="225">
        <v>254</v>
      </c>
      <c r="Q598" s="71">
        <f>AVERAGE(Q576:Q597)</f>
        <v>545.25770545454543</v>
      </c>
      <c r="R598" s="282">
        <f>AVERAGE(R576:R597)</f>
        <v>4101.5580909090913</v>
      </c>
    </row>
    <row r="599" spans="1:18" ht="18" customHeight="1">
      <c r="A599" s="233">
        <v>41001</v>
      </c>
      <c r="B599" s="340">
        <v>1488.5</v>
      </c>
      <c r="C599" s="289">
        <v>6.55</v>
      </c>
      <c r="D599" s="289">
        <v>14.21</v>
      </c>
      <c r="E599" s="289">
        <v>391.2</v>
      </c>
      <c r="F599" s="314">
        <v>6.57</v>
      </c>
      <c r="G599" s="340">
        <v>6.9</v>
      </c>
      <c r="H599" s="340">
        <v>24.58</v>
      </c>
      <c r="I599" s="340">
        <v>186.2</v>
      </c>
      <c r="K599" s="228">
        <f t="shared" ref="K599:K618" si="242">B599*0.220463</f>
        <v>328.1591755</v>
      </c>
      <c r="L599" s="228">
        <f t="shared" ref="L599:L618" si="243">C599*39.3682</f>
        <v>257.86171000000002</v>
      </c>
      <c r="M599" s="229">
        <f t="shared" ref="M599:M618" si="244">D599*36.7437</f>
        <v>522.12797699999999</v>
      </c>
      <c r="N599" s="477">
        <f t="shared" ref="N599:N618" si="245">E599/0.907185</f>
        <v>431.22406124439885</v>
      </c>
      <c r="O599" s="235">
        <f t="shared" ref="O599:P618" si="246">F599*36.7437</f>
        <v>241.40610899999999</v>
      </c>
      <c r="P599" s="453">
        <f t="shared" si="246"/>
        <v>253.53153</v>
      </c>
      <c r="Q599" s="154">
        <f t="shared" ref="Q599:R618" si="247">H599/100*2204.6</f>
        <v>541.89067999999997</v>
      </c>
      <c r="R599" s="232">
        <f t="shared" si="247"/>
        <v>4104.9651999999996</v>
      </c>
    </row>
    <row r="600" spans="1:18" ht="18" customHeight="1">
      <c r="A600" s="233">
        <v>41002</v>
      </c>
      <c r="B600" s="340">
        <v>1493</v>
      </c>
      <c r="C600" s="289">
        <v>6.5824999999999996</v>
      </c>
      <c r="D600" s="289">
        <v>14.1675</v>
      </c>
      <c r="E600" s="289">
        <v>386.5</v>
      </c>
      <c r="F600" s="314">
        <v>6.58</v>
      </c>
      <c r="G600" s="340">
        <v>6.9</v>
      </c>
      <c r="H600" s="340">
        <v>24.25</v>
      </c>
      <c r="I600" s="340">
        <v>185.35</v>
      </c>
      <c r="K600" s="228">
        <f t="shared" si="242"/>
        <v>329.15125899999998</v>
      </c>
      <c r="L600" s="228">
        <f t="shared" si="243"/>
        <v>259.14117649999997</v>
      </c>
      <c r="M600" s="229">
        <f t="shared" si="244"/>
        <v>520.56636974999992</v>
      </c>
      <c r="N600" s="477">
        <f t="shared" si="245"/>
        <v>426.04319956789408</v>
      </c>
      <c r="O600" s="235">
        <f t="shared" si="246"/>
        <v>241.77354599999998</v>
      </c>
      <c r="P600" s="453">
        <f t="shared" si="246"/>
        <v>253.53153</v>
      </c>
      <c r="Q600" s="154">
        <f t="shared" si="247"/>
        <v>534.6155</v>
      </c>
      <c r="R600" s="232">
        <f t="shared" si="247"/>
        <v>4086.2260999999999</v>
      </c>
    </row>
    <row r="601" spans="1:18" ht="18" customHeight="1">
      <c r="A601" s="233">
        <v>41003</v>
      </c>
      <c r="B601" s="340">
        <v>1490.5</v>
      </c>
      <c r="C601" s="289">
        <v>6.5674999999999999</v>
      </c>
      <c r="D601" s="289">
        <v>14.195</v>
      </c>
      <c r="E601" s="289">
        <v>388.2</v>
      </c>
      <c r="F601" s="314">
        <v>6.3925000000000001</v>
      </c>
      <c r="G601" s="340">
        <v>6.6950000000000003</v>
      </c>
      <c r="H601" s="340">
        <v>24.42</v>
      </c>
      <c r="I601" s="340">
        <v>184.75</v>
      </c>
      <c r="K601" s="228">
        <f t="shared" si="242"/>
        <v>328.60010149999999</v>
      </c>
      <c r="L601" s="228">
        <f t="shared" si="243"/>
        <v>258.55065350000001</v>
      </c>
      <c r="M601" s="229">
        <f t="shared" si="244"/>
        <v>521.57682149999994</v>
      </c>
      <c r="N601" s="477">
        <f t="shared" si="245"/>
        <v>427.91712825939578</v>
      </c>
      <c r="O601" s="235">
        <f t="shared" si="246"/>
        <v>234.88410224999998</v>
      </c>
      <c r="P601" s="453">
        <f t="shared" si="246"/>
        <v>245.99907149999999</v>
      </c>
      <c r="Q601" s="154">
        <f t="shared" si="247"/>
        <v>538.36332000000004</v>
      </c>
      <c r="R601" s="232">
        <f t="shared" si="247"/>
        <v>4072.9984999999997</v>
      </c>
    </row>
    <row r="602" spans="1:18" ht="18" customHeight="1">
      <c r="A602" s="233">
        <v>41004</v>
      </c>
      <c r="B602" s="340">
        <v>1504.5</v>
      </c>
      <c r="C602" s="289">
        <v>6.5824999999999996</v>
      </c>
      <c r="D602" s="289">
        <v>14.34</v>
      </c>
      <c r="E602" s="289">
        <v>391.9</v>
      </c>
      <c r="F602" s="314">
        <v>6.3849999999999998</v>
      </c>
      <c r="G602" s="340">
        <v>6.62</v>
      </c>
      <c r="H602" s="340">
        <v>24.58</v>
      </c>
      <c r="I602" s="340">
        <v>183</v>
      </c>
      <c r="K602" s="228">
        <f t="shared" si="242"/>
        <v>331.68658349999998</v>
      </c>
      <c r="L602" s="228">
        <f t="shared" si="243"/>
        <v>259.14117649999997</v>
      </c>
      <c r="M602" s="229">
        <f t="shared" si="244"/>
        <v>526.90465799999993</v>
      </c>
      <c r="N602" s="477">
        <f t="shared" si="245"/>
        <v>431.99567894089955</v>
      </c>
      <c r="O602" s="235">
        <f t="shared" si="246"/>
        <v>234.60852449999996</v>
      </c>
      <c r="P602" s="453">
        <f t="shared" si="246"/>
        <v>243.24329399999999</v>
      </c>
      <c r="Q602" s="154">
        <f t="shared" si="247"/>
        <v>541.89067999999997</v>
      </c>
      <c r="R602" s="232">
        <f t="shared" si="247"/>
        <v>4034.4180000000001</v>
      </c>
    </row>
    <row r="603" spans="1:18" ht="18" customHeight="1">
      <c r="A603" s="233">
        <v>41008</v>
      </c>
      <c r="B603" s="340">
        <v>1487.5</v>
      </c>
      <c r="C603" s="289">
        <v>6.49</v>
      </c>
      <c r="D603" s="289">
        <v>14.31</v>
      </c>
      <c r="E603" s="289">
        <v>388.8</v>
      </c>
      <c r="F603" s="314">
        <v>6.43</v>
      </c>
      <c r="G603" s="340">
        <v>6.6</v>
      </c>
      <c r="H603" s="340">
        <v>24.43</v>
      </c>
      <c r="I603" s="340">
        <v>178.05</v>
      </c>
      <c r="K603" s="228">
        <f t="shared" si="242"/>
        <v>327.93871250000001</v>
      </c>
      <c r="L603" s="228">
        <f t="shared" si="243"/>
        <v>255.49961800000003</v>
      </c>
      <c r="M603" s="229">
        <f t="shared" si="244"/>
        <v>525.80234699999994</v>
      </c>
      <c r="N603" s="477">
        <f t="shared" si="245"/>
        <v>428.57851485639645</v>
      </c>
      <c r="O603" s="235">
        <f t="shared" si="246"/>
        <v>236.26199099999997</v>
      </c>
      <c r="P603" s="453">
        <f t="shared" si="246"/>
        <v>242.50841999999997</v>
      </c>
      <c r="Q603" s="154">
        <f t="shared" si="247"/>
        <v>538.58377999999993</v>
      </c>
      <c r="R603" s="232">
        <f t="shared" si="247"/>
        <v>3925.2903000000001</v>
      </c>
    </row>
    <row r="604" spans="1:18" ht="18" customHeight="1">
      <c r="A604" s="233">
        <v>41009</v>
      </c>
      <c r="B604" s="340">
        <v>1486.5</v>
      </c>
      <c r="C604" s="289">
        <v>6.3475000000000001</v>
      </c>
      <c r="D604" s="289">
        <v>14.26</v>
      </c>
      <c r="E604" s="289">
        <v>389.8</v>
      </c>
      <c r="F604" s="314">
        <v>6.2575000000000003</v>
      </c>
      <c r="G604" s="340">
        <v>6.41</v>
      </c>
      <c r="H604" s="340">
        <v>23.87</v>
      </c>
      <c r="I604" s="340">
        <v>178.15</v>
      </c>
      <c r="K604" s="228">
        <f t="shared" si="242"/>
        <v>327.71824950000001</v>
      </c>
      <c r="L604" s="228">
        <f t="shared" si="243"/>
        <v>249.88964950000002</v>
      </c>
      <c r="M604" s="229">
        <f t="shared" si="244"/>
        <v>523.96516199999996</v>
      </c>
      <c r="N604" s="477">
        <f t="shared" si="245"/>
        <v>429.68082585139746</v>
      </c>
      <c r="O604" s="235">
        <f t="shared" si="246"/>
        <v>229.92370274999999</v>
      </c>
      <c r="P604" s="453">
        <f t="shared" si="246"/>
        <v>235.52711699999998</v>
      </c>
      <c r="Q604" s="154">
        <f t="shared" si="247"/>
        <v>526.23802000000001</v>
      </c>
      <c r="R604" s="232">
        <f t="shared" si="247"/>
        <v>3927.4949000000001</v>
      </c>
    </row>
    <row r="605" spans="1:18" ht="18" customHeight="1">
      <c r="A605" s="233">
        <v>41010</v>
      </c>
      <c r="B605" s="340">
        <v>1493.5</v>
      </c>
      <c r="C605" s="289">
        <v>6.36</v>
      </c>
      <c r="D605" s="289">
        <v>14.22</v>
      </c>
      <c r="E605" s="289">
        <v>386.8</v>
      </c>
      <c r="F605" s="314">
        <v>6.28</v>
      </c>
      <c r="G605" s="340">
        <v>6.44</v>
      </c>
      <c r="H605" s="340">
        <v>23.95</v>
      </c>
      <c r="I605" s="340">
        <v>180.65</v>
      </c>
      <c r="K605" s="228">
        <f t="shared" si="242"/>
        <v>329.26149049999998</v>
      </c>
      <c r="L605" s="228">
        <f t="shared" si="243"/>
        <v>250.38175200000003</v>
      </c>
      <c r="M605" s="229">
        <f t="shared" si="244"/>
        <v>522.49541399999998</v>
      </c>
      <c r="N605" s="477">
        <f t="shared" si="245"/>
        <v>426.37389286639439</v>
      </c>
      <c r="O605" s="235">
        <f t="shared" si="246"/>
        <v>230.75043599999998</v>
      </c>
      <c r="P605" s="453">
        <f t="shared" si="246"/>
        <v>236.62942799999999</v>
      </c>
      <c r="Q605" s="154">
        <f t="shared" si="247"/>
        <v>528.00169999999991</v>
      </c>
      <c r="R605" s="232">
        <f t="shared" si="247"/>
        <v>3982.6098999999999</v>
      </c>
    </row>
    <row r="606" spans="1:18" ht="18" customHeight="1">
      <c r="A606" s="233">
        <v>41011</v>
      </c>
      <c r="B606" s="340">
        <v>1536.5</v>
      </c>
      <c r="C606" s="289">
        <v>6.375</v>
      </c>
      <c r="D606" s="289">
        <v>14.41</v>
      </c>
      <c r="E606" s="289">
        <v>394.6</v>
      </c>
      <c r="F606" s="314">
        <v>6.3925000000000001</v>
      </c>
      <c r="G606" s="340">
        <v>6.53</v>
      </c>
      <c r="H606" s="340">
        <v>24.22</v>
      </c>
      <c r="I606" s="340">
        <v>182.9</v>
      </c>
      <c r="K606" s="228">
        <f t="shared" si="242"/>
        <v>338.7413995</v>
      </c>
      <c r="L606" s="228">
        <f t="shared" si="243"/>
        <v>250.97227500000002</v>
      </c>
      <c r="M606" s="229">
        <f t="shared" si="244"/>
        <v>529.47671700000001</v>
      </c>
      <c r="N606" s="477">
        <f t="shared" si="245"/>
        <v>434.97191862740237</v>
      </c>
      <c r="O606" s="235">
        <f t="shared" si="246"/>
        <v>234.88410224999998</v>
      </c>
      <c r="P606" s="453">
        <f t="shared" si="246"/>
        <v>239.93636099999998</v>
      </c>
      <c r="Q606" s="154">
        <f t="shared" si="247"/>
        <v>533.95411999999999</v>
      </c>
      <c r="R606" s="232">
        <f t="shared" si="247"/>
        <v>4032.2133999999996</v>
      </c>
    </row>
    <row r="607" spans="1:18" ht="18" customHeight="1">
      <c r="A607" s="233">
        <v>41012</v>
      </c>
      <c r="B607" s="340">
        <v>1531</v>
      </c>
      <c r="C607" s="289">
        <v>6.2925000000000004</v>
      </c>
      <c r="D607" s="289">
        <v>14.3675</v>
      </c>
      <c r="E607" s="289">
        <v>395.8</v>
      </c>
      <c r="F607" s="314">
        <v>6.2350000000000003</v>
      </c>
      <c r="G607" s="340">
        <v>6.43</v>
      </c>
      <c r="H607" s="340">
        <v>23.37</v>
      </c>
      <c r="I607" s="340">
        <v>179.2</v>
      </c>
      <c r="K607" s="228">
        <f t="shared" si="242"/>
        <v>337.52885299999997</v>
      </c>
      <c r="L607" s="228">
        <f t="shared" si="243"/>
        <v>247.72439850000004</v>
      </c>
      <c r="M607" s="229">
        <f t="shared" si="244"/>
        <v>527.91510974999994</v>
      </c>
      <c r="N607" s="477">
        <f t="shared" si="245"/>
        <v>436.2946918214036</v>
      </c>
      <c r="O607" s="235">
        <f t="shared" si="246"/>
        <v>229.0969695</v>
      </c>
      <c r="P607" s="453">
        <f t="shared" si="246"/>
        <v>236.26199099999997</v>
      </c>
      <c r="Q607" s="154">
        <f t="shared" si="247"/>
        <v>515.21501999999998</v>
      </c>
      <c r="R607" s="232">
        <f t="shared" si="247"/>
        <v>3950.6431999999995</v>
      </c>
    </row>
    <row r="608" spans="1:18" ht="18" customHeight="1">
      <c r="A608" s="233">
        <v>41015</v>
      </c>
      <c r="B608" s="340">
        <v>1543</v>
      </c>
      <c r="C608" s="289">
        <v>6.2324999999999999</v>
      </c>
      <c r="D608" s="289">
        <v>14.2</v>
      </c>
      <c r="E608" s="289">
        <v>391.4</v>
      </c>
      <c r="F608" s="314">
        <v>6.1624999999999996</v>
      </c>
      <c r="G608" s="340">
        <v>6.3049999999999997</v>
      </c>
      <c r="H608" s="340">
        <v>22.9</v>
      </c>
      <c r="I608" s="340">
        <v>174.7</v>
      </c>
      <c r="K608" s="228">
        <f t="shared" si="242"/>
        <v>340.17440899999997</v>
      </c>
      <c r="L608" s="228">
        <f t="shared" si="243"/>
        <v>245.36230650000002</v>
      </c>
      <c r="M608" s="229">
        <f t="shared" si="244"/>
        <v>521.76053999999988</v>
      </c>
      <c r="N608" s="477">
        <f t="shared" si="245"/>
        <v>431.44452344339908</v>
      </c>
      <c r="O608" s="235">
        <f t="shared" si="246"/>
        <v>226.43305124999998</v>
      </c>
      <c r="P608" s="453">
        <f t="shared" si="246"/>
        <v>231.66902849999997</v>
      </c>
      <c r="Q608" s="154">
        <f t="shared" si="247"/>
        <v>504.85339999999997</v>
      </c>
      <c r="R608" s="232">
        <f t="shared" si="247"/>
        <v>3851.4361999999996</v>
      </c>
    </row>
    <row r="609" spans="1:18" ht="18" customHeight="1">
      <c r="A609" s="233">
        <v>41016</v>
      </c>
      <c r="B609" s="340">
        <v>1557</v>
      </c>
      <c r="C609" s="289">
        <v>6.1675000000000004</v>
      </c>
      <c r="D609" s="289">
        <v>14.2575</v>
      </c>
      <c r="E609" s="289">
        <v>393.8</v>
      </c>
      <c r="F609" s="314">
        <v>6.1550000000000002</v>
      </c>
      <c r="G609" s="340">
        <v>6.32</v>
      </c>
      <c r="H609" s="340">
        <v>23.02</v>
      </c>
      <c r="I609" s="340">
        <v>173.05</v>
      </c>
      <c r="K609" s="228">
        <f t="shared" si="242"/>
        <v>343.26089100000002</v>
      </c>
      <c r="L609" s="228">
        <f t="shared" si="243"/>
        <v>242.80337350000002</v>
      </c>
      <c r="M609" s="229">
        <f t="shared" si="244"/>
        <v>523.87330274999999</v>
      </c>
      <c r="N609" s="477">
        <f t="shared" si="245"/>
        <v>434.09006983140154</v>
      </c>
      <c r="O609" s="235">
        <f t="shared" si="246"/>
        <v>226.15747349999998</v>
      </c>
      <c r="P609" s="453">
        <f t="shared" si="246"/>
        <v>232.22018399999999</v>
      </c>
      <c r="Q609" s="154">
        <f t="shared" si="247"/>
        <v>507.49891999999994</v>
      </c>
      <c r="R609" s="232">
        <f t="shared" si="247"/>
        <v>3815.0603000000001</v>
      </c>
    </row>
    <row r="610" spans="1:18" ht="18" customHeight="1">
      <c r="A610" s="233">
        <v>41017</v>
      </c>
      <c r="B610" s="340">
        <v>1548</v>
      </c>
      <c r="C610" s="289">
        <v>6.0175000000000001</v>
      </c>
      <c r="D610" s="289">
        <v>14.077500000000001</v>
      </c>
      <c r="E610" s="289">
        <v>390.6</v>
      </c>
      <c r="F610" s="314">
        <v>6.1074999999999999</v>
      </c>
      <c r="G610" s="340">
        <v>6.26</v>
      </c>
      <c r="H610" s="340">
        <v>22.34</v>
      </c>
      <c r="I610" s="340">
        <v>172.65</v>
      </c>
      <c r="K610" s="228">
        <f t="shared" si="242"/>
        <v>341.276724</v>
      </c>
      <c r="L610" s="228">
        <f t="shared" si="243"/>
        <v>236.8981435</v>
      </c>
      <c r="M610" s="229">
        <f t="shared" si="244"/>
        <v>517.25943674999996</v>
      </c>
      <c r="N610" s="477">
        <f t="shared" si="245"/>
        <v>430.5626746473983</v>
      </c>
      <c r="O610" s="235">
        <f t="shared" si="246"/>
        <v>224.41214774999997</v>
      </c>
      <c r="P610" s="453">
        <f t="shared" si="246"/>
        <v>230.01556199999996</v>
      </c>
      <c r="Q610" s="154">
        <f t="shared" si="247"/>
        <v>492.50763999999992</v>
      </c>
      <c r="R610" s="232">
        <f t="shared" si="247"/>
        <v>3806.2419</v>
      </c>
    </row>
    <row r="611" spans="1:18" ht="18" customHeight="1">
      <c r="A611" s="233">
        <v>41018</v>
      </c>
      <c r="B611" s="340">
        <v>1534</v>
      </c>
      <c r="C611" s="289">
        <v>6.21</v>
      </c>
      <c r="D611" s="289">
        <v>14.157500000000001</v>
      </c>
      <c r="E611" s="289">
        <v>391.9</v>
      </c>
      <c r="F611" s="314">
        <v>6.2474999999999996</v>
      </c>
      <c r="G611" s="340">
        <v>6.375</v>
      </c>
      <c r="H611" s="340">
        <v>22.05</v>
      </c>
      <c r="I611" s="340">
        <v>173.65</v>
      </c>
      <c r="K611" s="228">
        <f t="shared" si="242"/>
        <v>338.19024200000001</v>
      </c>
      <c r="L611" s="228">
        <f t="shared" si="243"/>
        <v>244.47652200000002</v>
      </c>
      <c r="M611" s="229">
        <f t="shared" si="244"/>
        <v>520.19893274999993</v>
      </c>
      <c r="N611" s="477">
        <f t="shared" si="245"/>
        <v>431.99567894089955</v>
      </c>
      <c r="O611" s="235">
        <f t="shared" si="246"/>
        <v>229.55626574999997</v>
      </c>
      <c r="P611" s="453">
        <f t="shared" si="246"/>
        <v>234.24108749999999</v>
      </c>
      <c r="Q611" s="154">
        <f t="shared" si="247"/>
        <v>486.11429999999996</v>
      </c>
      <c r="R611" s="232">
        <f t="shared" si="247"/>
        <v>3828.2879000000003</v>
      </c>
    </row>
    <row r="612" spans="1:18" ht="18" customHeight="1">
      <c r="A612" s="233">
        <v>41019</v>
      </c>
      <c r="B612" s="340">
        <v>1550.5</v>
      </c>
      <c r="C612" s="289">
        <v>6.125</v>
      </c>
      <c r="D612" s="289">
        <v>14.467499999999999</v>
      </c>
      <c r="E612" s="289">
        <v>406</v>
      </c>
      <c r="F612" s="314">
        <v>6.1574999999999998</v>
      </c>
      <c r="G612" s="340">
        <v>6.26</v>
      </c>
      <c r="H612" s="340">
        <v>21.93</v>
      </c>
      <c r="I612" s="340">
        <v>177.7</v>
      </c>
      <c r="K612" s="228">
        <f t="shared" si="242"/>
        <v>341.82788149999999</v>
      </c>
      <c r="L612" s="228">
        <f t="shared" si="243"/>
        <v>241.130225</v>
      </c>
      <c r="M612" s="229">
        <f t="shared" si="244"/>
        <v>531.5894797499999</v>
      </c>
      <c r="N612" s="477">
        <f t="shared" si="245"/>
        <v>447.53826397041394</v>
      </c>
      <c r="O612" s="235">
        <f t="shared" si="246"/>
        <v>226.24933274999998</v>
      </c>
      <c r="P612" s="453">
        <f t="shared" si="246"/>
        <v>230.01556199999996</v>
      </c>
      <c r="Q612" s="154">
        <f t="shared" si="247"/>
        <v>483.46877999999998</v>
      </c>
      <c r="R612" s="232">
        <f t="shared" si="247"/>
        <v>3917.5741999999996</v>
      </c>
    </row>
    <row r="613" spans="1:18" ht="18" customHeight="1">
      <c r="A613" s="233">
        <v>41022</v>
      </c>
      <c r="B613" s="340">
        <v>1567</v>
      </c>
      <c r="C613" s="289">
        <v>6.2249999999999996</v>
      </c>
      <c r="D613" s="289">
        <v>14.3725</v>
      </c>
      <c r="E613" s="289">
        <v>399.8</v>
      </c>
      <c r="F613" s="314">
        <v>6.25</v>
      </c>
      <c r="G613" s="340">
        <v>6.3525</v>
      </c>
      <c r="H613" s="340">
        <v>21.91</v>
      </c>
      <c r="I613" s="340">
        <v>177.7</v>
      </c>
      <c r="K613" s="228">
        <f t="shared" si="242"/>
        <v>345.46552099999997</v>
      </c>
      <c r="L613" s="228">
        <f t="shared" si="243"/>
        <v>245.06704500000001</v>
      </c>
      <c r="M613" s="229">
        <f t="shared" si="244"/>
        <v>528.09882825</v>
      </c>
      <c r="N613" s="477">
        <f t="shared" si="245"/>
        <v>440.70393580140768</v>
      </c>
      <c r="O613" s="235">
        <f t="shared" si="246"/>
        <v>229.64812499999999</v>
      </c>
      <c r="P613" s="453">
        <f t="shared" si="246"/>
        <v>233.41435424999997</v>
      </c>
      <c r="Q613" s="154">
        <f t="shared" si="247"/>
        <v>483.02785999999998</v>
      </c>
      <c r="R613" s="232">
        <f t="shared" si="247"/>
        <v>3917.5741999999996</v>
      </c>
    </row>
    <row r="614" spans="1:18" ht="18" customHeight="1">
      <c r="A614" s="233">
        <v>41023</v>
      </c>
      <c r="B614" s="340">
        <v>1566.5</v>
      </c>
      <c r="C614" s="289">
        <v>6.1825000000000001</v>
      </c>
      <c r="D614" s="289">
        <v>14.612500000000001</v>
      </c>
      <c r="E614" s="289">
        <v>412.1</v>
      </c>
      <c r="F614" s="314">
        <v>6.2450000000000001</v>
      </c>
      <c r="G614" s="340">
        <v>6.33</v>
      </c>
      <c r="H614" s="340">
        <v>22</v>
      </c>
      <c r="I614" s="340">
        <v>182.5</v>
      </c>
      <c r="K614" s="228">
        <f t="shared" si="242"/>
        <v>345.35528949999997</v>
      </c>
      <c r="L614" s="228">
        <f t="shared" si="243"/>
        <v>243.39389650000001</v>
      </c>
      <c r="M614" s="229">
        <f t="shared" si="244"/>
        <v>536.91731625</v>
      </c>
      <c r="N614" s="477">
        <f t="shared" si="245"/>
        <v>454.26236103992022</v>
      </c>
      <c r="O614" s="235">
        <f t="shared" si="246"/>
        <v>229.4644065</v>
      </c>
      <c r="P614" s="453">
        <f t="shared" si="246"/>
        <v>232.58762099999998</v>
      </c>
      <c r="Q614" s="154">
        <f t="shared" si="247"/>
        <v>485.012</v>
      </c>
      <c r="R614" s="232">
        <f t="shared" si="247"/>
        <v>4023.3949999999995</v>
      </c>
    </row>
    <row r="615" spans="1:18" ht="18" customHeight="1">
      <c r="A615" s="233">
        <v>41024</v>
      </c>
      <c r="B615" s="340">
        <v>1574.5</v>
      </c>
      <c r="C615" s="289">
        <v>6.11</v>
      </c>
      <c r="D615" s="289">
        <v>14.734999999999999</v>
      </c>
      <c r="E615" s="289">
        <v>413.9</v>
      </c>
      <c r="F615" s="314">
        <v>6.165</v>
      </c>
      <c r="G615" s="340">
        <v>6.32</v>
      </c>
      <c r="H615" s="340">
        <v>22.04</v>
      </c>
      <c r="I615" s="340">
        <v>175.95</v>
      </c>
      <c r="K615" s="228">
        <f t="shared" si="242"/>
        <v>347.11899349999999</v>
      </c>
      <c r="L615" s="228">
        <f t="shared" si="243"/>
        <v>240.53970200000003</v>
      </c>
      <c r="M615" s="229">
        <f t="shared" si="244"/>
        <v>541.41841949999991</v>
      </c>
      <c r="N615" s="477">
        <f t="shared" si="245"/>
        <v>456.24652083092201</v>
      </c>
      <c r="O615" s="235">
        <f t="shared" si="246"/>
        <v>226.52491049999998</v>
      </c>
      <c r="P615" s="453">
        <f t="shared" si="246"/>
        <v>232.22018399999999</v>
      </c>
      <c r="Q615" s="154">
        <f t="shared" si="247"/>
        <v>485.89383999999995</v>
      </c>
      <c r="R615" s="232">
        <f t="shared" si="247"/>
        <v>3878.9936999999995</v>
      </c>
    </row>
    <row r="616" spans="1:18" ht="18" customHeight="1">
      <c r="A616" s="233">
        <v>41025</v>
      </c>
      <c r="B616" s="340">
        <v>1542</v>
      </c>
      <c r="C616" s="289">
        <v>6.24</v>
      </c>
      <c r="D616" s="289">
        <v>14.8125</v>
      </c>
      <c r="E616" s="289">
        <v>419.6</v>
      </c>
      <c r="F616" s="314">
        <v>6.26</v>
      </c>
      <c r="G616" s="340">
        <v>6.3925000000000001</v>
      </c>
      <c r="H616" s="340">
        <v>21.32</v>
      </c>
      <c r="I616" s="340">
        <v>174.7</v>
      </c>
      <c r="K616" s="228">
        <f t="shared" si="242"/>
        <v>339.95394599999997</v>
      </c>
      <c r="L616" s="228">
        <f t="shared" si="243"/>
        <v>245.65756800000003</v>
      </c>
      <c r="M616" s="229">
        <f t="shared" si="244"/>
        <v>544.26605624999991</v>
      </c>
      <c r="N616" s="477">
        <f t="shared" si="245"/>
        <v>462.52969350242785</v>
      </c>
      <c r="O616" s="235">
        <f t="shared" si="246"/>
        <v>230.01556199999996</v>
      </c>
      <c r="P616" s="453">
        <f t="shared" si="246"/>
        <v>234.88410224999998</v>
      </c>
      <c r="Q616" s="154">
        <f t="shared" si="247"/>
        <v>470.02071999999998</v>
      </c>
      <c r="R616" s="232">
        <f t="shared" si="247"/>
        <v>3851.4361999999996</v>
      </c>
    </row>
    <row r="617" spans="1:18" ht="18" customHeight="1">
      <c r="A617" s="233">
        <v>41026</v>
      </c>
      <c r="B617" s="340">
        <v>1498.5</v>
      </c>
      <c r="C617" s="289">
        <v>6.53</v>
      </c>
      <c r="D617" s="289">
        <v>14.967499999999999</v>
      </c>
      <c r="E617" s="289">
        <v>427.4</v>
      </c>
      <c r="F617" s="314">
        <v>6.4225000000000003</v>
      </c>
      <c r="G617" s="340">
        <v>6.4649999999999999</v>
      </c>
      <c r="H617" s="340">
        <v>21.22</v>
      </c>
      <c r="I617" s="340">
        <v>175</v>
      </c>
      <c r="K617" s="228">
        <f t="shared" si="242"/>
        <v>330.36380550000001</v>
      </c>
      <c r="L617" s="228">
        <f t="shared" si="243"/>
        <v>257.07434600000005</v>
      </c>
      <c r="M617" s="229">
        <f t="shared" si="244"/>
        <v>549.96132974999989</v>
      </c>
      <c r="N617" s="477">
        <f t="shared" si="245"/>
        <v>471.12771926343578</v>
      </c>
      <c r="O617" s="235">
        <f t="shared" si="246"/>
        <v>235.98641325</v>
      </c>
      <c r="P617" s="453">
        <f t="shared" si="246"/>
        <v>237.54802049999998</v>
      </c>
      <c r="Q617" s="154">
        <f t="shared" si="247"/>
        <v>467.81611999999996</v>
      </c>
      <c r="R617" s="232">
        <f t="shared" si="247"/>
        <v>3858.0499999999997</v>
      </c>
    </row>
    <row r="618" spans="1:18" ht="18" customHeight="1" thickBot="1">
      <c r="A618" s="233">
        <v>41029</v>
      </c>
      <c r="B618" s="340">
        <v>1486.5</v>
      </c>
      <c r="C618" s="289">
        <v>6.6025</v>
      </c>
      <c r="D618" s="289">
        <v>15.03</v>
      </c>
      <c r="E618" s="289">
        <v>434.3</v>
      </c>
      <c r="F618" s="314">
        <v>6.4775</v>
      </c>
      <c r="G618" s="340">
        <v>6.4924999999999997</v>
      </c>
      <c r="H618" s="340">
        <v>21.12</v>
      </c>
      <c r="I618" s="340">
        <v>177.95</v>
      </c>
      <c r="K618" s="228">
        <f t="shared" si="242"/>
        <v>327.71824950000001</v>
      </c>
      <c r="L618" s="228">
        <f t="shared" si="243"/>
        <v>259.9285405</v>
      </c>
      <c r="M618" s="229">
        <f t="shared" si="244"/>
        <v>552.25781099999995</v>
      </c>
      <c r="N618" s="477">
        <f t="shared" si="245"/>
        <v>478.73366512894285</v>
      </c>
      <c r="O618" s="235">
        <f t="shared" si="246"/>
        <v>238.00731674999997</v>
      </c>
      <c r="P618" s="453">
        <f t="shared" si="246"/>
        <v>238.55847224999997</v>
      </c>
      <c r="Q618" s="154">
        <f t="shared" si="247"/>
        <v>465.61151999999998</v>
      </c>
      <c r="R618" s="232">
        <f t="shared" si="247"/>
        <v>3923.0856999999996</v>
      </c>
    </row>
    <row r="619" spans="1:18" ht="18" customHeight="1" thickBot="1">
      <c r="A619" s="120" t="s">
        <v>102</v>
      </c>
      <c r="B619" s="344">
        <f t="shared" ref="B619:I619" si="248">AVERAGE(B599:B618)</f>
        <v>1523.95</v>
      </c>
      <c r="C619" s="344">
        <f t="shared" si="248"/>
        <v>6.3395000000000001</v>
      </c>
      <c r="D619" s="344">
        <f t="shared" si="248"/>
        <v>14.408499999999998</v>
      </c>
      <c r="E619" s="344">
        <f t="shared" si="248"/>
        <v>399.72</v>
      </c>
      <c r="F619" s="344">
        <f t="shared" si="248"/>
        <v>6.308625000000001</v>
      </c>
      <c r="G619" s="344">
        <f t="shared" si="248"/>
        <v>6.469875</v>
      </c>
      <c r="H619" s="344">
        <f t="shared" si="248"/>
        <v>22.975999999999999</v>
      </c>
      <c r="I619" s="344">
        <f t="shared" si="248"/>
        <v>178.68999999999997</v>
      </c>
      <c r="J619" s="461" t="e">
        <f>AVERAGE(#REF!)</f>
        <v>#REF!</v>
      </c>
      <c r="K619" s="223">
        <f t="shared" ref="K619:R619" si="249">AVERAGE(K599:K618)</f>
        <v>335.97458885000003</v>
      </c>
      <c r="L619" s="223">
        <f t="shared" si="249"/>
        <v>249.57470390000003</v>
      </c>
      <c r="M619" s="224">
        <f t="shared" si="249"/>
        <v>529.42160144999991</v>
      </c>
      <c r="N619" s="282">
        <f t="shared" si="249"/>
        <v>440.61575092180755</v>
      </c>
      <c r="O619" s="71">
        <f t="shared" si="249"/>
        <v>231.80222441249998</v>
      </c>
      <c r="P619" s="225">
        <f t="shared" si="249"/>
        <v>237.72714603750001</v>
      </c>
      <c r="Q619" s="71">
        <f t="shared" si="249"/>
        <v>506.52889600000009</v>
      </c>
      <c r="R619" s="282">
        <f t="shared" si="249"/>
        <v>3939.3997399999998</v>
      </c>
    </row>
    <row r="620" spans="1:18" ht="18" customHeight="1">
      <c r="A620" s="233">
        <v>41030</v>
      </c>
      <c r="B620" s="340">
        <v>1475.5</v>
      </c>
      <c r="C620" s="289">
        <v>6.5975000000000001</v>
      </c>
      <c r="D620" s="289">
        <v>14.977499999999999</v>
      </c>
      <c r="E620" s="289">
        <v>432.5</v>
      </c>
      <c r="F620" s="314">
        <v>6.3375000000000004</v>
      </c>
      <c r="G620" s="340">
        <v>6.4550000000000001</v>
      </c>
      <c r="H620" s="340">
        <v>20.95</v>
      </c>
      <c r="I620" s="340">
        <v>182.85</v>
      </c>
      <c r="K620" s="228">
        <f t="shared" ref="K620:K641" si="250">B620*0.220463</f>
        <v>325.29315650000001</v>
      </c>
      <c r="L620" s="228">
        <f t="shared" ref="L620:L641" si="251">C620*39.3682</f>
        <v>259.73169949999999</v>
      </c>
      <c r="M620" s="229">
        <f t="shared" ref="M620:M641" si="252">D620*36.7437</f>
        <v>550.32876674999989</v>
      </c>
      <c r="N620" s="477">
        <f t="shared" ref="N620:N641" si="253">E620/0.907185</f>
        <v>476.749505337941</v>
      </c>
      <c r="O620" s="235">
        <f t="shared" ref="O620:P641" si="254">F620*36.7437</f>
        <v>232.86319874999998</v>
      </c>
      <c r="P620" s="453">
        <f t="shared" si="254"/>
        <v>237.18058349999998</v>
      </c>
      <c r="Q620" s="154">
        <f t="shared" ref="Q620:R641" si="255">H620/100*2204.6</f>
        <v>461.86369999999994</v>
      </c>
      <c r="R620" s="232">
        <f t="shared" si="255"/>
        <v>4031.1111000000001</v>
      </c>
    </row>
    <row r="621" spans="1:18" ht="18" customHeight="1">
      <c r="A621" s="233">
        <v>41031</v>
      </c>
      <c r="B621" s="340">
        <v>1459.5</v>
      </c>
      <c r="C621" s="289">
        <v>6.4225000000000003</v>
      </c>
      <c r="D621" s="289">
        <v>14.8</v>
      </c>
      <c r="E621" s="289">
        <v>428.5</v>
      </c>
      <c r="F621" s="314">
        <v>6.07</v>
      </c>
      <c r="G621" s="340">
        <v>6.1825000000000001</v>
      </c>
      <c r="H621" s="340">
        <v>20.55</v>
      </c>
      <c r="I621" s="340">
        <v>181.3</v>
      </c>
      <c r="K621" s="228">
        <f t="shared" si="250"/>
        <v>321.76574849999997</v>
      </c>
      <c r="L621" s="228">
        <f t="shared" si="251"/>
        <v>252.84226450000003</v>
      </c>
      <c r="M621" s="229">
        <f t="shared" si="252"/>
        <v>543.80675999999994</v>
      </c>
      <c r="N621" s="477">
        <f t="shared" si="253"/>
        <v>472.34026135793692</v>
      </c>
      <c r="O621" s="235">
        <f t="shared" si="254"/>
        <v>223.03425899999999</v>
      </c>
      <c r="P621" s="453">
        <f t="shared" si="254"/>
        <v>227.16792525</v>
      </c>
      <c r="Q621" s="154">
        <f t="shared" si="255"/>
        <v>453.0453</v>
      </c>
      <c r="R621" s="232">
        <f t="shared" si="255"/>
        <v>3996.9398000000001</v>
      </c>
    </row>
    <row r="622" spans="1:18" ht="18" customHeight="1">
      <c r="A622" s="233">
        <v>41032</v>
      </c>
      <c r="B622" s="340">
        <v>1493.5</v>
      </c>
      <c r="C622" s="289">
        <v>6.5075000000000003</v>
      </c>
      <c r="D622" s="289">
        <v>14.6875</v>
      </c>
      <c r="E622" s="289">
        <v>425.2</v>
      </c>
      <c r="F622" s="314">
        <v>6.0824999999999996</v>
      </c>
      <c r="G622" s="340">
        <v>6.2074999999999996</v>
      </c>
      <c r="H622" s="340">
        <v>20.65</v>
      </c>
      <c r="I622" s="340">
        <v>174.3</v>
      </c>
      <c r="K622" s="228">
        <f t="shared" si="250"/>
        <v>329.26149049999998</v>
      </c>
      <c r="L622" s="228">
        <f t="shared" si="251"/>
        <v>256.18856150000005</v>
      </c>
      <c r="M622" s="229">
        <f t="shared" si="252"/>
        <v>539.67309374999991</v>
      </c>
      <c r="N622" s="477">
        <f t="shared" si="253"/>
        <v>468.70263507443354</v>
      </c>
      <c r="O622" s="235">
        <f t="shared" si="254"/>
        <v>223.49355524999996</v>
      </c>
      <c r="P622" s="453">
        <f t="shared" si="254"/>
        <v>228.08651774999996</v>
      </c>
      <c r="Q622" s="154">
        <f t="shared" si="255"/>
        <v>455.24989999999997</v>
      </c>
      <c r="R622" s="232">
        <f t="shared" si="255"/>
        <v>3842.6178</v>
      </c>
    </row>
    <row r="623" spans="1:18" ht="18" customHeight="1">
      <c r="A623" s="233">
        <v>41033</v>
      </c>
      <c r="B623" s="340">
        <v>1495.5</v>
      </c>
      <c r="C623" s="289">
        <v>6.6224999999999996</v>
      </c>
      <c r="D623" s="289">
        <v>14.75</v>
      </c>
      <c r="E623" s="289">
        <v>432.1</v>
      </c>
      <c r="F623" s="314">
        <v>6.0374999999999996</v>
      </c>
      <c r="G623" s="340">
        <v>6.1375000000000002</v>
      </c>
      <c r="H623" s="340">
        <v>20.81</v>
      </c>
      <c r="I623" s="340">
        <v>173.5</v>
      </c>
      <c r="K623" s="228">
        <f t="shared" si="250"/>
        <v>329.70241649999997</v>
      </c>
      <c r="L623" s="228">
        <f t="shared" si="251"/>
        <v>260.71590450000002</v>
      </c>
      <c r="M623" s="229">
        <f t="shared" si="252"/>
        <v>541.96957499999996</v>
      </c>
      <c r="N623" s="477">
        <f t="shared" si="253"/>
        <v>476.30858093994061</v>
      </c>
      <c r="O623" s="235">
        <f t="shared" si="254"/>
        <v>221.84008874999998</v>
      </c>
      <c r="P623" s="453">
        <f t="shared" si="254"/>
        <v>225.51445874999999</v>
      </c>
      <c r="Q623" s="154">
        <f t="shared" si="255"/>
        <v>458.77725999999996</v>
      </c>
      <c r="R623" s="232">
        <f t="shared" si="255"/>
        <v>3824.9810000000002</v>
      </c>
    </row>
    <row r="624" spans="1:18" ht="18" customHeight="1">
      <c r="A624" s="233">
        <v>41036</v>
      </c>
      <c r="B624" s="340">
        <v>1496.5</v>
      </c>
      <c r="C624" s="289">
        <v>6.65</v>
      </c>
      <c r="D624" s="289">
        <v>14.635</v>
      </c>
      <c r="E624" s="289">
        <v>425.2</v>
      </c>
      <c r="F624" s="314">
        <v>6.0625</v>
      </c>
      <c r="G624" s="340">
        <v>6.1950000000000003</v>
      </c>
      <c r="H624" s="340">
        <v>21.05</v>
      </c>
      <c r="I624" s="340">
        <v>174.15</v>
      </c>
      <c r="K624" s="228">
        <f t="shared" si="250"/>
        <v>329.92287949999996</v>
      </c>
      <c r="L624" s="228">
        <f t="shared" si="251"/>
        <v>261.79853000000003</v>
      </c>
      <c r="M624" s="229">
        <f t="shared" si="252"/>
        <v>537.74404949999996</v>
      </c>
      <c r="N624" s="477">
        <f t="shared" si="253"/>
        <v>468.70263507443354</v>
      </c>
      <c r="O624" s="235">
        <f t="shared" si="254"/>
        <v>222.75868125</v>
      </c>
      <c r="P624" s="453">
        <f t="shared" si="254"/>
        <v>227.62722149999999</v>
      </c>
      <c r="Q624" s="154">
        <f t="shared" si="255"/>
        <v>464.06830000000002</v>
      </c>
      <c r="R624" s="232">
        <f t="shared" si="255"/>
        <v>3839.3108999999999</v>
      </c>
    </row>
    <row r="625" spans="1:18" ht="18" customHeight="1">
      <c r="A625" s="233">
        <v>41037</v>
      </c>
      <c r="B625" s="340">
        <v>1506.5</v>
      </c>
      <c r="C625" s="289">
        <v>6.66</v>
      </c>
      <c r="D625" s="289">
        <v>14.3775</v>
      </c>
      <c r="E625" s="289">
        <v>416.6</v>
      </c>
      <c r="F625" s="314">
        <v>6.09</v>
      </c>
      <c r="G625" s="340">
        <v>6.25</v>
      </c>
      <c r="H625" s="340">
        <v>20.37</v>
      </c>
      <c r="I625" s="340">
        <v>175.15</v>
      </c>
      <c r="K625" s="228">
        <f t="shared" si="250"/>
        <v>332.12750949999997</v>
      </c>
      <c r="L625" s="228">
        <f t="shared" si="251"/>
        <v>262.19221200000004</v>
      </c>
      <c r="M625" s="229">
        <f t="shared" si="252"/>
        <v>528.28254674999994</v>
      </c>
      <c r="N625" s="477">
        <f t="shared" si="253"/>
        <v>459.22276051742477</v>
      </c>
      <c r="O625" s="235">
        <f t="shared" si="254"/>
        <v>223.76913299999998</v>
      </c>
      <c r="P625" s="453">
        <f t="shared" si="254"/>
        <v>229.64812499999999</v>
      </c>
      <c r="Q625" s="154">
        <f t="shared" si="255"/>
        <v>449.07702</v>
      </c>
      <c r="R625" s="232">
        <f t="shared" si="255"/>
        <v>3861.3568999999998</v>
      </c>
    </row>
    <row r="626" spans="1:18" ht="18" customHeight="1">
      <c r="A626" s="233">
        <v>41038</v>
      </c>
      <c r="B626" s="340">
        <v>1516</v>
      </c>
      <c r="C626" s="289">
        <v>6.4124999999999996</v>
      </c>
      <c r="D626" s="289">
        <v>14.2775</v>
      </c>
      <c r="E626" s="289">
        <v>414.9</v>
      </c>
      <c r="F626" s="314">
        <v>5.9124999999999996</v>
      </c>
      <c r="G626" s="340">
        <v>6.08</v>
      </c>
      <c r="H626" s="340">
        <v>20.38</v>
      </c>
      <c r="I626" s="340">
        <v>175.15</v>
      </c>
      <c r="K626" s="228">
        <f t="shared" si="250"/>
        <v>334.22190799999998</v>
      </c>
      <c r="L626" s="228">
        <f t="shared" si="251"/>
        <v>252.44858249999999</v>
      </c>
      <c r="M626" s="229">
        <f t="shared" si="252"/>
        <v>524.60817674999998</v>
      </c>
      <c r="N626" s="477">
        <f t="shared" si="253"/>
        <v>457.34883182592301</v>
      </c>
      <c r="O626" s="235">
        <f t="shared" si="254"/>
        <v>217.24712624999998</v>
      </c>
      <c r="P626" s="453">
        <f t="shared" si="254"/>
        <v>223.40169599999999</v>
      </c>
      <c r="Q626" s="154">
        <f t="shared" si="255"/>
        <v>449.29747999999995</v>
      </c>
      <c r="R626" s="232">
        <f t="shared" si="255"/>
        <v>3861.3568999999998</v>
      </c>
    </row>
    <row r="627" spans="1:18" ht="18" customHeight="1">
      <c r="A627" s="233">
        <v>41039</v>
      </c>
      <c r="B627" s="340">
        <v>1555.5</v>
      </c>
      <c r="C627" s="289">
        <v>6.2549999999999999</v>
      </c>
      <c r="D627" s="289">
        <v>14.522500000000001</v>
      </c>
      <c r="E627" s="289">
        <v>423.9</v>
      </c>
      <c r="F627" s="314">
        <v>5.9474999999999998</v>
      </c>
      <c r="G627" s="340">
        <v>6.0949999999999998</v>
      </c>
      <c r="H627" s="340">
        <v>20.45</v>
      </c>
      <c r="I627" s="340">
        <v>178.5</v>
      </c>
      <c r="K627" s="228">
        <f t="shared" si="250"/>
        <v>342.93019649999997</v>
      </c>
      <c r="L627" s="228">
        <f t="shared" si="251"/>
        <v>246.24809100000002</v>
      </c>
      <c r="M627" s="229">
        <f t="shared" si="252"/>
        <v>533.61038325000004</v>
      </c>
      <c r="N627" s="477">
        <f t="shared" si="253"/>
        <v>467.26963078093218</v>
      </c>
      <c r="O627" s="235">
        <f t="shared" si="254"/>
        <v>218.53315574999996</v>
      </c>
      <c r="P627" s="453">
        <f t="shared" si="254"/>
        <v>223.95285149999998</v>
      </c>
      <c r="Q627" s="154">
        <f t="shared" si="255"/>
        <v>450.84069999999997</v>
      </c>
      <c r="R627" s="232">
        <f t="shared" si="255"/>
        <v>3935.2109999999998</v>
      </c>
    </row>
    <row r="628" spans="1:18" ht="18" customHeight="1">
      <c r="A628" s="233">
        <v>41040</v>
      </c>
      <c r="B628" s="340">
        <v>1548.5</v>
      </c>
      <c r="C628" s="289">
        <v>6.08</v>
      </c>
      <c r="D628" s="289">
        <v>14.04</v>
      </c>
      <c r="E628" s="289">
        <v>411</v>
      </c>
      <c r="F628" s="314">
        <v>5.9275000000000002</v>
      </c>
      <c r="G628" s="340">
        <v>6.01</v>
      </c>
      <c r="H628" s="340">
        <v>20.22</v>
      </c>
      <c r="I628" s="340">
        <v>176.55</v>
      </c>
      <c r="K628" s="228">
        <f t="shared" si="250"/>
        <v>341.3869555</v>
      </c>
      <c r="L628" s="228">
        <f t="shared" si="251"/>
        <v>239.35865600000002</v>
      </c>
      <c r="M628" s="229">
        <f t="shared" si="252"/>
        <v>515.88154799999995</v>
      </c>
      <c r="N628" s="477">
        <f t="shared" si="253"/>
        <v>453.04981894541908</v>
      </c>
      <c r="O628" s="235">
        <f t="shared" si="254"/>
        <v>217.79828175</v>
      </c>
      <c r="P628" s="453">
        <f t="shared" si="254"/>
        <v>220.82963699999996</v>
      </c>
      <c r="Q628" s="154">
        <f t="shared" si="255"/>
        <v>445.77011999999996</v>
      </c>
      <c r="R628" s="232">
        <f t="shared" si="255"/>
        <v>3892.2213000000002</v>
      </c>
    </row>
    <row r="629" spans="1:18" ht="18" customHeight="1">
      <c r="A629" s="233">
        <v>41043</v>
      </c>
      <c r="B629" s="340">
        <v>1548.5</v>
      </c>
      <c r="C629" s="289">
        <v>6.08</v>
      </c>
      <c r="D629" s="289">
        <v>13.9</v>
      </c>
      <c r="E629" s="289">
        <v>406.8</v>
      </c>
      <c r="F629" s="314">
        <v>5.9775</v>
      </c>
      <c r="G629" s="340">
        <v>6.0549999999999997</v>
      </c>
      <c r="H629" s="340">
        <v>20.27</v>
      </c>
      <c r="I629" s="340">
        <v>177.4</v>
      </c>
      <c r="K629" s="228">
        <f t="shared" si="250"/>
        <v>341.3869555</v>
      </c>
      <c r="L629" s="228">
        <f t="shared" si="251"/>
        <v>239.35865600000002</v>
      </c>
      <c r="M629" s="229">
        <f t="shared" si="252"/>
        <v>510.73742999999996</v>
      </c>
      <c r="N629" s="477">
        <f t="shared" si="253"/>
        <v>448.42011276641477</v>
      </c>
      <c r="O629" s="235">
        <f t="shared" si="254"/>
        <v>219.63546674999998</v>
      </c>
      <c r="P629" s="453">
        <f t="shared" si="254"/>
        <v>222.48310349999997</v>
      </c>
      <c r="Q629" s="154">
        <f t="shared" si="255"/>
        <v>446.87241999999998</v>
      </c>
      <c r="R629" s="232">
        <f t="shared" si="255"/>
        <v>3910.9603999999999</v>
      </c>
    </row>
    <row r="630" spans="1:18" ht="18" customHeight="1">
      <c r="A630" s="233">
        <v>41044</v>
      </c>
      <c r="B630" s="340">
        <v>1547.5</v>
      </c>
      <c r="C630" s="289">
        <v>5.9725000000000001</v>
      </c>
      <c r="D630" s="289">
        <v>14.13</v>
      </c>
      <c r="E630" s="289">
        <v>417.2</v>
      </c>
      <c r="F630" s="314">
        <v>6.085</v>
      </c>
      <c r="G630" s="340">
        <v>6.2750000000000004</v>
      </c>
      <c r="H630" s="340">
        <v>20.399999999999999</v>
      </c>
      <c r="I630" s="340">
        <v>177.05</v>
      </c>
      <c r="K630" s="228">
        <f t="shared" si="250"/>
        <v>341.1664925</v>
      </c>
      <c r="L630" s="228">
        <f t="shared" si="251"/>
        <v>235.1265745</v>
      </c>
      <c r="M630" s="229">
        <f t="shared" si="252"/>
        <v>519.18848100000002</v>
      </c>
      <c r="N630" s="477">
        <f t="shared" si="253"/>
        <v>459.88414711442539</v>
      </c>
      <c r="O630" s="235">
        <f t="shared" si="254"/>
        <v>223.58541449999998</v>
      </c>
      <c r="P630" s="453">
        <f t="shared" si="254"/>
        <v>230.56671749999998</v>
      </c>
      <c r="Q630" s="154">
        <f t="shared" si="255"/>
        <v>449.73839999999996</v>
      </c>
      <c r="R630" s="232">
        <f t="shared" si="255"/>
        <v>3903.2443000000003</v>
      </c>
    </row>
    <row r="631" spans="1:18" ht="18" customHeight="1">
      <c r="A631" s="233">
        <v>41045</v>
      </c>
      <c r="B631" s="340">
        <v>1511.5</v>
      </c>
      <c r="C631" s="289">
        <v>6.2</v>
      </c>
      <c r="D631" s="289">
        <v>14.22</v>
      </c>
      <c r="E631" s="289">
        <v>425</v>
      </c>
      <c r="F631" s="314">
        <v>6.3875000000000002</v>
      </c>
      <c r="G631" s="340">
        <v>6.56</v>
      </c>
      <c r="H631" s="340">
        <v>20.73</v>
      </c>
      <c r="I631" s="340">
        <v>177.4</v>
      </c>
      <c r="K631" s="228">
        <f t="shared" si="250"/>
        <v>333.22982450000001</v>
      </c>
      <c r="L631" s="228">
        <f t="shared" si="251"/>
        <v>244.08284</v>
      </c>
      <c r="M631" s="229">
        <f t="shared" si="252"/>
        <v>522.49541399999998</v>
      </c>
      <c r="N631" s="477">
        <f t="shared" si="253"/>
        <v>468.48217287543332</v>
      </c>
      <c r="O631" s="235">
        <f t="shared" si="254"/>
        <v>234.70038374999999</v>
      </c>
      <c r="P631" s="453">
        <f t="shared" si="254"/>
        <v>241.03867199999996</v>
      </c>
      <c r="Q631" s="154">
        <f t="shared" si="255"/>
        <v>457.01357999999999</v>
      </c>
      <c r="R631" s="232">
        <f t="shared" si="255"/>
        <v>3910.9603999999999</v>
      </c>
    </row>
    <row r="632" spans="1:18" ht="18" customHeight="1">
      <c r="A632" s="233">
        <v>41046</v>
      </c>
      <c r="B632" s="340">
        <v>1526.5</v>
      </c>
      <c r="C632" s="289">
        <v>6.25</v>
      </c>
      <c r="D632" s="289">
        <v>14.38</v>
      </c>
      <c r="E632" s="289">
        <v>428</v>
      </c>
      <c r="F632" s="314">
        <v>6.5774999999999997</v>
      </c>
      <c r="G632" s="340">
        <v>6.72</v>
      </c>
      <c r="H632" s="340">
        <v>20.86</v>
      </c>
      <c r="I632" s="340">
        <v>178.65</v>
      </c>
      <c r="K632" s="228">
        <f t="shared" si="250"/>
        <v>336.53676949999999</v>
      </c>
      <c r="L632" s="228">
        <f t="shared" si="251"/>
        <v>246.05125000000001</v>
      </c>
      <c r="M632" s="229">
        <f t="shared" si="252"/>
        <v>528.37440600000002</v>
      </c>
      <c r="N632" s="477">
        <f t="shared" si="253"/>
        <v>471.78910586043639</v>
      </c>
      <c r="O632" s="235">
        <f t="shared" si="254"/>
        <v>241.68168674999995</v>
      </c>
      <c r="P632" s="453">
        <f t="shared" si="254"/>
        <v>246.91766399999997</v>
      </c>
      <c r="Q632" s="154">
        <f t="shared" si="255"/>
        <v>459.87955999999997</v>
      </c>
      <c r="R632" s="232">
        <f t="shared" si="255"/>
        <v>3938.5178999999998</v>
      </c>
    </row>
    <row r="633" spans="1:18" ht="18" customHeight="1">
      <c r="A633" s="233">
        <v>41047</v>
      </c>
      <c r="B633" s="340">
        <v>1517.5</v>
      </c>
      <c r="C633" s="289">
        <v>6.3550000000000004</v>
      </c>
      <c r="D633" s="289">
        <v>14.05</v>
      </c>
      <c r="E633" s="289">
        <v>417.9</v>
      </c>
      <c r="F633" s="314">
        <v>6.9524999999999997</v>
      </c>
      <c r="G633" s="340">
        <v>7.05</v>
      </c>
      <c r="H633" s="340">
        <v>20.47</v>
      </c>
      <c r="I633" s="340">
        <v>179.15</v>
      </c>
      <c r="K633" s="228">
        <f t="shared" si="250"/>
        <v>334.55260249999998</v>
      </c>
      <c r="L633" s="228">
        <f t="shared" si="251"/>
        <v>250.18491100000003</v>
      </c>
      <c r="M633" s="229">
        <f t="shared" si="252"/>
        <v>516.24898499999995</v>
      </c>
      <c r="N633" s="477">
        <f t="shared" si="253"/>
        <v>460.65576481092609</v>
      </c>
      <c r="O633" s="235">
        <f t="shared" si="254"/>
        <v>255.46057424999998</v>
      </c>
      <c r="P633" s="453">
        <f t="shared" si="254"/>
        <v>259.04308499999996</v>
      </c>
      <c r="Q633" s="154">
        <f t="shared" si="255"/>
        <v>451.28161999999998</v>
      </c>
      <c r="R633" s="232">
        <f t="shared" si="255"/>
        <v>3949.5409</v>
      </c>
    </row>
    <row r="634" spans="1:18" ht="18" customHeight="1">
      <c r="A634" s="233">
        <v>41050</v>
      </c>
      <c r="B634" s="340">
        <v>1543</v>
      </c>
      <c r="C634" s="289">
        <v>6.33</v>
      </c>
      <c r="D634" s="289">
        <v>14.125</v>
      </c>
      <c r="E634" s="289">
        <v>416.5</v>
      </c>
      <c r="F634" s="314">
        <v>7.04</v>
      </c>
      <c r="G634" s="340">
        <v>7.15</v>
      </c>
      <c r="H634" s="340">
        <v>20.38</v>
      </c>
      <c r="I634" s="340">
        <v>175.15</v>
      </c>
      <c r="K634" s="228">
        <f t="shared" si="250"/>
        <v>340.17440899999997</v>
      </c>
      <c r="L634" s="228">
        <f t="shared" si="251"/>
        <v>249.20070600000003</v>
      </c>
      <c r="M634" s="229">
        <f t="shared" si="252"/>
        <v>519.00476249999997</v>
      </c>
      <c r="N634" s="477">
        <f t="shared" si="253"/>
        <v>459.11252941792469</v>
      </c>
      <c r="O634" s="235">
        <f t="shared" si="254"/>
        <v>258.67564799999997</v>
      </c>
      <c r="P634" s="453">
        <f t="shared" si="254"/>
        <v>262.71745499999997</v>
      </c>
      <c r="Q634" s="154">
        <f t="shared" si="255"/>
        <v>449.29747999999995</v>
      </c>
      <c r="R634" s="232">
        <f t="shared" si="255"/>
        <v>3861.3568999999998</v>
      </c>
    </row>
    <row r="635" spans="1:18" ht="18" customHeight="1">
      <c r="A635" s="233">
        <v>41051</v>
      </c>
      <c r="B635" s="340">
        <v>1524.5</v>
      </c>
      <c r="C635" s="289">
        <v>5.97</v>
      </c>
      <c r="D635" s="289">
        <v>13.8225</v>
      </c>
      <c r="E635" s="289">
        <v>405</v>
      </c>
      <c r="F635" s="314">
        <v>6.8550000000000004</v>
      </c>
      <c r="G635" s="340">
        <v>7.0149999999999997</v>
      </c>
      <c r="H635" s="340">
        <v>19.8</v>
      </c>
      <c r="I635" s="340">
        <v>174.5</v>
      </c>
      <c r="K635" s="228">
        <f t="shared" si="250"/>
        <v>336.0958435</v>
      </c>
      <c r="L635" s="228">
        <f t="shared" si="251"/>
        <v>235.028154</v>
      </c>
      <c r="M635" s="229">
        <f t="shared" si="252"/>
        <v>507.88979324999997</v>
      </c>
      <c r="N635" s="477">
        <f t="shared" si="253"/>
        <v>446.43595297541293</v>
      </c>
      <c r="O635" s="235">
        <f t="shared" si="254"/>
        <v>251.8780635</v>
      </c>
      <c r="P635" s="453">
        <f t="shared" si="254"/>
        <v>257.75705549999998</v>
      </c>
      <c r="Q635" s="154">
        <f t="shared" si="255"/>
        <v>436.51080000000002</v>
      </c>
      <c r="R635" s="232">
        <f t="shared" si="255"/>
        <v>3847.027</v>
      </c>
    </row>
    <row r="636" spans="1:18" ht="18" customHeight="1">
      <c r="A636" s="233">
        <v>41052</v>
      </c>
      <c r="B636" s="340">
        <v>1507</v>
      </c>
      <c r="C636" s="289">
        <v>6.0350000000000001</v>
      </c>
      <c r="D636" s="289">
        <v>13.625</v>
      </c>
      <c r="E636" s="289">
        <v>405.8</v>
      </c>
      <c r="F636" s="314">
        <v>6.6550000000000002</v>
      </c>
      <c r="G636" s="340">
        <v>6.8650000000000002</v>
      </c>
      <c r="H636" s="340">
        <v>19.510000000000002</v>
      </c>
      <c r="I636" s="340">
        <v>166.9</v>
      </c>
      <c r="K636" s="228">
        <f t="shared" si="250"/>
        <v>332.23774099999997</v>
      </c>
      <c r="L636" s="228">
        <f t="shared" si="251"/>
        <v>237.58708700000003</v>
      </c>
      <c r="M636" s="229">
        <f t="shared" si="252"/>
        <v>500.63291249999997</v>
      </c>
      <c r="N636" s="477">
        <f t="shared" si="253"/>
        <v>447.31780177141377</v>
      </c>
      <c r="O636" s="235">
        <f t="shared" si="254"/>
        <v>244.52932349999998</v>
      </c>
      <c r="P636" s="453">
        <f t="shared" si="254"/>
        <v>252.24550049999999</v>
      </c>
      <c r="Q636" s="154">
        <f t="shared" si="255"/>
        <v>430.11746000000005</v>
      </c>
      <c r="R636" s="232">
        <f t="shared" si="255"/>
        <v>3679.4773999999998</v>
      </c>
    </row>
    <row r="637" spans="1:18" ht="18" customHeight="1">
      <c r="A637" s="233">
        <v>41053</v>
      </c>
      <c r="B637" s="340">
        <v>1489.5</v>
      </c>
      <c r="C637" s="289">
        <v>5.7850000000000001</v>
      </c>
      <c r="D637" s="289">
        <v>13.76</v>
      </c>
      <c r="E637" s="289">
        <v>410.8</v>
      </c>
      <c r="F637" s="314">
        <v>6.63</v>
      </c>
      <c r="G637" s="340">
        <v>6.87</v>
      </c>
      <c r="H637" s="340">
        <v>19.579999999999998</v>
      </c>
      <c r="I637" s="340">
        <v>166.9</v>
      </c>
      <c r="K637" s="228">
        <f t="shared" si="250"/>
        <v>328.3796385</v>
      </c>
      <c r="L637" s="228">
        <f t="shared" si="251"/>
        <v>227.74503700000002</v>
      </c>
      <c r="M637" s="229">
        <f t="shared" si="252"/>
        <v>505.59331199999997</v>
      </c>
      <c r="N637" s="477">
        <f t="shared" si="253"/>
        <v>452.82935674641885</v>
      </c>
      <c r="O637" s="235">
        <f t="shared" si="254"/>
        <v>243.61073099999999</v>
      </c>
      <c r="P637" s="453">
        <f t="shared" si="254"/>
        <v>252.42921899999999</v>
      </c>
      <c r="Q637" s="154">
        <f t="shared" si="255"/>
        <v>431.6606799999999</v>
      </c>
      <c r="R637" s="232">
        <f t="shared" si="255"/>
        <v>3679.4773999999998</v>
      </c>
    </row>
    <row r="638" spans="1:18" ht="18" customHeight="1">
      <c r="A638" s="233">
        <v>41054</v>
      </c>
      <c r="B638" s="340">
        <v>1450.5</v>
      </c>
      <c r="C638" s="289">
        <v>5.7850000000000001</v>
      </c>
      <c r="D638" s="289">
        <v>13.82</v>
      </c>
      <c r="E638" s="289">
        <v>409.3</v>
      </c>
      <c r="F638" s="314">
        <v>6.8</v>
      </c>
      <c r="G638" s="340">
        <v>7</v>
      </c>
      <c r="H638" s="340">
        <v>19.62</v>
      </c>
      <c r="I638" s="340">
        <v>167.8</v>
      </c>
      <c r="K638" s="228">
        <f t="shared" si="250"/>
        <v>319.78158150000002</v>
      </c>
      <c r="L638" s="228">
        <f t="shared" si="251"/>
        <v>227.74503700000002</v>
      </c>
      <c r="M638" s="229">
        <f t="shared" si="252"/>
        <v>507.79793399999994</v>
      </c>
      <c r="N638" s="477">
        <f t="shared" si="253"/>
        <v>451.17589025391732</v>
      </c>
      <c r="O638" s="235">
        <f t="shared" si="254"/>
        <v>249.85715999999996</v>
      </c>
      <c r="P638" s="453">
        <f t="shared" si="254"/>
        <v>257.20589999999999</v>
      </c>
      <c r="Q638" s="154">
        <f t="shared" si="255"/>
        <v>432.54252000000002</v>
      </c>
      <c r="R638" s="232">
        <f t="shared" si="255"/>
        <v>3699.3188</v>
      </c>
    </row>
    <row r="639" spans="1:18" ht="18" customHeight="1">
      <c r="A639" s="233">
        <v>41058</v>
      </c>
      <c r="B639" s="340">
        <v>1425</v>
      </c>
      <c r="C639" s="289">
        <v>5.625</v>
      </c>
      <c r="D639" s="289">
        <v>13.8675</v>
      </c>
      <c r="E639" s="289">
        <v>412.5</v>
      </c>
      <c r="F639" s="314">
        <v>6.5674999999999999</v>
      </c>
      <c r="G639" s="340">
        <v>6.78</v>
      </c>
      <c r="H639" s="340">
        <v>19.53</v>
      </c>
      <c r="I639" s="340">
        <v>165.4</v>
      </c>
      <c r="K639" s="228">
        <f t="shared" si="250"/>
        <v>314.15977499999997</v>
      </c>
      <c r="L639" s="228">
        <f t="shared" si="251"/>
        <v>221.44612499999999</v>
      </c>
      <c r="M639" s="229">
        <f t="shared" si="252"/>
        <v>509.54325974999995</v>
      </c>
      <c r="N639" s="477">
        <f t="shared" si="253"/>
        <v>454.70328543792061</v>
      </c>
      <c r="O639" s="235">
        <f t="shared" si="254"/>
        <v>241.31424974999999</v>
      </c>
      <c r="P639" s="453">
        <f t="shared" si="254"/>
        <v>249.12228599999997</v>
      </c>
      <c r="Q639" s="154">
        <f t="shared" si="255"/>
        <v>430.55838</v>
      </c>
      <c r="R639" s="232">
        <f t="shared" si="255"/>
        <v>3646.4084000000003</v>
      </c>
    </row>
    <row r="640" spans="1:18" ht="18" customHeight="1">
      <c r="A640" s="233">
        <v>41059</v>
      </c>
      <c r="B640" s="340">
        <v>1426.5</v>
      </c>
      <c r="C640" s="289">
        <v>5.5949999999999998</v>
      </c>
      <c r="D640" s="289">
        <v>13.7325</v>
      </c>
      <c r="E640" s="289">
        <v>409.9</v>
      </c>
      <c r="F640" s="314">
        <v>6.5374999999999996</v>
      </c>
      <c r="G640" s="340">
        <v>6.79</v>
      </c>
      <c r="H640" s="340">
        <v>19.48</v>
      </c>
      <c r="I640" s="340">
        <v>164.4</v>
      </c>
      <c r="K640" s="228">
        <f t="shared" si="250"/>
        <v>314.49046950000002</v>
      </c>
      <c r="L640" s="228">
        <f t="shared" si="251"/>
        <v>220.26507899999999</v>
      </c>
      <c r="M640" s="229">
        <f t="shared" si="252"/>
        <v>504.58286024999995</v>
      </c>
      <c r="N640" s="477">
        <f t="shared" si="253"/>
        <v>451.83727685091793</v>
      </c>
      <c r="O640" s="235">
        <f t="shared" si="254"/>
        <v>240.21193874999997</v>
      </c>
      <c r="P640" s="453">
        <f t="shared" si="254"/>
        <v>249.48972299999997</v>
      </c>
      <c r="Q640" s="154">
        <f t="shared" si="255"/>
        <v>429.45607999999999</v>
      </c>
      <c r="R640" s="232">
        <f t="shared" si="255"/>
        <v>3624.3624</v>
      </c>
    </row>
    <row r="641" spans="1:18" ht="18" customHeight="1" thickBot="1">
      <c r="A641" s="233">
        <v>41060</v>
      </c>
      <c r="B641" s="340">
        <v>1422.5</v>
      </c>
      <c r="C641" s="289">
        <v>5.5525000000000002</v>
      </c>
      <c r="D641" s="289">
        <v>13.4</v>
      </c>
      <c r="E641" s="289">
        <v>394.5</v>
      </c>
      <c r="F641" s="314">
        <v>6.4375</v>
      </c>
      <c r="G641" s="340">
        <v>6.65</v>
      </c>
      <c r="H641" s="340">
        <v>19.420000000000002</v>
      </c>
      <c r="I641" s="340">
        <v>160.65</v>
      </c>
      <c r="K641" s="228">
        <f t="shared" si="250"/>
        <v>313.60861749999998</v>
      </c>
      <c r="L641" s="228">
        <f t="shared" si="251"/>
        <v>218.59193050000002</v>
      </c>
      <c r="M641" s="229">
        <f t="shared" si="252"/>
        <v>492.36557999999997</v>
      </c>
      <c r="N641" s="477">
        <f t="shared" si="253"/>
        <v>434.86168752790223</v>
      </c>
      <c r="O641" s="235">
        <f t="shared" si="254"/>
        <v>236.53756874999999</v>
      </c>
      <c r="P641" s="453">
        <f t="shared" si="254"/>
        <v>244.34560500000001</v>
      </c>
      <c r="Q641" s="154">
        <f t="shared" si="255"/>
        <v>428.13332000000003</v>
      </c>
      <c r="R641" s="232">
        <f t="shared" si="255"/>
        <v>3541.6898999999999</v>
      </c>
    </row>
    <row r="642" spans="1:18" ht="17.25" customHeight="1" thickBot="1">
      <c r="A642" s="120" t="s">
        <v>103</v>
      </c>
      <c r="B642" s="344">
        <f t="shared" ref="B642:I642" si="256">AVERAGE(B620:B641)</f>
        <v>1499.409090909091</v>
      </c>
      <c r="C642" s="344">
        <f t="shared" si="256"/>
        <v>6.1701136363636371</v>
      </c>
      <c r="D642" s="344">
        <f t="shared" si="256"/>
        <v>14.177272727272726</v>
      </c>
      <c r="E642" s="344">
        <f t="shared" si="256"/>
        <v>416.77727272727276</v>
      </c>
      <c r="F642" s="344">
        <f t="shared" si="256"/>
        <v>6.3622727272727273</v>
      </c>
      <c r="G642" s="344">
        <f t="shared" si="256"/>
        <v>6.517840909090908</v>
      </c>
      <c r="H642" s="344">
        <f t="shared" si="256"/>
        <v>20.249090909090906</v>
      </c>
      <c r="I642" s="344">
        <f t="shared" si="256"/>
        <v>173.76363636363641</v>
      </c>
      <c r="J642" s="461" t="e">
        <f>AVERAGE(#REF!)</f>
        <v>#REF!</v>
      </c>
      <c r="K642" s="223">
        <f t="shared" ref="K642:R642" si="257">AVERAGE(K620:K641)</f>
        <v>330.56422640909091</v>
      </c>
      <c r="L642" s="223">
        <v>237</v>
      </c>
      <c r="M642" s="224">
        <f>AVERAGE(M620:M641)</f>
        <v>520.92545590909094</v>
      </c>
      <c r="N642" s="282">
        <f t="shared" si="257"/>
        <v>459.41817019381136</v>
      </c>
      <c r="O642" s="71">
        <f t="shared" si="257"/>
        <v>233.77344040909085</v>
      </c>
      <c r="P642" s="225">
        <v>241</v>
      </c>
      <c r="Q642" s="71">
        <f t="shared" si="257"/>
        <v>446.41145818181826</v>
      </c>
      <c r="R642" s="282">
        <f t="shared" si="257"/>
        <v>3830.7931272727274</v>
      </c>
    </row>
    <row r="643" spans="1:18" ht="18" customHeight="1">
      <c r="A643" s="233">
        <v>41061</v>
      </c>
      <c r="B643" s="340">
        <v>1404</v>
      </c>
      <c r="C643" s="289">
        <v>5.5149999999999997</v>
      </c>
      <c r="D643" s="289">
        <v>13.442500000000001</v>
      </c>
      <c r="E643" s="289">
        <v>394.5</v>
      </c>
      <c r="F643" s="314">
        <v>6.1224999999999996</v>
      </c>
      <c r="G643" s="340">
        <v>6.37</v>
      </c>
      <c r="H643" s="340">
        <v>19.09</v>
      </c>
      <c r="I643" s="340">
        <v>157.5</v>
      </c>
      <c r="K643" s="228">
        <f t="shared" ref="K643:K663" si="258">B643*0.220463</f>
        <v>309.53005200000001</v>
      </c>
      <c r="L643" s="228">
        <f t="shared" ref="L643:L663" si="259">C643*39.3682</f>
        <v>217.115623</v>
      </c>
      <c r="M643" s="229">
        <f t="shared" ref="M643:M663" si="260">D643*36.7437</f>
        <v>493.92718724999997</v>
      </c>
      <c r="N643" s="477">
        <f t="shared" ref="N643:N663" si="261">E643/0.907185</f>
        <v>434.86168752790223</v>
      </c>
      <c r="O643" s="235">
        <f t="shared" ref="O643:P663" si="262">F643*36.7437</f>
        <v>224.96330324999997</v>
      </c>
      <c r="P643" s="453">
        <f t="shared" si="262"/>
        <v>234.05736899999999</v>
      </c>
      <c r="Q643" s="154">
        <f t="shared" ref="Q643:R663" si="263">H643/100*2204.6</f>
        <v>420.85813999999993</v>
      </c>
      <c r="R643" s="232">
        <f t="shared" si="263"/>
        <v>3472.2449999999999</v>
      </c>
    </row>
    <row r="644" spans="1:18" ht="18" customHeight="1">
      <c r="A644" s="233">
        <v>41064</v>
      </c>
      <c r="B644" s="340">
        <v>1376</v>
      </c>
      <c r="C644" s="289">
        <v>5.68</v>
      </c>
      <c r="D644" s="289">
        <v>13.4</v>
      </c>
      <c r="E644" s="289">
        <v>396.1</v>
      </c>
      <c r="F644" s="314">
        <v>6.2774999999999999</v>
      </c>
      <c r="G644" s="340">
        <v>6.55</v>
      </c>
      <c r="H644" s="340">
        <v>18.899999999999999</v>
      </c>
      <c r="I644" s="340">
        <v>158.44999999999999</v>
      </c>
      <c r="K644" s="228">
        <f t="shared" si="258"/>
        <v>303.35708799999998</v>
      </c>
      <c r="L644" s="228">
        <f t="shared" si="259"/>
        <v>223.61137600000001</v>
      </c>
      <c r="M644" s="229">
        <f t="shared" si="260"/>
        <v>492.36557999999997</v>
      </c>
      <c r="N644" s="477">
        <f t="shared" si="261"/>
        <v>436.62538511990391</v>
      </c>
      <c r="O644" s="235">
        <f t="shared" si="262"/>
        <v>230.65857674999998</v>
      </c>
      <c r="P644" s="453">
        <f t="shared" si="262"/>
        <v>240.67123499999997</v>
      </c>
      <c r="Q644" s="154">
        <f t="shared" si="263"/>
        <v>416.66939999999994</v>
      </c>
      <c r="R644" s="232">
        <f t="shared" si="263"/>
        <v>3493.1886999999992</v>
      </c>
    </row>
    <row r="645" spans="1:18" ht="18" customHeight="1">
      <c r="A645" s="233">
        <v>41065</v>
      </c>
      <c r="B645" s="340">
        <v>1380</v>
      </c>
      <c r="C645" s="289">
        <v>5.6749999999999998</v>
      </c>
      <c r="D645" s="289">
        <v>13.494999999999999</v>
      </c>
      <c r="E645" s="289">
        <v>400</v>
      </c>
      <c r="F645" s="314">
        <v>6.1325000000000003</v>
      </c>
      <c r="G645" s="340">
        <v>6.38</v>
      </c>
      <c r="H645" s="340">
        <v>19.059999999999999</v>
      </c>
      <c r="I645" s="340">
        <v>156.19999999999999</v>
      </c>
      <c r="K645" s="228">
        <f t="shared" si="258"/>
        <v>304.23894000000001</v>
      </c>
      <c r="L645" s="228">
        <f t="shared" si="259"/>
        <v>223.414535</v>
      </c>
      <c r="M645" s="229">
        <f t="shared" si="260"/>
        <v>495.85623149999992</v>
      </c>
      <c r="N645" s="477">
        <f t="shared" si="261"/>
        <v>440.92439800040785</v>
      </c>
      <c r="O645" s="235">
        <f t="shared" si="262"/>
        <v>225.33074024999999</v>
      </c>
      <c r="P645" s="453">
        <f t="shared" si="262"/>
        <v>234.42480599999999</v>
      </c>
      <c r="Q645" s="154">
        <f t="shared" si="263"/>
        <v>420.19675999999998</v>
      </c>
      <c r="R645" s="232">
        <f t="shared" si="263"/>
        <v>3443.5851999999995</v>
      </c>
    </row>
    <row r="646" spans="1:18" ht="18" customHeight="1">
      <c r="A646" s="233">
        <v>41066</v>
      </c>
      <c r="B646" s="340">
        <v>1406.5</v>
      </c>
      <c r="C646" s="289">
        <v>5.8624999999999998</v>
      </c>
      <c r="D646" s="289">
        <v>13.862500000000001</v>
      </c>
      <c r="E646" s="289">
        <v>414.6</v>
      </c>
      <c r="F646" s="314">
        <v>6.2424999999999997</v>
      </c>
      <c r="G646" s="340">
        <v>6.55</v>
      </c>
      <c r="H646" s="340">
        <v>19.899999999999999</v>
      </c>
      <c r="I646" s="340">
        <v>155.9</v>
      </c>
      <c r="K646" s="228">
        <f t="shared" si="258"/>
        <v>310.0812095</v>
      </c>
      <c r="L646" s="228">
        <f t="shared" si="259"/>
        <v>230.79607250000001</v>
      </c>
      <c r="M646" s="229">
        <f t="shared" si="260"/>
        <v>509.35954125000001</v>
      </c>
      <c r="N646" s="477">
        <f t="shared" si="261"/>
        <v>457.01813852742276</v>
      </c>
      <c r="O646" s="235">
        <f t="shared" si="262"/>
        <v>229.37254724999997</v>
      </c>
      <c r="P646" s="453">
        <f t="shared" si="262"/>
        <v>240.67123499999997</v>
      </c>
      <c r="Q646" s="154">
        <f t="shared" si="263"/>
        <v>438.71539999999993</v>
      </c>
      <c r="R646" s="232">
        <f t="shared" si="263"/>
        <v>3436.9714000000004</v>
      </c>
    </row>
    <row r="647" spans="1:18" ht="18" customHeight="1">
      <c r="A647" s="233">
        <v>41067</v>
      </c>
      <c r="B647" s="340">
        <v>1422.5</v>
      </c>
      <c r="C647" s="289">
        <v>5.94</v>
      </c>
      <c r="D647" s="289">
        <v>14.28</v>
      </c>
      <c r="E647" s="289">
        <v>425.5</v>
      </c>
      <c r="F647" s="314">
        <v>6.4175000000000004</v>
      </c>
      <c r="G647" s="340">
        <v>6.6849999999999996</v>
      </c>
      <c r="H647" s="340">
        <v>19.760000000000002</v>
      </c>
      <c r="I647" s="340">
        <v>156.65</v>
      </c>
      <c r="K647" s="228">
        <f t="shared" si="258"/>
        <v>313.60861749999998</v>
      </c>
      <c r="L647" s="228">
        <f t="shared" si="259"/>
        <v>233.84710800000002</v>
      </c>
      <c r="M647" s="229">
        <f t="shared" si="260"/>
        <v>524.70003599999995</v>
      </c>
      <c r="N647" s="477">
        <f t="shared" si="261"/>
        <v>469.03332837293385</v>
      </c>
      <c r="O647" s="235">
        <f t="shared" si="262"/>
        <v>235.80269475</v>
      </c>
      <c r="P647" s="453">
        <f t="shared" si="262"/>
        <v>245.63163449999996</v>
      </c>
      <c r="Q647" s="154">
        <f t="shared" si="263"/>
        <v>435.62896000000006</v>
      </c>
      <c r="R647" s="232">
        <f t="shared" si="263"/>
        <v>3453.5058999999997</v>
      </c>
    </row>
    <row r="648" spans="1:18" ht="18" customHeight="1">
      <c r="A648" s="233">
        <v>41068</v>
      </c>
      <c r="B648" s="340">
        <v>1405</v>
      </c>
      <c r="C648" s="289">
        <v>5.98</v>
      </c>
      <c r="D648" s="289">
        <v>14.262499999999999</v>
      </c>
      <c r="E648" s="289">
        <v>429.8</v>
      </c>
      <c r="F648" s="314">
        <v>6.3025000000000002</v>
      </c>
      <c r="G648" s="340">
        <v>6.56</v>
      </c>
      <c r="H648" s="340">
        <v>19.98</v>
      </c>
      <c r="I648" s="340">
        <v>155.6</v>
      </c>
      <c r="K648" s="228">
        <f t="shared" si="258"/>
        <v>309.75051500000001</v>
      </c>
      <c r="L648" s="228">
        <f t="shared" si="259"/>
        <v>235.42183600000001</v>
      </c>
      <c r="M648" s="229">
        <f t="shared" si="260"/>
        <v>524.05702124999993</v>
      </c>
      <c r="N648" s="477">
        <f t="shared" si="261"/>
        <v>473.77326565143824</v>
      </c>
      <c r="O648" s="235">
        <f t="shared" si="262"/>
        <v>231.57716925</v>
      </c>
      <c r="P648" s="453">
        <f t="shared" si="262"/>
        <v>241.03867199999996</v>
      </c>
      <c r="Q648" s="154">
        <f t="shared" si="263"/>
        <v>440.47908000000001</v>
      </c>
      <c r="R648" s="232">
        <f t="shared" si="263"/>
        <v>3430.3575999999998</v>
      </c>
    </row>
    <row r="649" spans="1:18" ht="18" customHeight="1">
      <c r="A649" s="233">
        <v>41071</v>
      </c>
      <c r="B649" s="340">
        <v>1405.5</v>
      </c>
      <c r="C649" s="289">
        <v>5.92</v>
      </c>
      <c r="D649" s="289">
        <v>14.2475</v>
      </c>
      <c r="E649" s="289">
        <v>428</v>
      </c>
      <c r="F649" s="314">
        <v>6.3049999999999997</v>
      </c>
      <c r="G649" s="340">
        <v>6.53</v>
      </c>
      <c r="H649" s="340">
        <v>20.47</v>
      </c>
      <c r="I649" s="340">
        <v>155.1</v>
      </c>
      <c r="K649" s="228">
        <f t="shared" si="258"/>
        <v>309.8607465</v>
      </c>
      <c r="L649" s="228">
        <f t="shared" si="259"/>
        <v>233.05974399999999</v>
      </c>
      <c r="M649" s="229">
        <f t="shared" si="260"/>
        <v>523.50586575</v>
      </c>
      <c r="N649" s="477">
        <f t="shared" si="261"/>
        <v>471.78910586043639</v>
      </c>
      <c r="O649" s="235">
        <f t="shared" si="262"/>
        <v>231.66902849999997</v>
      </c>
      <c r="P649" s="453">
        <f t="shared" si="262"/>
        <v>239.93636099999998</v>
      </c>
      <c r="Q649" s="154">
        <f t="shared" si="263"/>
        <v>451.28161999999998</v>
      </c>
      <c r="R649" s="232">
        <f t="shared" si="263"/>
        <v>3419.3345999999997</v>
      </c>
    </row>
    <row r="650" spans="1:18" ht="18" customHeight="1">
      <c r="A650" s="233">
        <v>41072</v>
      </c>
      <c r="B650" s="340">
        <v>1410</v>
      </c>
      <c r="C650" s="289">
        <v>5.84</v>
      </c>
      <c r="D650" s="289">
        <v>14.35</v>
      </c>
      <c r="E650" s="289">
        <v>433</v>
      </c>
      <c r="F650" s="314">
        <v>6.16</v>
      </c>
      <c r="G650" s="340">
        <v>6.4074999999999998</v>
      </c>
      <c r="H650" s="340">
        <v>20.36</v>
      </c>
      <c r="I650" s="340">
        <v>154.19999999999999</v>
      </c>
      <c r="K650" s="228">
        <f t="shared" si="258"/>
        <v>310.85282999999998</v>
      </c>
      <c r="L650" s="228">
        <f t="shared" si="259"/>
        <v>229.91028800000001</v>
      </c>
      <c r="M650" s="229">
        <f t="shared" si="260"/>
        <v>527.27209499999992</v>
      </c>
      <c r="N650" s="477">
        <f t="shared" si="261"/>
        <v>477.30066083544148</v>
      </c>
      <c r="O650" s="235">
        <f t="shared" si="262"/>
        <v>226.34119199999998</v>
      </c>
      <c r="P650" s="453">
        <f t="shared" si="262"/>
        <v>235.43525774999998</v>
      </c>
      <c r="Q650" s="154">
        <f t="shared" si="263"/>
        <v>448.85656</v>
      </c>
      <c r="R650" s="232">
        <f t="shared" si="263"/>
        <v>3399.4931999999994</v>
      </c>
    </row>
    <row r="651" spans="1:18" ht="18" customHeight="1">
      <c r="A651" s="233">
        <v>41073</v>
      </c>
      <c r="B651" s="340">
        <v>1389.5</v>
      </c>
      <c r="C651" s="289">
        <v>5.9249999999999998</v>
      </c>
      <c r="D651" s="289">
        <v>14.0825</v>
      </c>
      <c r="E651" s="289">
        <v>422</v>
      </c>
      <c r="F651" s="314">
        <v>6.16</v>
      </c>
      <c r="G651" s="340">
        <v>6.4050000000000002</v>
      </c>
      <c r="H651" s="340">
        <v>19.920000000000002</v>
      </c>
      <c r="I651" s="340">
        <v>152.5</v>
      </c>
      <c r="K651" s="228">
        <f t="shared" si="258"/>
        <v>306.33333849999997</v>
      </c>
      <c r="L651" s="228">
        <f t="shared" si="259"/>
        <v>233.256585</v>
      </c>
      <c r="M651" s="229">
        <f t="shared" si="260"/>
        <v>517.4431552499999</v>
      </c>
      <c r="N651" s="477">
        <f t="shared" si="261"/>
        <v>465.1752398904303</v>
      </c>
      <c r="O651" s="235">
        <f t="shared" si="262"/>
        <v>226.34119199999998</v>
      </c>
      <c r="P651" s="453">
        <f t="shared" si="262"/>
        <v>235.34339849999998</v>
      </c>
      <c r="Q651" s="154">
        <f t="shared" si="263"/>
        <v>439.15631999999999</v>
      </c>
      <c r="R651" s="232">
        <f t="shared" si="263"/>
        <v>3362.0149999999999</v>
      </c>
    </row>
    <row r="652" spans="1:18" ht="18" customHeight="1">
      <c r="A652" s="233">
        <v>41074</v>
      </c>
      <c r="B652" s="340">
        <v>1397</v>
      </c>
      <c r="C652" s="289">
        <v>6.0149999999999997</v>
      </c>
      <c r="D652" s="289">
        <v>13.86</v>
      </c>
      <c r="E652" s="289">
        <v>416.5</v>
      </c>
      <c r="F652" s="314">
        <v>6.2350000000000003</v>
      </c>
      <c r="G652" s="340">
        <v>6.46</v>
      </c>
      <c r="H652" s="340">
        <v>19.97</v>
      </c>
      <c r="I652" s="340">
        <v>149.19999999999999</v>
      </c>
      <c r="K652" s="228">
        <f t="shared" si="258"/>
        <v>307.98681099999999</v>
      </c>
      <c r="L652" s="228">
        <f t="shared" si="259"/>
        <v>236.799723</v>
      </c>
      <c r="M652" s="229">
        <f t="shared" si="260"/>
        <v>509.26768199999992</v>
      </c>
      <c r="N652" s="477">
        <f t="shared" si="261"/>
        <v>459.11252941792469</v>
      </c>
      <c r="O652" s="235">
        <f t="shared" si="262"/>
        <v>229.0969695</v>
      </c>
      <c r="P652" s="453">
        <f t="shared" si="262"/>
        <v>237.36430199999998</v>
      </c>
      <c r="Q652" s="154">
        <f t="shared" si="263"/>
        <v>440.25861999999995</v>
      </c>
      <c r="R652" s="232">
        <f t="shared" si="263"/>
        <v>3289.2631999999999</v>
      </c>
    </row>
    <row r="653" spans="1:18" ht="18" customHeight="1">
      <c r="A653" s="233">
        <v>41075</v>
      </c>
      <c r="B653" s="340">
        <v>1392</v>
      </c>
      <c r="C653" s="289">
        <v>5.7949999999999999</v>
      </c>
      <c r="D653" s="289">
        <v>13.76</v>
      </c>
      <c r="E653" s="289">
        <v>410.1</v>
      </c>
      <c r="F653" s="314">
        <v>6.0949999999999998</v>
      </c>
      <c r="G653" s="340">
        <v>6.3</v>
      </c>
      <c r="H653" s="340">
        <v>20.84</v>
      </c>
      <c r="I653" s="340">
        <v>150.05000000000001</v>
      </c>
      <c r="K653" s="228">
        <f t="shared" si="258"/>
        <v>306.88449600000001</v>
      </c>
      <c r="L653" s="228">
        <f t="shared" si="259"/>
        <v>228.13871900000001</v>
      </c>
      <c r="M653" s="229">
        <f t="shared" si="260"/>
        <v>505.59331199999997</v>
      </c>
      <c r="N653" s="477">
        <f t="shared" si="261"/>
        <v>452.05773904991815</v>
      </c>
      <c r="O653" s="235">
        <f t="shared" si="262"/>
        <v>223.95285149999998</v>
      </c>
      <c r="P653" s="453">
        <f t="shared" si="262"/>
        <v>231.48530999999997</v>
      </c>
      <c r="Q653" s="154">
        <f t="shared" si="263"/>
        <v>459.43863999999996</v>
      </c>
      <c r="R653" s="232">
        <f t="shared" si="263"/>
        <v>3308.0023000000001</v>
      </c>
    </row>
    <row r="654" spans="1:18" ht="18" customHeight="1">
      <c r="A654" s="233">
        <v>41078</v>
      </c>
      <c r="B654" s="340">
        <v>1405</v>
      </c>
      <c r="C654" s="289">
        <v>5.9950000000000001</v>
      </c>
      <c r="D654" s="289">
        <v>13.842499999999999</v>
      </c>
      <c r="E654" s="289">
        <v>412.9</v>
      </c>
      <c r="F654" s="314">
        <v>6.3025000000000002</v>
      </c>
      <c r="G654" s="340">
        <v>6.5049999999999999</v>
      </c>
      <c r="H654" s="340">
        <v>20.86</v>
      </c>
      <c r="I654" s="340">
        <v>149.55000000000001</v>
      </c>
      <c r="K654" s="228">
        <f t="shared" si="258"/>
        <v>309.75051500000001</v>
      </c>
      <c r="L654" s="228">
        <f t="shared" si="259"/>
        <v>236.012359</v>
      </c>
      <c r="M654" s="229">
        <f t="shared" si="260"/>
        <v>508.62466724999996</v>
      </c>
      <c r="N654" s="477">
        <f t="shared" si="261"/>
        <v>455.14420983592095</v>
      </c>
      <c r="O654" s="235">
        <f t="shared" si="262"/>
        <v>231.57716925</v>
      </c>
      <c r="P654" s="453">
        <f t="shared" si="262"/>
        <v>239.01776849999999</v>
      </c>
      <c r="Q654" s="154">
        <f t="shared" si="263"/>
        <v>459.87955999999997</v>
      </c>
      <c r="R654" s="232">
        <f t="shared" si="263"/>
        <v>3296.9793</v>
      </c>
    </row>
    <row r="655" spans="1:18" ht="18" customHeight="1">
      <c r="A655" s="233">
        <v>41079</v>
      </c>
      <c r="B655" s="340">
        <v>1449.5</v>
      </c>
      <c r="C655" s="289">
        <v>6.125</v>
      </c>
      <c r="D655" s="289">
        <v>14.3375</v>
      </c>
      <c r="E655" s="289">
        <v>427.9</v>
      </c>
      <c r="F655" s="314">
        <v>6.4950000000000001</v>
      </c>
      <c r="G655" s="340">
        <v>6.7</v>
      </c>
      <c r="H655" s="340">
        <v>21.57</v>
      </c>
      <c r="I655" s="340">
        <v>156.6</v>
      </c>
      <c r="K655" s="228">
        <f t="shared" si="258"/>
        <v>319.56111849999996</v>
      </c>
      <c r="L655" s="228">
        <f t="shared" si="259"/>
        <v>241.130225</v>
      </c>
      <c r="M655" s="229">
        <f t="shared" si="260"/>
        <v>526.81279874999996</v>
      </c>
      <c r="N655" s="477">
        <f t="shared" si="261"/>
        <v>471.67887476093625</v>
      </c>
      <c r="O655" s="235">
        <f t="shared" si="262"/>
        <v>238.65033149999999</v>
      </c>
      <c r="P655" s="453">
        <f t="shared" si="262"/>
        <v>246.18278999999998</v>
      </c>
      <c r="Q655" s="154">
        <f t="shared" si="263"/>
        <v>475.53222</v>
      </c>
      <c r="R655" s="232">
        <f t="shared" si="263"/>
        <v>3452.4035999999996</v>
      </c>
    </row>
    <row r="656" spans="1:18" ht="18" customHeight="1">
      <c r="A656" s="233">
        <v>41080</v>
      </c>
      <c r="B656" s="340">
        <v>1449.5</v>
      </c>
      <c r="C656" s="289">
        <v>6.1174999999999997</v>
      </c>
      <c r="D656" s="289">
        <v>14.465</v>
      </c>
      <c r="E656" s="289">
        <v>427.4</v>
      </c>
      <c r="F656" s="314">
        <v>6.64</v>
      </c>
      <c r="G656" s="340">
        <v>6.8650000000000002</v>
      </c>
      <c r="H656" s="340">
        <v>21.74</v>
      </c>
      <c r="I656" s="340">
        <v>150.75</v>
      </c>
      <c r="K656" s="228">
        <f t="shared" si="258"/>
        <v>319.56111849999996</v>
      </c>
      <c r="L656" s="228">
        <f t="shared" si="259"/>
        <v>240.83496349999999</v>
      </c>
      <c r="M656" s="229">
        <f t="shared" si="260"/>
        <v>531.49762049999993</v>
      </c>
      <c r="N656" s="477">
        <f t="shared" si="261"/>
        <v>471.12771926343578</v>
      </c>
      <c r="O656" s="235">
        <f t="shared" si="262"/>
        <v>243.97816799999995</v>
      </c>
      <c r="P656" s="453">
        <f t="shared" si="262"/>
        <v>252.24550049999999</v>
      </c>
      <c r="Q656" s="154">
        <f t="shared" si="263"/>
        <v>479.28003999999993</v>
      </c>
      <c r="R656" s="232">
        <f t="shared" si="263"/>
        <v>3323.4344999999998</v>
      </c>
    </row>
    <row r="657" spans="1:18" ht="18" customHeight="1">
      <c r="A657" s="233">
        <v>41081</v>
      </c>
      <c r="B657" s="340">
        <v>1433.5</v>
      </c>
      <c r="C657" s="289">
        <v>5.8650000000000002</v>
      </c>
      <c r="D657" s="289">
        <v>14.385</v>
      </c>
      <c r="E657" s="289">
        <v>429</v>
      </c>
      <c r="F657" s="314">
        <v>6.6174999999999997</v>
      </c>
      <c r="G657" s="340">
        <v>6.83</v>
      </c>
      <c r="H657" s="340">
        <v>21.39</v>
      </c>
      <c r="I657" s="340">
        <v>157.75</v>
      </c>
      <c r="K657" s="228">
        <f t="shared" si="258"/>
        <v>316.03371049999998</v>
      </c>
      <c r="L657" s="228">
        <f t="shared" si="259"/>
        <v>230.89449300000001</v>
      </c>
      <c r="M657" s="229">
        <f t="shared" si="260"/>
        <v>528.55812449999996</v>
      </c>
      <c r="N657" s="477">
        <f t="shared" si="261"/>
        <v>472.8914168554374</v>
      </c>
      <c r="O657" s="235">
        <f t="shared" si="262"/>
        <v>243.15143474999996</v>
      </c>
      <c r="P657" s="453">
        <f t="shared" si="262"/>
        <v>250.95947099999998</v>
      </c>
      <c r="Q657" s="154">
        <f t="shared" si="263"/>
        <v>471.56394</v>
      </c>
      <c r="R657" s="232">
        <f t="shared" si="263"/>
        <v>3477.7564999999995</v>
      </c>
    </row>
    <row r="658" spans="1:18" ht="18" customHeight="1">
      <c r="A658" s="233" t="s">
        <v>104</v>
      </c>
      <c r="B658" s="340">
        <v>1447</v>
      </c>
      <c r="C658" s="289">
        <v>5.91</v>
      </c>
      <c r="D658" s="289">
        <v>14.425000000000001</v>
      </c>
      <c r="E658" s="289">
        <v>422</v>
      </c>
      <c r="F658" s="314">
        <v>6.7324999999999999</v>
      </c>
      <c r="G658" s="340">
        <v>6.86</v>
      </c>
      <c r="H658" s="340">
        <v>20.239999999999998</v>
      </c>
      <c r="I658" s="340">
        <v>155.15</v>
      </c>
      <c r="K658" s="228">
        <f t="shared" si="258"/>
        <v>319.00996099999998</v>
      </c>
      <c r="L658" s="228">
        <f t="shared" si="259"/>
        <v>232.66606200000001</v>
      </c>
      <c r="M658" s="229">
        <f t="shared" si="260"/>
        <v>530.02787249999994</v>
      </c>
      <c r="N658" s="477">
        <f t="shared" si="261"/>
        <v>465.1752398904303</v>
      </c>
      <c r="O658" s="235">
        <f t="shared" si="262"/>
        <v>247.37696024999997</v>
      </c>
      <c r="P658" s="453">
        <f t="shared" si="262"/>
        <v>252.06178199999999</v>
      </c>
      <c r="Q658" s="154">
        <f t="shared" si="263"/>
        <v>446.21103999999997</v>
      </c>
      <c r="R658" s="232">
        <f t="shared" si="263"/>
        <v>3420.4369000000002</v>
      </c>
    </row>
    <row r="659" spans="1:18" ht="18" customHeight="1">
      <c r="A659" s="233">
        <v>41085</v>
      </c>
      <c r="B659" s="340">
        <v>1468.5</v>
      </c>
      <c r="C659" s="289">
        <v>6.31</v>
      </c>
      <c r="D659" s="289">
        <v>14.824999999999999</v>
      </c>
      <c r="E659" s="289">
        <v>432.8</v>
      </c>
      <c r="F659" s="314">
        <v>7.2424999999999997</v>
      </c>
      <c r="G659" s="340">
        <v>7.33</v>
      </c>
      <c r="H659" s="340">
        <v>20.3</v>
      </c>
      <c r="I659" s="340">
        <v>158.69999999999999</v>
      </c>
      <c r="K659" s="228">
        <f t="shared" si="258"/>
        <v>323.74991549999999</v>
      </c>
      <c r="L659" s="228">
        <f t="shared" si="259"/>
        <v>248.413342</v>
      </c>
      <c r="M659" s="229">
        <f t="shared" si="260"/>
        <v>544.72535249999987</v>
      </c>
      <c r="N659" s="477">
        <f t="shared" si="261"/>
        <v>477.08019863644131</v>
      </c>
      <c r="O659" s="235">
        <f t="shared" si="262"/>
        <v>266.11624724999996</v>
      </c>
      <c r="P659" s="453">
        <f t="shared" si="262"/>
        <v>269.331321</v>
      </c>
      <c r="Q659" s="154">
        <f t="shared" si="263"/>
        <v>447.53379999999999</v>
      </c>
      <c r="R659" s="232">
        <f t="shared" si="263"/>
        <v>3498.7001999999998</v>
      </c>
    </row>
    <row r="660" spans="1:18" ht="18" customHeight="1">
      <c r="A660" s="233">
        <v>41086</v>
      </c>
      <c r="B660" s="340">
        <v>1477</v>
      </c>
      <c r="C660" s="289">
        <v>6.46</v>
      </c>
      <c r="D660" s="289">
        <v>14.705</v>
      </c>
      <c r="E660" s="289">
        <v>427.2</v>
      </c>
      <c r="F660" s="314">
        <v>7.29</v>
      </c>
      <c r="G660" s="340">
        <v>7.3574999999999999</v>
      </c>
      <c r="H660" s="340">
        <v>20.53</v>
      </c>
      <c r="I660" s="340">
        <v>165.4</v>
      </c>
      <c r="K660" s="228">
        <f t="shared" si="258"/>
        <v>325.623851</v>
      </c>
      <c r="L660" s="228">
        <f t="shared" si="259"/>
        <v>254.31857200000002</v>
      </c>
      <c r="M660" s="229">
        <f t="shared" si="260"/>
        <v>540.31610849999993</v>
      </c>
      <c r="N660" s="477">
        <f t="shared" si="261"/>
        <v>470.90725706443556</v>
      </c>
      <c r="O660" s="235">
        <f t="shared" si="262"/>
        <v>267.86157299999996</v>
      </c>
      <c r="P660" s="453">
        <f t="shared" si="262"/>
        <v>270.34177274999996</v>
      </c>
      <c r="Q660" s="154">
        <f t="shared" si="263"/>
        <v>452.60437999999999</v>
      </c>
      <c r="R660" s="232">
        <f t="shared" si="263"/>
        <v>3646.4084000000003</v>
      </c>
    </row>
    <row r="661" spans="1:18" ht="18" customHeight="1">
      <c r="A661" s="233">
        <v>41087</v>
      </c>
      <c r="B661" s="340">
        <v>1474</v>
      </c>
      <c r="C661" s="289">
        <v>6.4950000000000001</v>
      </c>
      <c r="D661" s="289">
        <v>14.71</v>
      </c>
      <c r="E661" s="289">
        <v>428</v>
      </c>
      <c r="F661" s="314">
        <v>7.32</v>
      </c>
      <c r="G661" s="340">
        <v>7.44</v>
      </c>
      <c r="H661" s="340">
        <v>21.42</v>
      </c>
      <c r="I661" s="340">
        <v>164.5</v>
      </c>
      <c r="K661" s="228">
        <f t="shared" si="258"/>
        <v>324.96246200000002</v>
      </c>
      <c r="L661" s="228">
        <f t="shared" si="259"/>
        <v>255.696459</v>
      </c>
      <c r="M661" s="229">
        <f t="shared" si="260"/>
        <v>540.49982699999998</v>
      </c>
      <c r="N661" s="477">
        <f t="shared" si="261"/>
        <v>471.78910586043639</v>
      </c>
      <c r="O661" s="235">
        <f t="shared" si="262"/>
        <v>268.96388400000001</v>
      </c>
      <c r="P661" s="453">
        <f t="shared" si="262"/>
        <v>273.37312800000001</v>
      </c>
      <c r="Q661" s="154">
        <f t="shared" si="263"/>
        <v>472.22532000000007</v>
      </c>
      <c r="R661" s="232">
        <f t="shared" si="263"/>
        <v>3626.567</v>
      </c>
    </row>
    <row r="662" spans="1:18" ht="18" customHeight="1">
      <c r="A662" s="233">
        <v>41088</v>
      </c>
      <c r="B662" s="340">
        <v>1456.5</v>
      </c>
      <c r="C662" s="289">
        <v>6.52</v>
      </c>
      <c r="D662" s="289">
        <v>14.66</v>
      </c>
      <c r="E662" s="289">
        <v>426.6</v>
      </c>
      <c r="F662" s="314">
        <v>7.26</v>
      </c>
      <c r="G662" s="340">
        <v>7.35</v>
      </c>
      <c r="H662" s="340">
        <v>21.21</v>
      </c>
      <c r="I662" s="340">
        <v>163</v>
      </c>
      <c r="K662" s="228">
        <f t="shared" si="258"/>
        <v>321.10435949999999</v>
      </c>
      <c r="L662" s="228">
        <f t="shared" si="259"/>
        <v>256.68066399999998</v>
      </c>
      <c r="M662" s="229">
        <f t="shared" si="260"/>
        <v>538.66264200000001</v>
      </c>
      <c r="N662" s="477">
        <f t="shared" si="261"/>
        <v>470.245870467435</v>
      </c>
      <c r="O662" s="235">
        <f t="shared" si="262"/>
        <v>266.75926199999998</v>
      </c>
      <c r="P662" s="453">
        <f t="shared" si="262"/>
        <v>270.06619499999994</v>
      </c>
      <c r="Q662" s="154">
        <f t="shared" si="263"/>
        <v>467.59566000000001</v>
      </c>
      <c r="R662" s="232">
        <f t="shared" si="263"/>
        <v>3593.4979999999996</v>
      </c>
    </row>
    <row r="663" spans="1:18" ht="18" customHeight="1" thickBot="1">
      <c r="A663" s="233">
        <v>41089</v>
      </c>
      <c r="B663" s="340">
        <v>1419</v>
      </c>
      <c r="C663" s="289">
        <v>6.7249999999999996</v>
      </c>
      <c r="D663" s="289">
        <v>15.125999999999999</v>
      </c>
      <c r="E663" s="289">
        <v>436</v>
      </c>
      <c r="F663" s="314">
        <v>7.39</v>
      </c>
      <c r="G663" s="340">
        <v>7.3849999999999998</v>
      </c>
      <c r="H663" s="340">
        <v>21.01</v>
      </c>
      <c r="I663" s="340">
        <v>170.1</v>
      </c>
      <c r="K663" s="228">
        <f t="shared" si="258"/>
        <v>312.836997</v>
      </c>
      <c r="L663" s="228">
        <f t="shared" si="259"/>
        <v>264.75114500000001</v>
      </c>
      <c r="M663" s="229">
        <f t="shared" si="260"/>
        <v>555.78520619999995</v>
      </c>
      <c r="N663" s="477">
        <f t="shared" si="261"/>
        <v>480.60759382044455</v>
      </c>
      <c r="O663" s="235">
        <f t="shared" si="262"/>
        <v>271.53594299999997</v>
      </c>
      <c r="P663" s="453">
        <f t="shared" si="262"/>
        <v>271.35222449999998</v>
      </c>
      <c r="Q663" s="154">
        <f t="shared" si="263"/>
        <v>463.18646000000001</v>
      </c>
      <c r="R663" s="232">
        <f t="shared" si="263"/>
        <v>3750.0245999999993</v>
      </c>
    </row>
    <row r="664" spans="1:18" ht="18" customHeight="1" thickBot="1">
      <c r="A664" s="120" t="s">
        <v>105</v>
      </c>
      <c r="B664" s="344">
        <f t="shared" ref="B664:I664" si="264">AVERAGE(B643:B663)</f>
        <v>1422.2619047619048</v>
      </c>
      <c r="C664" s="344">
        <f t="shared" si="264"/>
        <v>6.0319047619047623</v>
      </c>
      <c r="D664" s="344">
        <f t="shared" si="264"/>
        <v>14.215404761904763</v>
      </c>
      <c r="E664" s="344">
        <f t="shared" si="264"/>
        <v>420.94761904761901</v>
      </c>
      <c r="F664" s="344">
        <f t="shared" si="264"/>
        <v>6.5590476190476181</v>
      </c>
      <c r="G664" s="344">
        <f t="shared" si="264"/>
        <v>6.753333333333333</v>
      </c>
      <c r="H664" s="344">
        <f t="shared" si="264"/>
        <v>20.405714285714286</v>
      </c>
      <c r="I664" s="344">
        <f t="shared" si="264"/>
        <v>156.80238095238096</v>
      </c>
      <c r="J664" s="461" t="e">
        <f>AVERAGE(#REF!)</f>
        <v>#REF!</v>
      </c>
      <c r="K664" s="223">
        <f>AVERAGE(K643:K663)</f>
        <v>313.55612630952385</v>
      </c>
      <c r="L664" s="223">
        <f t="shared" ref="L664:R664" si="265">AVERAGE(L643:L663)</f>
        <v>237.46523304761899</v>
      </c>
      <c r="M664" s="224">
        <f t="shared" si="265"/>
        <v>522.32656794999991</v>
      </c>
      <c r="N664" s="282">
        <f t="shared" si="265"/>
        <v>464.01518879569113</v>
      </c>
      <c r="O664" s="71">
        <f t="shared" si="265"/>
        <v>241.00367799999995</v>
      </c>
      <c r="P664" s="225">
        <f t="shared" si="265"/>
        <v>248.14245400000004</v>
      </c>
      <c r="Q664" s="71">
        <f t="shared" si="265"/>
        <v>449.86437714285722</v>
      </c>
      <c r="R664" s="282">
        <f t="shared" si="265"/>
        <v>3456.8652904761907</v>
      </c>
    </row>
    <row r="665" spans="1:18" ht="18" customHeight="1">
      <c r="A665" s="233">
        <v>41092</v>
      </c>
      <c r="B665" s="340">
        <v>1439</v>
      </c>
      <c r="C665" s="289">
        <v>6.9249999999999998</v>
      </c>
      <c r="D665" s="289">
        <v>15.3225</v>
      </c>
      <c r="E665" s="289">
        <v>442.5</v>
      </c>
      <c r="F665" s="314">
        <v>7.5449999999999999</v>
      </c>
      <c r="G665" s="340">
        <v>7.5949999999999998</v>
      </c>
      <c r="H665" s="340">
        <v>21.4</v>
      </c>
      <c r="I665" s="340">
        <v>174.3</v>
      </c>
      <c r="K665" s="228">
        <f t="shared" ref="K665:K685" si="266">B665*0.220463</f>
        <v>317.24625700000001</v>
      </c>
      <c r="L665" s="228">
        <f t="shared" ref="L665:L685" si="267">C665*39.3682</f>
        <v>272.62478500000003</v>
      </c>
      <c r="M665" s="229">
        <f t="shared" ref="M665:M685" si="268">D665*36.7437</f>
        <v>563.0053432499999</v>
      </c>
      <c r="N665" s="477">
        <f t="shared" ref="N665:N685" si="269">E665/0.907185</f>
        <v>487.77261528795117</v>
      </c>
      <c r="O665" s="235">
        <f t="shared" ref="O665:P685" si="270">F665*36.7437</f>
        <v>277.23121649999996</v>
      </c>
      <c r="P665" s="453">
        <f t="shared" si="270"/>
        <v>279.06840149999999</v>
      </c>
      <c r="Q665" s="154">
        <f t="shared" ref="Q665:R685" si="271">H665/100*2204.6</f>
        <v>471.78439999999995</v>
      </c>
      <c r="R665" s="232">
        <f t="shared" si="271"/>
        <v>3842.6178</v>
      </c>
    </row>
    <row r="666" spans="1:18" ht="18" customHeight="1">
      <c r="A666" s="233">
        <v>41093</v>
      </c>
      <c r="B666" s="340">
        <v>1471.5</v>
      </c>
      <c r="C666" s="289">
        <v>7.1875</v>
      </c>
      <c r="D666" s="289">
        <v>15.7225</v>
      </c>
      <c r="E666" s="289">
        <v>454.1</v>
      </c>
      <c r="F666" s="314">
        <v>7.8224999999999998</v>
      </c>
      <c r="G666" s="340">
        <v>7.85</v>
      </c>
      <c r="H666" s="340">
        <v>21.98</v>
      </c>
      <c r="I666" s="340">
        <v>180.1</v>
      </c>
      <c r="K666" s="228">
        <f t="shared" si="266"/>
        <v>324.41130449999997</v>
      </c>
      <c r="L666" s="228">
        <f t="shared" si="267"/>
        <v>282.95893749999999</v>
      </c>
      <c r="M666" s="229">
        <f t="shared" si="268"/>
        <v>577.70282324999994</v>
      </c>
      <c r="N666" s="477">
        <f t="shared" si="269"/>
        <v>500.55942282996301</v>
      </c>
      <c r="O666" s="235">
        <f t="shared" si="270"/>
        <v>287.42759324999997</v>
      </c>
      <c r="P666" s="453">
        <f t="shared" si="270"/>
        <v>288.43804499999999</v>
      </c>
      <c r="Q666" s="154">
        <f t="shared" si="271"/>
        <v>484.57107999999999</v>
      </c>
      <c r="R666" s="232">
        <f t="shared" si="271"/>
        <v>3970.4845999999998</v>
      </c>
    </row>
    <row r="667" spans="1:18" ht="18" customHeight="1">
      <c r="A667" s="233">
        <v>41095</v>
      </c>
      <c r="B667" s="340">
        <v>1486</v>
      </c>
      <c r="C667" s="289">
        <v>7.68</v>
      </c>
      <c r="D667" s="289">
        <v>16.265000000000001</v>
      </c>
      <c r="E667" s="289">
        <v>474.3</v>
      </c>
      <c r="F667" s="314">
        <v>8.2249999999999996</v>
      </c>
      <c r="G667" s="340">
        <v>8.2725000000000009</v>
      </c>
      <c r="H667" s="340">
        <v>21.92</v>
      </c>
      <c r="I667" s="340">
        <v>179.25</v>
      </c>
      <c r="K667" s="228">
        <f t="shared" si="266"/>
        <v>327.60801800000002</v>
      </c>
      <c r="L667" s="228">
        <f t="shared" si="267"/>
        <v>302.34777600000001</v>
      </c>
      <c r="M667" s="229">
        <f t="shared" si="268"/>
        <v>597.6362805</v>
      </c>
      <c r="N667" s="477">
        <f t="shared" si="269"/>
        <v>522.82610492898357</v>
      </c>
      <c r="O667" s="235">
        <f t="shared" si="270"/>
        <v>302.21693249999998</v>
      </c>
      <c r="P667" s="453">
        <f t="shared" si="270"/>
        <v>303.96225824999999</v>
      </c>
      <c r="Q667" s="154">
        <f t="shared" si="271"/>
        <v>483.24831999999998</v>
      </c>
      <c r="R667" s="232">
        <f t="shared" si="271"/>
        <v>3951.7455</v>
      </c>
    </row>
    <row r="668" spans="1:18" ht="18" customHeight="1">
      <c r="A668" s="233">
        <v>41096</v>
      </c>
      <c r="B668" s="340">
        <v>1476.5</v>
      </c>
      <c r="C668" s="289">
        <v>7.4325000000000001</v>
      </c>
      <c r="D668" s="289">
        <v>16.197500000000002</v>
      </c>
      <c r="E668" s="289">
        <v>471.6</v>
      </c>
      <c r="F668" s="314">
        <v>7.9124999999999996</v>
      </c>
      <c r="G668" s="340">
        <v>7.8949999999999996</v>
      </c>
      <c r="H668" s="340">
        <v>22.25</v>
      </c>
      <c r="I668" s="340">
        <v>175.9</v>
      </c>
      <c r="K668" s="228">
        <f t="shared" si="266"/>
        <v>325.5136195</v>
      </c>
      <c r="L668" s="228">
        <f t="shared" si="267"/>
        <v>292.60414650000001</v>
      </c>
      <c r="M668" s="229">
        <f t="shared" si="268"/>
        <v>595.15608075</v>
      </c>
      <c r="N668" s="477">
        <f t="shared" si="269"/>
        <v>519.84986524248086</v>
      </c>
      <c r="O668" s="235">
        <f t="shared" si="270"/>
        <v>290.73452624999999</v>
      </c>
      <c r="P668" s="453">
        <f t="shared" si="270"/>
        <v>290.09151149999997</v>
      </c>
      <c r="Q668" s="154">
        <f t="shared" si="271"/>
        <v>490.52350000000001</v>
      </c>
      <c r="R668" s="232">
        <f t="shared" si="271"/>
        <v>3877.8914</v>
      </c>
    </row>
    <row r="669" spans="1:18" ht="18" customHeight="1">
      <c r="A669" s="233">
        <v>41099</v>
      </c>
      <c r="B669" s="340">
        <v>1495.5</v>
      </c>
      <c r="C669" s="289">
        <v>7.7525000000000004</v>
      </c>
      <c r="D669" s="289">
        <v>16.649999999999999</v>
      </c>
      <c r="E669" s="289">
        <v>485.5</v>
      </c>
      <c r="F669" s="314">
        <v>8.1074999999999999</v>
      </c>
      <c r="G669" s="340">
        <v>8.1750000000000007</v>
      </c>
      <c r="H669" s="340">
        <v>22.7</v>
      </c>
      <c r="I669" s="340">
        <v>181.75</v>
      </c>
      <c r="K669" s="228">
        <f t="shared" si="266"/>
        <v>329.70241649999997</v>
      </c>
      <c r="L669" s="228">
        <f t="shared" si="267"/>
        <v>305.20197050000002</v>
      </c>
      <c r="M669" s="229">
        <f t="shared" si="268"/>
        <v>611.78260499999988</v>
      </c>
      <c r="N669" s="477">
        <f t="shared" si="269"/>
        <v>535.17198807299508</v>
      </c>
      <c r="O669" s="235">
        <f t="shared" si="270"/>
        <v>297.89954774999995</v>
      </c>
      <c r="P669" s="453">
        <f t="shared" si="270"/>
        <v>300.37974750000001</v>
      </c>
      <c r="Q669" s="154">
        <f t="shared" si="271"/>
        <v>500.44419999999991</v>
      </c>
      <c r="R669" s="232">
        <f t="shared" si="271"/>
        <v>4006.8604999999998</v>
      </c>
    </row>
    <row r="670" spans="1:18" ht="18" customHeight="1">
      <c r="A670" s="233">
        <v>41100</v>
      </c>
      <c r="B670" s="340">
        <v>1515</v>
      </c>
      <c r="C670" s="289">
        <v>7.61</v>
      </c>
      <c r="D670" s="289">
        <v>16.487500000000001</v>
      </c>
      <c r="E670" s="289">
        <v>482.2</v>
      </c>
      <c r="F670" s="314">
        <v>8.0474999999999994</v>
      </c>
      <c r="G670" s="340">
        <v>8.1199999999999992</v>
      </c>
      <c r="H670" s="340">
        <v>22.49</v>
      </c>
      <c r="I670" s="340">
        <v>183.75</v>
      </c>
      <c r="K670" s="228">
        <f t="shared" si="266"/>
        <v>334.00144499999999</v>
      </c>
      <c r="L670" s="228">
        <f t="shared" si="267"/>
        <v>299.59200200000004</v>
      </c>
      <c r="M670" s="229">
        <f t="shared" si="268"/>
        <v>605.81175374999998</v>
      </c>
      <c r="N670" s="477">
        <f t="shared" si="269"/>
        <v>531.53436178949164</v>
      </c>
      <c r="O670" s="235">
        <f t="shared" si="270"/>
        <v>295.69492574999998</v>
      </c>
      <c r="P670" s="453">
        <f t="shared" si="270"/>
        <v>298.35884399999992</v>
      </c>
      <c r="Q670" s="154">
        <f t="shared" si="271"/>
        <v>495.81453999999997</v>
      </c>
      <c r="R670" s="232">
        <f t="shared" si="271"/>
        <v>4050.9524999999994</v>
      </c>
    </row>
    <row r="671" spans="1:18" ht="18" customHeight="1">
      <c r="A671" s="233">
        <v>41101</v>
      </c>
      <c r="B671" s="340">
        <v>1482.5</v>
      </c>
      <c r="C671" s="289">
        <v>7.5075000000000003</v>
      </c>
      <c r="D671" s="289">
        <v>16.23</v>
      </c>
      <c r="E671" s="289">
        <v>478</v>
      </c>
      <c r="F671" s="314">
        <v>8.0775000000000006</v>
      </c>
      <c r="G671" s="340">
        <v>8.2100000000000009</v>
      </c>
      <c r="H671" s="340">
        <v>22.88</v>
      </c>
      <c r="I671" s="340">
        <v>182.7</v>
      </c>
      <c r="K671" s="228">
        <f t="shared" si="266"/>
        <v>326.83639749999998</v>
      </c>
      <c r="L671" s="228">
        <f t="shared" si="267"/>
        <v>295.55676150000005</v>
      </c>
      <c r="M671" s="229">
        <f t="shared" si="268"/>
        <v>596.35025099999996</v>
      </c>
      <c r="N671" s="477">
        <f t="shared" si="269"/>
        <v>526.90465561048734</v>
      </c>
      <c r="O671" s="235">
        <f t="shared" si="270"/>
        <v>296.79723674999997</v>
      </c>
      <c r="P671" s="453">
        <f t="shared" si="270"/>
        <v>301.66577699999999</v>
      </c>
      <c r="Q671" s="154">
        <f t="shared" si="271"/>
        <v>504.41247999999996</v>
      </c>
      <c r="R671" s="232">
        <f t="shared" si="271"/>
        <v>4027.8041999999996</v>
      </c>
    </row>
    <row r="672" spans="1:18" ht="18" customHeight="1">
      <c r="A672" s="233">
        <v>41102</v>
      </c>
      <c r="B672" s="340">
        <v>1472</v>
      </c>
      <c r="C672" s="289">
        <v>7.7125000000000004</v>
      </c>
      <c r="D672" s="289">
        <v>16.2575</v>
      </c>
      <c r="E672" s="289">
        <v>478.8</v>
      </c>
      <c r="F672" s="314">
        <v>8.3275000000000006</v>
      </c>
      <c r="G672" s="340">
        <v>8.3699999999999992</v>
      </c>
      <c r="H672" s="340">
        <v>22.46</v>
      </c>
      <c r="I672" s="340">
        <v>181.15</v>
      </c>
      <c r="K672" s="228">
        <f t="shared" si="266"/>
        <v>324.52153599999997</v>
      </c>
      <c r="L672" s="228">
        <f t="shared" si="267"/>
        <v>303.62724250000002</v>
      </c>
      <c r="M672" s="229">
        <f t="shared" si="268"/>
        <v>597.36070274999997</v>
      </c>
      <c r="N672" s="477">
        <f t="shared" si="269"/>
        <v>527.78650440648823</v>
      </c>
      <c r="O672" s="235">
        <f t="shared" si="270"/>
        <v>305.98316175000002</v>
      </c>
      <c r="P672" s="453">
        <f t="shared" si="270"/>
        <v>307.54476899999997</v>
      </c>
      <c r="Q672" s="154">
        <f t="shared" si="271"/>
        <v>495.15316000000001</v>
      </c>
      <c r="R672" s="232">
        <f t="shared" si="271"/>
        <v>3993.6329000000001</v>
      </c>
    </row>
    <row r="673" spans="1:18" ht="18" customHeight="1">
      <c r="A673" s="233">
        <v>41103</v>
      </c>
      <c r="B673" s="340">
        <v>1486</v>
      </c>
      <c r="C673" s="289">
        <v>7.5575000000000001</v>
      </c>
      <c r="D673" s="289">
        <v>16.420000000000002</v>
      </c>
      <c r="E673" s="289">
        <v>488.9</v>
      </c>
      <c r="F673" s="314">
        <v>8.42</v>
      </c>
      <c r="G673" s="340">
        <v>8.41</v>
      </c>
      <c r="H673" s="340">
        <v>22.73</v>
      </c>
      <c r="I673" s="340">
        <v>184.45</v>
      </c>
      <c r="K673" s="228">
        <f t="shared" si="266"/>
        <v>327.60801800000002</v>
      </c>
      <c r="L673" s="228">
        <f t="shared" si="267"/>
        <v>297.5251715</v>
      </c>
      <c r="M673" s="229">
        <f t="shared" si="268"/>
        <v>603.33155399999998</v>
      </c>
      <c r="N673" s="477">
        <f t="shared" si="269"/>
        <v>538.91984545599848</v>
      </c>
      <c r="O673" s="235">
        <f t="shared" si="270"/>
        <v>309.38195399999995</v>
      </c>
      <c r="P673" s="453">
        <f t="shared" si="270"/>
        <v>309.01451699999996</v>
      </c>
      <c r="Q673" s="154">
        <f t="shared" si="271"/>
        <v>501.10557999999997</v>
      </c>
      <c r="R673" s="232">
        <f t="shared" si="271"/>
        <v>4066.3846999999996</v>
      </c>
    </row>
    <row r="674" spans="1:18" ht="18" customHeight="1">
      <c r="A674" s="233">
        <v>41106</v>
      </c>
      <c r="B674" s="340">
        <v>1564</v>
      </c>
      <c r="C674" s="289">
        <v>7.7675000000000001</v>
      </c>
      <c r="D674" s="289">
        <v>16.337499999999999</v>
      </c>
      <c r="E674" s="289">
        <v>487.3</v>
      </c>
      <c r="F674" s="314">
        <v>8.8450000000000006</v>
      </c>
      <c r="G674" s="340">
        <v>8.8450000000000006</v>
      </c>
      <c r="H674" s="340">
        <v>22.77</v>
      </c>
      <c r="I674" s="340">
        <v>182.55</v>
      </c>
      <c r="K674" s="228">
        <f t="shared" si="266"/>
        <v>344.80413199999998</v>
      </c>
      <c r="L674" s="228">
        <f t="shared" si="267"/>
        <v>305.79249350000003</v>
      </c>
      <c r="M674" s="229">
        <f t="shared" si="268"/>
        <v>600.30019874999994</v>
      </c>
      <c r="N674" s="477">
        <f t="shared" si="269"/>
        <v>537.15614786399692</v>
      </c>
      <c r="O674" s="235">
        <f t="shared" si="270"/>
        <v>324.99802649999998</v>
      </c>
      <c r="P674" s="453">
        <f t="shared" si="270"/>
        <v>324.99802649999998</v>
      </c>
      <c r="Q674" s="154">
        <f t="shared" si="271"/>
        <v>501.98741999999993</v>
      </c>
      <c r="R674" s="232">
        <f t="shared" si="271"/>
        <v>4024.4973</v>
      </c>
    </row>
    <row r="675" spans="1:18" ht="18" customHeight="1">
      <c r="A675" s="233">
        <v>41107</v>
      </c>
      <c r="B675" s="340">
        <v>1550.5</v>
      </c>
      <c r="C675" s="289">
        <v>7.7949999999999999</v>
      </c>
      <c r="D675" s="289">
        <v>16.39</v>
      </c>
      <c r="E675" s="289">
        <v>494</v>
      </c>
      <c r="F675" s="314">
        <v>8.85</v>
      </c>
      <c r="G675" s="340">
        <v>8.93</v>
      </c>
      <c r="H675" s="340">
        <v>22.79</v>
      </c>
      <c r="I675" s="340">
        <v>180.75</v>
      </c>
      <c r="K675" s="228">
        <f t="shared" si="266"/>
        <v>341.82788149999999</v>
      </c>
      <c r="L675" s="228">
        <f t="shared" si="267"/>
        <v>306.87511899999998</v>
      </c>
      <c r="M675" s="229">
        <f t="shared" si="268"/>
        <v>602.229243</v>
      </c>
      <c r="N675" s="477">
        <f t="shared" si="269"/>
        <v>544.54163153050365</v>
      </c>
      <c r="O675" s="235">
        <f t="shared" si="270"/>
        <v>325.18174499999998</v>
      </c>
      <c r="P675" s="453">
        <f t="shared" si="270"/>
        <v>328.12124099999994</v>
      </c>
      <c r="Q675" s="154">
        <f t="shared" si="271"/>
        <v>502.42833999999993</v>
      </c>
      <c r="R675" s="232">
        <f t="shared" si="271"/>
        <v>3984.8145</v>
      </c>
    </row>
    <row r="676" spans="1:18" ht="18" customHeight="1">
      <c r="A676" s="233">
        <v>41108</v>
      </c>
      <c r="B676" s="340">
        <v>1553.5</v>
      </c>
      <c r="C676" s="289">
        <v>7.95</v>
      </c>
      <c r="D676" s="289">
        <v>16.835000000000001</v>
      </c>
      <c r="E676" s="289">
        <v>514</v>
      </c>
      <c r="F676" s="314">
        <v>9.0325000000000006</v>
      </c>
      <c r="G676" s="340">
        <v>9.06</v>
      </c>
      <c r="H676" s="340">
        <v>22.95</v>
      </c>
      <c r="I676" s="340">
        <v>181.4</v>
      </c>
      <c r="K676" s="228">
        <f t="shared" si="266"/>
        <v>342.48927049999998</v>
      </c>
      <c r="L676" s="228">
        <f t="shared" si="267"/>
        <v>312.97719000000001</v>
      </c>
      <c r="M676" s="229">
        <f t="shared" si="268"/>
        <v>618.58018949999996</v>
      </c>
      <c r="N676" s="477">
        <f t="shared" si="269"/>
        <v>566.5878514305241</v>
      </c>
      <c r="O676" s="235">
        <f t="shared" si="270"/>
        <v>331.88747024999998</v>
      </c>
      <c r="P676" s="453">
        <f t="shared" si="270"/>
        <v>332.89792199999999</v>
      </c>
      <c r="Q676" s="154">
        <f t="shared" si="271"/>
        <v>505.95569999999992</v>
      </c>
      <c r="R676" s="232">
        <f t="shared" si="271"/>
        <v>3999.1444000000001</v>
      </c>
    </row>
    <row r="677" spans="1:18" ht="18" customHeight="1">
      <c r="A677" s="233">
        <v>41109</v>
      </c>
      <c r="B677" s="340">
        <v>1549.5</v>
      </c>
      <c r="C677" s="289">
        <v>8.0775000000000006</v>
      </c>
      <c r="D677" s="289">
        <v>17.337499999999999</v>
      </c>
      <c r="E677" s="289">
        <v>532</v>
      </c>
      <c r="F677" s="314">
        <v>9.35</v>
      </c>
      <c r="G677" s="340">
        <v>9.3800000000000008</v>
      </c>
      <c r="H677" s="340">
        <v>23.25</v>
      </c>
      <c r="I677" s="340">
        <v>188.2</v>
      </c>
      <c r="K677" s="228">
        <f t="shared" si="266"/>
        <v>341.60741849999999</v>
      </c>
      <c r="L677" s="228">
        <f t="shared" si="267"/>
        <v>317.99663550000002</v>
      </c>
      <c r="M677" s="229">
        <f t="shared" si="268"/>
        <v>637.04389874999993</v>
      </c>
      <c r="N677" s="477">
        <f t="shared" si="269"/>
        <v>586.42944934054242</v>
      </c>
      <c r="O677" s="235">
        <f t="shared" si="270"/>
        <v>343.55359499999997</v>
      </c>
      <c r="P677" s="453">
        <f t="shared" si="270"/>
        <v>344.65590600000002</v>
      </c>
      <c r="Q677" s="154">
        <f t="shared" si="271"/>
        <v>512.56950000000006</v>
      </c>
      <c r="R677" s="232">
        <f t="shared" si="271"/>
        <v>4149.0571999999993</v>
      </c>
    </row>
    <row r="678" spans="1:18" ht="18" customHeight="1">
      <c r="A678" s="233">
        <v>41110</v>
      </c>
      <c r="B678" s="340">
        <v>1553.5</v>
      </c>
      <c r="C678" s="289">
        <v>8.2449999999999992</v>
      </c>
      <c r="D678" s="289">
        <v>17.574999999999999</v>
      </c>
      <c r="E678" s="289">
        <v>543</v>
      </c>
      <c r="F678" s="314">
        <v>9.4324999999999992</v>
      </c>
      <c r="G678" s="340">
        <v>9.41</v>
      </c>
      <c r="H678" s="340">
        <v>23.92</v>
      </c>
      <c r="I678" s="340">
        <v>186.95</v>
      </c>
      <c r="K678" s="228">
        <f t="shared" si="266"/>
        <v>342.48927049999998</v>
      </c>
      <c r="L678" s="228">
        <f t="shared" si="267"/>
        <v>324.59080899999998</v>
      </c>
      <c r="M678" s="229">
        <f t="shared" si="268"/>
        <v>645.77052749999996</v>
      </c>
      <c r="N678" s="477">
        <f t="shared" si="269"/>
        <v>598.55487028555365</v>
      </c>
      <c r="O678" s="235">
        <f t="shared" si="270"/>
        <v>346.58495024999996</v>
      </c>
      <c r="P678" s="453">
        <f t="shared" si="270"/>
        <v>345.758217</v>
      </c>
      <c r="Q678" s="154">
        <f t="shared" si="271"/>
        <v>527.34032000000002</v>
      </c>
      <c r="R678" s="232">
        <f t="shared" si="271"/>
        <v>4121.4996999999994</v>
      </c>
    </row>
    <row r="679" spans="1:18" ht="18" customHeight="1">
      <c r="A679" s="233">
        <v>41113</v>
      </c>
      <c r="B679" s="340">
        <v>1545</v>
      </c>
      <c r="C679" s="289">
        <v>8.14</v>
      </c>
      <c r="D679" s="289">
        <v>16.984999999999999</v>
      </c>
      <c r="E679" s="289">
        <v>523</v>
      </c>
      <c r="F679" s="314">
        <v>9.1274999999999995</v>
      </c>
      <c r="G679" s="340">
        <v>9.14</v>
      </c>
      <c r="H679" s="340">
        <v>23.89</v>
      </c>
      <c r="I679" s="340">
        <v>185.1</v>
      </c>
      <c r="K679" s="228">
        <f t="shared" si="266"/>
        <v>340.61533500000002</v>
      </c>
      <c r="L679" s="228">
        <f t="shared" si="267"/>
        <v>320.45714800000002</v>
      </c>
      <c r="M679" s="229">
        <f t="shared" si="268"/>
        <v>624.09174449999989</v>
      </c>
      <c r="N679" s="477">
        <f t="shared" si="269"/>
        <v>576.50865038553331</v>
      </c>
      <c r="O679" s="235">
        <f t="shared" si="270"/>
        <v>335.37812174999993</v>
      </c>
      <c r="P679" s="453">
        <f t="shared" si="270"/>
        <v>335.83741800000001</v>
      </c>
      <c r="Q679" s="154">
        <f t="shared" si="271"/>
        <v>526.67894000000001</v>
      </c>
      <c r="R679" s="232">
        <f t="shared" si="271"/>
        <v>4080.7145999999998</v>
      </c>
    </row>
    <row r="680" spans="1:18" ht="18" customHeight="1">
      <c r="A680" s="233">
        <v>41114</v>
      </c>
      <c r="B680" s="340">
        <v>1518</v>
      </c>
      <c r="C680" s="289">
        <v>7.9</v>
      </c>
      <c r="D680" s="289">
        <v>16.4925</v>
      </c>
      <c r="E680" s="289">
        <v>509.8</v>
      </c>
      <c r="F680" s="314">
        <v>8.7874999999999996</v>
      </c>
      <c r="G680" s="340">
        <v>8.8049999999999997</v>
      </c>
      <c r="H680" s="340">
        <v>23.49</v>
      </c>
      <c r="I680" s="340">
        <v>175.45</v>
      </c>
      <c r="K680" s="228">
        <f t="shared" si="266"/>
        <v>334.66283399999998</v>
      </c>
      <c r="L680" s="228">
        <f t="shared" si="267"/>
        <v>311.00878</v>
      </c>
      <c r="M680" s="229">
        <f t="shared" si="268"/>
        <v>605.99547224999992</v>
      </c>
      <c r="N680" s="477">
        <f t="shared" si="269"/>
        <v>561.9581452515198</v>
      </c>
      <c r="O680" s="235">
        <f t="shared" si="270"/>
        <v>322.88526374999998</v>
      </c>
      <c r="P680" s="453">
        <f t="shared" si="270"/>
        <v>323.52827849999994</v>
      </c>
      <c r="Q680" s="154">
        <f t="shared" si="271"/>
        <v>517.86054000000001</v>
      </c>
      <c r="R680" s="232">
        <f t="shared" si="271"/>
        <v>3867.9706999999999</v>
      </c>
    </row>
    <row r="681" spans="1:18" ht="18" customHeight="1">
      <c r="A681" s="233">
        <v>41115</v>
      </c>
      <c r="B681" s="340">
        <v>1556.5</v>
      </c>
      <c r="C681" s="289">
        <v>7.9450000000000003</v>
      </c>
      <c r="D681" s="289">
        <v>16.942499999999999</v>
      </c>
      <c r="E681" s="289">
        <v>529.79999999999995</v>
      </c>
      <c r="F681" s="314">
        <v>9.0325000000000006</v>
      </c>
      <c r="G681" s="340">
        <v>9.0399999999999991</v>
      </c>
      <c r="H681" s="340">
        <v>23.57</v>
      </c>
      <c r="I681" s="340">
        <v>176.3</v>
      </c>
      <c r="K681" s="228">
        <f t="shared" si="266"/>
        <v>343.15065949999996</v>
      </c>
      <c r="L681" s="228">
        <f t="shared" si="267"/>
        <v>312.780349</v>
      </c>
      <c r="M681" s="229">
        <f t="shared" si="268"/>
        <v>622.53013724999994</v>
      </c>
      <c r="N681" s="477">
        <f t="shared" si="269"/>
        <v>584.00436515154013</v>
      </c>
      <c r="O681" s="235">
        <f t="shared" si="270"/>
        <v>331.88747024999998</v>
      </c>
      <c r="P681" s="453">
        <f t="shared" si="270"/>
        <v>332.16304799999995</v>
      </c>
      <c r="Q681" s="154">
        <f t="shared" si="271"/>
        <v>519.62421999999992</v>
      </c>
      <c r="R681" s="232">
        <f t="shared" si="271"/>
        <v>3886.7098000000001</v>
      </c>
    </row>
    <row r="682" spans="1:18" ht="18" customHeight="1">
      <c r="A682" s="233">
        <v>41116</v>
      </c>
      <c r="B682" s="340">
        <v>1538</v>
      </c>
      <c r="C682" s="289">
        <v>7.8125</v>
      </c>
      <c r="D682" s="289">
        <v>16.557500000000001</v>
      </c>
      <c r="E682" s="289">
        <v>518.79999999999995</v>
      </c>
      <c r="F682" s="314">
        <v>8.84</v>
      </c>
      <c r="G682" s="340">
        <v>8.9</v>
      </c>
      <c r="H682" s="340">
        <v>22.5</v>
      </c>
      <c r="I682" s="340">
        <v>174.05</v>
      </c>
      <c r="K682" s="228">
        <f t="shared" si="266"/>
        <v>339.07209399999999</v>
      </c>
      <c r="L682" s="228">
        <f t="shared" si="267"/>
        <v>307.56406250000003</v>
      </c>
      <c r="M682" s="229">
        <f t="shared" si="268"/>
        <v>608.38381274999995</v>
      </c>
      <c r="N682" s="477">
        <f t="shared" si="269"/>
        <v>571.8789442065289</v>
      </c>
      <c r="O682" s="235">
        <f t="shared" si="270"/>
        <v>324.81430799999998</v>
      </c>
      <c r="P682" s="453">
        <f t="shared" si="270"/>
        <v>327.01893000000001</v>
      </c>
      <c r="Q682" s="154">
        <f t="shared" si="271"/>
        <v>496.03499999999997</v>
      </c>
      <c r="R682" s="232">
        <f t="shared" si="271"/>
        <v>3837.1063000000004</v>
      </c>
    </row>
    <row r="683" spans="1:18" ht="18" customHeight="1">
      <c r="A683" s="233">
        <v>41117</v>
      </c>
      <c r="B683" s="340">
        <v>1560</v>
      </c>
      <c r="C683" s="289">
        <v>7.9850000000000003</v>
      </c>
      <c r="D683" s="289">
        <v>16.842500000000001</v>
      </c>
      <c r="E683" s="289">
        <v>527.70000000000005</v>
      </c>
      <c r="F683" s="314">
        <v>8.98</v>
      </c>
      <c r="G683" s="340">
        <v>9.06</v>
      </c>
      <c r="H683" s="340">
        <v>22.52</v>
      </c>
      <c r="I683" s="340">
        <v>173.7</v>
      </c>
      <c r="K683" s="228">
        <f t="shared" si="266"/>
        <v>343.92228</v>
      </c>
      <c r="L683" s="228">
        <f t="shared" si="267"/>
        <v>314.35507700000005</v>
      </c>
      <c r="M683" s="229">
        <f t="shared" si="268"/>
        <v>618.85576724999999</v>
      </c>
      <c r="N683" s="477">
        <f t="shared" si="269"/>
        <v>581.68951206203815</v>
      </c>
      <c r="O683" s="235">
        <f t="shared" si="270"/>
        <v>329.95842599999997</v>
      </c>
      <c r="P683" s="453">
        <f t="shared" si="270"/>
        <v>332.89792199999999</v>
      </c>
      <c r="Q683" s="154">
        <f t="shared" si="271"/>
        <v>496.47591999999992</v>
      </c>
      <c r="R683" s="232">
        <f t="shared" si="271"/>
        <v>3829.3901999999994</v>
      </c>
    </row>
    <row r="684" spans="1:18" ht="18" customHeight="1">
      <c r="A684" s="233">
        <v>41120</v>
      </c>
      <c r="B684" s="340">
        <v>1583.5</v>
      </c>
      <c r="C684" s="289">
        <v>8.1999999999999993</v>
      </c>
      <c r="D684" s="289">
        <v>17.2575</v>
      </c>
      <c r="E684" s="289">
        <v>546.29999999999995</v>
      </c>
      <c r="F684" s="314">
        <v>9.1449999999999996</v>
      </c>
      <c r="G684" s="340">
        <v>9.17</v>
      </c>
      <c r="H684" s="340">
        <v>22.8</v>
      </c>
      <c r="I684" s="340">
        <v>178.35</v>
      </c>
      <c r="K684" s="228">
        <f t="shared" si="266"/>
        <v>349.1031605</v>
      </c>
      <c r="L684" s="228">
        <f t="shared" si="267"/>
        <v>322.81923999999998</v>
      </c>
      <c r="M684" s="229">
        <f t="shared" si="268"/>
        <v>634.10440274999996</v>
      </c>
      <c r="N684" s="477">
        <f t="shared" si="269"/>
        <v>602.19249656905697</v>
      </c>
      <c r="O684" s="235">
        <f t="shared" si="270"/>
        <v>336.02113649999995</v>
      </c>
      <c r="P684" s="453">
        <f t="shared" si="270"/>
        <v>336.93972899999994</v>
      </c>
      <c r="Q684" s="154">
        <f t="shared" si="271"/>
        <v>502.64879999999999</v>
      </c>
      <c r="R684" s="232">
        <f t="shared" si="271"/>
        <v>3931.9040999999997</v>
      </c>
    </row>
    <row r="685" spans="1:18" ht="18" customHeight="1" thickBot="1">
      <c r="A685" s="233">
        <v>41121</v>
      </c>
      <c r="B685" s="340">
        <v>1561.5</v>
      </c>
      <c r="C685" s="289">
        <v>8.0649999999999995</v>
      </c>
      <c r="D685" s="289">
        <v>17.21</v>
      </c>
      <c r="E685" s="289">
        <v>544.70000000000005</v>
      </c>
      <c r="F685" s="314">
        <v>8.8825000000000003</v>
      </c>
      <c r="G685" s="340">
        <v>8.9250000000000007</v>
      </c>
      <c r="H685" s="340">
        <v>22.64</v>
      </c>
      <c r="I685" s="340">
        <v>174.4</v>
      </c>
      <c r="K685" s="228">
        <f t="shared" si="266"/>
        <v>344.25297449999999</v>
      </c>
      <c r="L685" s="228">
        <f t="shared" si="267"/>
        <v>317.50453299999998</v>
      </c>
      <c r="M685" s="229">
        <f t="shared" si="268"/>
        <v>632.35907699999996</v>
      </c>
      <c r="N685" s="477">
        <f t="shared" si="269"/>
        <v>600.42879897705541</v>
      </c>
      <c r="O685" s="235">
        <f t="shared" si="270"/>
        <v>326.37591524999999</v>
      </c>
      <c r="P685" s="453">
        <f t="shared" si="270"/>
        <v>327.9375225</v>
      </c>
      <c r="Q685" s="154">
        <f t="shared" si="271"/>
        <v>499.12144000000001</v>
      </c>
      <c r="R685" s="232">
        <f t="shared" si="271"/>
        <v>3844.8224</v>
      </c>
    </row>
    <row r="686" spans="1:18" ht="18" customHeight="1" thickBot="1">
      <c r="A686" s="120" t="s">
        <v>106</v>
      </c>
      <c r="B686" s="344">
        <f t="shared" ref="B686:I686" si="272">AVERAGE(B665:B685)</f>
        <v>1521.7857142857142</v>
      </c>
      <c r="C686" s="344">
        <f t="shared" si="272"/>
        <v>7.7736904761904766</v>
      </c>
      <c r="D686" s="344">
        <f t="shared" si="272"/>
        <v>16.586428571428574</v>
      </c>
      <c r="E686" s="344">
        <f t="shared" si="272"/>
        <v>501.25238095238092</v>
      </c>
      <c r="F686" s="344">
        <f t="shared" si="272"/>
        <v>8.6090476190476188</v>
      </c>
      <c r="G686" s="344">
        <f t="shared" si="272"/>
        <v>8.6458333333333321</v>
      </c>
      <c r="H686" s="344">
        <f t="shared" si="272"/>
        <v>22.757142857142856</v>
      </c>
      <c r="I686" s="344">
        <f t="shared" si="272"/>
        <v>180.02619047619046</v>
      </c>
      <c r="J686" s="461" t="e">
        <f>AVERAGE(#REF!)</f>
        <v>#REF!</v>
      </c>
      <c r="K686" s="223">
        <f>AVERAGE(K665:K685)</f>
        <v>335.49744392857144</v>
      </c>
      <c r="L686" s="223">
        <v>299</v>
      </c>
      <c r="M686" s="224">
        <v>602</v>
      </c>
      <c r="N686" s="282">
        <f>AVERAGE(N665:N685)</f>
        <v>552.53601079424914</v>
      </c>
      <c r="O686" s="71">
        <f>AVERAGE(O665:O685)</f>
        <v>316.32826299999994</v>
      </c>
      <c r="P686" s="225">
        <v>320</v>
      </c>
      <c r="Q686" s="71">
        <f>AVERAGE(Q665:Q685)</f>
        <v>501.70397142857155</v>
      </c>
      <c r="R686" s="282">
        <f>AVERAGE(R665:R685)</f>
        <v>3968.8573952380948</v>
      </c>
    </row>
    <row r="687" spans="1:18" ht="18" customHeight="1">
      <c r="A687" s="233">
        <v>41122</v>
      </c>
      <c r="B687" s="340">
        <v>1558.5</v>
      </c>
      <c r="C687" s="289">
        <v>8.0050000000000008</v>
      </c>
      <c r="D687" s="289">
        <v>16.822500000000002</v>
      </c>
      <c r="E687" s="289">
        <v>537.20000000000005</v>
      </c>
      <c r="F687" s="314">
        <v>8.7949999999999999</v>
      </c>
      <c r="G687" s="340">
        <v>8.84</v>
      </c>
      <c r="H687" s="340">
        <v>22.56</v>
      </c>
      <c r="I687" s="340">
        <v>174.6</v>
      </c>
      <c r="K687" s="228">
        <f t="shared" ref="K687:K709" si="273">B687*0.220463</f>
        <v>343.59158550000001</v>
      </c>
      <c r="L687" s="228">
        <f t="shared" ref="L687:L709" si="274">C687*39.3682</f>
        <v>315.14244100000002</v>
      </c>
      <c r="M687" s="229">
        <f t="shared" ref="M687:M709" si="275">D687*36.7437</f>
        <v>618.12089324999999</v>
      </c>
      <c r="N687" s="477">
        <f t="shared" ref="N687:N709" si="276">E687/0.907185</f>
        <v>592.16146651454778</v>
      </c>
      <c r="O687" s="235">
        <f t="shared" ref="O687:P709" si="277">F687*36.7437</f>
        <v>323.16084149999995</v>
      </c>
      <c r="P687" s="453">
        <f t="shared" si="277"/>
        <v>324.81430799999998</v>
      </c>
      <c r="Q687" s="154">
        <f t="shared" ref="Q687:R709" si="278">H687/100*2204.6</f>
        <v>497.35775999999998</v>
      </c>
      <c r="R687" s="232">
        <f t="shared" si="278"/>
        <v>3849.2315999999996</v>
      </c>
    </row>
    <row r="688" spans="1:18" ht="18" customHeight="1">
      <c r="A688" s="233">
        <v>41123</v>
      </c>
      <c r="B688" s="340">
        <v>1587.5</v>
      </c>
      <c r="C688" s="289">
        <v>7.94</v>
      </c>
      <c r="D688" s="289">
        <v>16.53</v>
      </c>
      <c r="E688" s="289">
        <v>523.70000000000005</v>
      </c>
      <c r="F688" s="314">
        <v>8.65</v>
      </c>
      <c r="G688" s="340">
        <v>8.69</v>
      </c>
      <c r="H688" s="340">
        <v>22.04</v>
      </c>
      <c r="I688" s="340">
        <v>171.65</v>
      </c>
      <c r="K688" s="228">
        <f t="shared" si="273"/>
        <v>349.98501249999998</v>
      </c>
      <c r="L688" s="228">
        <f t="shared" si="274"/>
        <v>312.58350800000005</v>
      </c>
      <c r="M688" s="229">
        <f t="shared" si="275"/>
        <v>607.37336100000005</v>
      </c>
      <c r="N688" s="477">
        <f t="shared" si="276"/>
        <v>577.28026808203401</v>
      </c>
      <c r="O688" s="235">
        <f t="shared" si="277"/>
        <v>317.83300500000001</v>
      </c>
      <c r="P688" s="453">
        <f t="shared" si="277"/>
        <v>319.30275299999994</v>
      </c>
      <c r="Q688" s="154">
        <f t="shared" si="278"/>
        <v>485.89383999999995</v>
      </c>
      <c r="R688" s="232">
        <f t="shared" si="278"/>
        <v>3784.1959000000002</v>
      </c>
    </row>
    <row r="689" spans="1:21" ht="18" customHeight="1">
      <c r="A689" s="233">
        <v>41124</v>
      </c>
      <c r="B689" s="340">
        <v>1597.5</v>
      </c>
      <c r="C689" s="289">
        <v>8.1</v>
      </c>
      <c r="D689" s="289">
        <v>16.5625</v>
      </c>
      <c r="E689" s="289">
        <v>531.5</v>
      </c>
      <c r="F689" s="314">
        <v>8.9124999999999996</v>
      </c>
      <c r="G689" s="340">
        <v>8.9600000000000009</v>
      </c>
      <c r="H689" s="340">
        <v>22</v>
      </c>
      <c r="I689" s="340">
        <v>173.8</v>
      </c>
      <c r="K689" s="228">
        <f t="shared" si="273"/>
        <v>352.18964249999999</v>
      </c>
      <c r="L689" s="228">
        <f t="shared" si="274"/>
        <v>318.88242000000002</v>
      </c>
      <c r="M689" s="229">
        <f t="shared" si="275"/>
        <v>608.56753125</v>
      </c>
      <c r="N689" s="477">
        <f t="shared" si="276"/>
        <v>585.87829384304189</v>
      </c>
      <c r="O689" s="235">
        <f t="shared" si="277"/>
        <v>327.47822624999998</v>
      </c>
      <c r="P689" s="453">
        <f t="shared" si="277"/>
        <v>329.22355199999998</v>
      </c>
      <c r="Q689" s="154">
        <f t="shared" si="278"/>
        <v>485.012</v>
      </c>
      <c r="R689" s="232">
        <f t="shared" si="278"/>
        <v>3831.5948000000003</v>
      </c>
    </row>
    <row r="690" spans="1:21" ht="18" customHeight="1">
      <c r="A690" s="233">
        <v>41127</v>
      </c>
      <c r="B690" s="340">
        <v>1595</v>
      </c>
      <c r="C690" s="289">
        <v>8.0299999999999994</v>
      </c>
      <c r="D690" s="289">
        <v>16.074999999999999</v>
      </c>
      <c r="E690" s="289">
        <v>518.20000000000005</v>
      </c>
      <c r="F690" s="314">
        <v>8.9324999999999992</v>
      </c>
      <c r="G690" s="340">
        <v>8.9600000000000009</v>
      </c>
      <c r="H690" s="340">
        <v>21.83</v>
      </c>
      <c r="I690" s="340">
        <v>175.5</v>
      </c>
      <c r="K690" s="228">
        <f t="shared" si="273"/>
        <v>351.638485</v>
      </c>
      <c r="L690" s="228">
        <f t="shared" si="274"/>
        <v>316.12664599999999</v>
      </c>
      <c r="M690" s="229">
        <f t="shared" si="275"/>
        <v>590.65497749999997</v>
      </c>
      <c r="N690" s="477">
        <f t="shared" si="276"/>
        <v>571.2175576095284</v>
      </c>
      <c r="O690" s="235">
        <f t="shared" si="277"/>
        <v>328.21310024999997</v>
      </c>
      <c r="P690" s="453">
        <f t="shared" si="277"/>
        <v>329.22355199999998</v>
      </c>
      <c r="Q690" s="154">
        <f t="shared" si="278"/>
        <v>481.26417999999995</v>
      </c>
      <c r="R690" s="232">
        <f t="shared" si="278"/>
        <v>3869.0729999999994</v>
      </c>
    </row>
    <row r="691" spans="1:21" ht="18" customHeight="1">
      <c r="A691" s="233">
        <v>41128</v>
      </c>
      <c r="B691" s="340">
        <v>1574.5</v>
      </c>
      <c r="C691" s="289">
        <v>7.96</v>
      </c>
      <c r="D691" s="289">
        <v>16.052499999999998</v>
      </c>
      <c r="E691" s="289">
        <v>512.29999999999995</v>
      </c>
      <c r="F691" s="314">
        <v>8.89</v>
      </c>
      <c r="G691" s="340">
        <v>8.9600000000000009</v>
      </c>
      <c r="H691" s="340">
        <v>21.42</v>
      </c>
      <c r="I691" s="340">
        <v>172.65</v>
      </c>
      <c r="K691" s="228">
        <f t="shared" si="273"/>
        <v>347.11899349999999</v>
      </c>
      <c r="L691" s="228">
        <f t="shared" si="274"/>
        <v>313.37087200000002</v>
      </c>
      <c r="M691" s="229">
        <f t="shared" si="275"/>
        <v>589.8282442499999</v>
      </c>
      <c r="N691" s="477">
        <f t="shared" si="276"/>
        <v>564.71392273902234</v>
      </c>
      <c r="O691" s="235">
        <f t="shared" si="277"/>
        <v>326.65149300000002</v>
      </c>
      <c r="P691" s="453">
        <f t="shared" si="277"/>
        <v>329.22355199999998</v>
      </c>
      <c r="Q691" s="154">
        <f t="shared" si="278"/>
        <v>472.22532000000007</v>
      </c>
      <c r="R691" s="232">
        <f t="shared" si="278"/>
        <v>3806.2419</v>
      </c>
    </row>
    <row r="692" spans="1:21" ht="18" customHeight="1">
      <c r="A692" s="233">
        <v>41129</v>
      </c>
      <c r="B692" s="340">
        <v>1568.5</v>
      </c>
      <c r="C692" s="289">
        <v>8.1074999999999999</v>
      </c>
      <c r="D692" s="289">
        <v>16.3</v>
      </c>
      <c r="E692" s="289">
        <v>521.9</v>
      </c>
      <c r="F692" s="314">
        <v>8.9924999999999997</v>
      </c>
      <c r="G692" s="340">
        <v>9.0374999999999996</v>
      </c>
      <c r="H692" s="340">
        <v>21.09</v>
      </c>
      <c r="I692" s="340">
        <v>170.5</v>
      </c>
      <c r="K692" s="228">
        <f t="shared" si="273"/>
        <v>345.79621549999996</v>
      </c>
      <c r="L692" s="228">
        <f t="shared" si="274"/>
        <v>319.17768150000001</v>
      </c>
      <c r="M692" s="229">
        <f t="shared" si="275"/>
        <v>598.92230999999992</v>
      </c>
      <c r="N692" s="477">
        <f t="shared" si="276"/>
        <v>575.29610829103206</v>
      </c>
      <c r="O692" s="235">
        <f t="shared" si="277"/>
        <v>330.41772224999994</v>
      </c>
      <c r="P692" s="453">
        <f t="shared" si="277"/>
        <v>332.07118874999998</v>
      </c>
      <c r="Q692" s="154">
        <f t="shared" si="278"/>
        <v>464.95013999999998</v>
      </c>
      <c r="R692" s="232">
        <f t="shared" si="278"/>
        <v>3758.8429999999998</v>
      </c>
    </row>
    <row r="693" spans="1:21" ht="18" customHeight="1">
      <c r="A693" s="233">
        <v>41130</v>
      </c>
      <c r="B693" s="340">
        <v>1592</v>
      </c>
      <c r="C693" s="289">
        <v>8.1824999999999992</v>
      </c>
      <c r="D693" s="289">
        <v>16.945</v>
      </c>
      <c r="E693" s="289">
        <v>538.70000000000005</v>
      </c>
      <c r="F693" s="314">
        <v>9.1300000000000008</v>
      </c>
      <c r="G693" s="340">
        <v>9.15</v>
      </c>
      <c r="H693" s="340">
        <v>20.8</v>
      </c>
      <c r="I693" s="340">
        <v>166.45</v>
      </c>
      <c r="K693" s="228">
        <f t="shared" si="273"/>
        <v>350.97709599999996</v>
      </c>
      <c r="L693" s="228">
        <f t="shared" si="274"/>
        <v>322.13029649999999</v>
      </c>
      <c r="M693" s="229">
        <f t="shared" si="275"/>
        <v>622.62199649999991</v>
      </c>
      <c r="N693" s="477">
        <f t="shared" si="276"/>
        <v>593.81493300704926</v>
      </c>
      <c r="O693" s="235">
        <f t="shared" si="277"/>
        <v>335.46998100000002</v>
      </c>
      <c r="P693" s="453">
        <f t="shared" si="277"/>
        <v>336.20485500000001</v>
      </c>
      <c r="Q693" s="154">
        <f t="shared" si="278"/>
        <v>458.55680000000001</v>
      </c>
      <c r="R693" s="232">
        <f t="shared" si="278"/>
        <v>3669.5566999999996</v>
      </c>
    </row>
    <row r="694" spans="1:21" ht="18" customHeight="1">
      <c r="A694" s="233">
        <v>41131</v>
      </c>
      <c r="B694" s="340">
        <v>1594.5</v>
      </c>
      <c r="C694" s="289">
        <v>8</v>
      </c>
      <c r="D694" s="289">
        <v>17.094999999999999</v>
      </c>
      <c r="E694" s="289">
        <v>544.5</v>
      </c>
      <c r="F694" s="314">
        <v>8.8524999999999991</v>
      </c>
      <c r="G694" s="340">
        <v>8.93</v>
      </c>
      <c r="H694" s="340">
        <v>20.74</v>
      </c>
      <c r="I694" s="340">
        <v>166.25</v>
      </c>
      <c r="K694" s="228">
        <f t="shared" si="273"/>
        <v>351.52825350000001</v>
      </c>
      <c r="L694" s="228">
        <f t="shared" si="274"/>
        <v>314.94560000000001</v>
      </c>
      <c r="M694" s="229">
        <f t="shared" si="275"/>
        <v>628.13355149999995</v>
      </c>
      <c r="N694" s="477">
        <f t="shared" si="276"/>
        <v>600.20833677805513</v>
      </c>
      <c r="O694" s="235">
        <f t="shared" si="277"/>
        <v>325.27360424999995</v>
      </c>
      <c r="P694" s="453">
        <f t="shared" si="277"/>
        <v>328.12124099999994</v>
      </c>
      <c r="Q694" s="154">
        <f t="shared" si="278"/>
        <v>457.23403999999994</v>
      </c>
      <c r="R694" s="232">
        <f t="shared" si="278"/>
        <v>3665.1475</v>
      </c>
    </row>
    <row r="695" spans="1:21" ht="18" customHeight="1">
      <c r="A695" s="233">
        <v>41134</v>
      </c>
      <c r="B695" s="340">
        <v>1565.5</v>
      </c>
      <c r="C695" s="289">
        <v>7.8274999999999997</v>
      </c>
      <c r="D695" s="289">
        <v>16.5625</v>
      </c>
      <c r="E695" s="289">
        <v>526.29999999999995</v>
      </c>
      <c r="F695" s="314">
        <v>8.5675000000000008</v>
      </c>
      <c r="G695" s="340">
        <v>8.68</v>
      </c>
      <c r="H695" s="340">
        <v>20.39</v>
      </c>
      <c r="I695" s="340">
        <v>164.1</v>
      </c>
      <c r="K695" s="228">
        <f t="shared" si="273"/>
        <v>345.13482649999997</v>
      </c>
      <c r="L695" s="228">
        <f t="shared" si="274"/>
        <v>308.1545855</v>
      </c>
      <c r="M695" s="229">
        <f t="shared" si="275"/>
        <v>608.56753125</v>
      </c>
      <c r="N695" s="477">
        <f t="shared" si="276"/>
        <v>580.14627666903652</v>
      </c>
      <c r="O695" s="235">
        <f t="shared" si="277"/>
        <v>314.80164975000002</v>
      </c>
      <c r="P695" s="453">
        <f t="shared" si="277"/>
        <v>318.93531599999994</v>
      </c>
      <c r="Q695" s="154">
        <f t="shared" si="278"/>
        <v>449.51793999999995</v>
      </c>
      <c r="R695" s="232">
        <f t="shared" si="278"/>
        <v>3617.7485999999999</v>
      </c>
    </row>
    <row r="696" spans="1:21" ht="18" customHeight="1">
      <c r="A696" s="233">
        <v>41135</v>
      </c>
      <c r="B696" s="340">
        <v>1529</v>
      </c>
      <c r="C696" s="289">
        <v>7.7975000000000003</v>
      </c>
      <c r="D696" s="289">
        <v>16.8</v>
      </c>
      <c r="E696" s="289">
        <v>530.79999999999995</v>
      </c>
      <c r="F696" s="314">
        <v>8.3975000000000009</v>
      </c>
      <c r="G696" s="340">
        <v>8.52</v>
      </c>
      <c r="H696" s="340">
        <v>20.32</v>
      </c>
      <c r="I696" s="340">
        <v>163.05000000000001</v>
      </c>
      <c r="K696" s="228">
        <f t="shared" si="273"/>
        <v>337.08792699999998</v>
      </c>
      <c r="L696" s="228">
        <f t="shared" si="274"/>
        <v>306.97353950000002</v>
      </c>
      <c r="M696" s="229">
        <f t="shared" si="275"/>
        <v>617.29415999999992</v>
      </c>
      <c r="N696" s="477">
        <f t="shared" si="276"/>
        <v>585.10667614654119</v>
      </c>
      <c r="O696" s="235">
        <f t="shared" si="277"/>
        <v>308.55522074999999</v>
      </c>
      <c r="P696" s="453">
        <f t="shared" si="277"/>
        <v>313.05632399999996</v>
      </c>
      <c r="Q696" s="154">
        <f t="shared" si="278"/>
        <v>447.97471999999999</v>
      </c>
      <c r="R696" s="232">
        <f t="shared" si="278"/>
        <v>3594.6003000000001</v>
      </c>
    </row>
    <row r="697" spans="1:21" ht="18" customHeight="1">
      <c r="A697" s="233">
        <v>41136</v>
      </c>
      <c r="B697" s="340">
        <v>1516.5</v>
      </c>
      <c r="C697" s="289">
        <v>7.94</v>
      </c>
      <c r="D697" s="289">
        <v>16.5975</v>
      </c>
      <c r="E697" s="289">
        <v>520</v>
      </c>
      <c r="F697" s="314">
        <v>8.4674999999999994</v>
      </c>
      <c r="G697" s="340">
        <v>8.58</v>
      </c>
      <c r="H697" s="340">
        <v>20.29</v>
      </c>
      <c r="I697" s="340">
        <v>161.9</v>
      </c>
      <c r="K697" s="228">
        <f t="shared" si="273"/>
        <v>334.33213949999998</v>
      </c>
      <c r="L697" s="228">
        <f t="shared" si="274"/>
        <v>312.58350800000005</v>
      </c>
      <c r="M697" s="229">
        <f t="shared" si="275"/>
        <v>609.85356074999993</v>
      </c>
      <c r="N697" s="477">
        <f t="shared" si="276"/>
        <v>573.20171740053024</v>
      </c>
      <c r="O697" s="235">
        <f t="shared" si="277"/>
        <v>311.12727974999996</v>
      </c>
      <c r="P697" s="453">
        <f t="shared" si="277"/>
        <v>315.26094599999999</v>
      </c>
      <c r="Q697" s="154">
        <f t="shared" si="278"/>
        <v>447.31333999999998</v>
      </c>
      <c r="R697" s="232">
        <f t="shared" si="278"/>
        <v>3569.2473999999997</v>
      </c>
    </row>
    <row r="698" spans="1:21" ht="18" customHeight="1">
      <c r="A698" s="233">
        <v>41137</v>
      </c>
      <c r="B698" s="340">
        <v>1532</v>
      </c>
      <c r="C698" s="289">
        <v>7.9775</v>
      </c>
      <c r="D698" s="289">
        <v>16.5625</v>
      </c>
      <c r="E698" s="289">
        <v>516.5</v>
      </c>
      <c r="F698" s="314">
        <v>8.6174999999999997</v>
      </c>
      <c r="G698" s="340">
        <v>8.7249999999999996</v>
      </c>
      <c r="H698" s="340">
        <v>20.149999999999999</v>
      </c>
      <c r="I698" s="340">
        <v>158.85</v>
      </c>
      <c r="K698" s="228">
        <f t="shared" si="273"/>
        <v>337.74931599999996</v>
      </c>
      <c r="L698" s="228">
        <f t="shared" si="274"/>
        <v>314.05981550000001</v>
      </c>
      <c r="M698" s="229">
        <f t="shared" si="275"/>
        <v>608.56753125</v>
      </c>
      <c r="N698" s="477">
        <f t="shared" si="276"/>
        <v>569.34362891802664</v>
      </c>
      <c r="O698" s="235">
        <f t="shared" si="277"/>
        <v>316.63883474999994</v>
      </c>
      <c r="P698" s="453">
        <f t="shared" si="277"/>
        <v>320.58878249999998</v>
      </c>
      <c r="Q698" s="154">
        <f t="shared" si="278"/>
        <v>444.22689999999994</v>
      </c>
      <c r="R698" s="232">
        <f t="shared" si="278"/>
        <v>3502.0070999999998</v>
      </c>
    </row>
    <row r="699" spans="1:21" ht="18" customHeight="1">
      <c r="A699" s="233">
        <v>41138</v>
      </c>
      <c r="B699" s="340">
        <v>1542</v>
      </c>
      <c r="C699" s="289">
        <v>7.9850000000000003</v>
      </c>
      <c r="D699" s="289">
        <v>16.71</v>
      </c>
      <c r="E699" s="289">
        <v>522.70000000000005</v>
      </c>
      <c r="F699" s="314">
        <v>8.7449999999999992</v>
      </c>
      <c r="G699" s="340">
        <v>8.8550000000000004</v>
      </c>
      <c r="H699" s="340">
        <v>20.18</v>
      </c>
      <c r="I699" s="340">
        <v>160.30000000000001</v>
      </c>
      <c r="K699" s="228">
        <f t="shared" si="273"/>
        <v>339.95394599999997</v>
      </c>
      <c r="L699" s="228">
        <f t="shared" si="274"/>
        <v>314.35507700000005</v>
      </c>
      <c r="M699" s="229">
        <f t="shared" si="275"/>
        <v>613.98722699999996</v>
      </c>
      <c r="N699" s="477">
        <f t="shared" si="276"/>
        <v>576.17795708703295</v>
      </c>
      <c r="O699" s="235">
        <f t="shared" si="277"/>
        <v>321.32365649999997</v>
      </c>
      <c r="P699" s="453">
        <f t="shared" si="277"/>
        <v>325.36546349999998</v>
      </c>
      <c r="Q699" s="154">
        <f t="shared" si="278"/>
        <v>444.88828000000001</v>
      </c>
      <c r="R699" s="232">
        <f t="shared" si="278"/>
        <v>3533.9738000000002</v>
      </c>
    </row>
    <row r="700" spans="1:21" ht="18" customHeight="1">
      <c r="A700" s="233">
        <v>41141</v>
      </c>
      <c r="B700" s="340">
        <v>1559.5</v>
      </c>
      <c r="C700" s="289">
        <v>8.1524999999999999</v>
      </c>
      <c r="D700" s="289">
        <v>17.037500000000001</v>
      </c>
      <c r="E700" s="289">
        <v>532.6</v>
      </c>
      <c r="F700" s="314">
        <v>8.7949999999999999</v>
      </c>
      <c r="G700" s="340">
        <v>8.91</v>
      </c>
      <c r="H700" s="340">
        <v>20.5</v>
      </c>
      <c r="I700" s="340">
        <v>161.19999999999999</v>
      </c>
      <c r="K700" s="228">
        <f t="shared" si="273"/>
        <v>343.8120485</v>
      </c>
      <c r="L700" s="228">
        <f t="shared" si="274"/>
        <v>320.94925050000001</v>
      </c>
      <c r="M700" s="229">
        <f t="shared" si="275"/>
        <v>626.02078874999995</v>
      </c>
      <c r="N700" s="477">
        <f t="shared" si="276"/>
        <v>587.09083593754303</v>
      </c>
      <c r="O700" s="235">
        <f t="shared" si="277"/>
        <v>323.16084149999995</v>
      </c>
      <c r="P700" s="453">
        <f t="shared" si="277"/>
        <v>327.38636699999995</v>
      </c>
      <c r="Q700" s="154">
        <f t="shared" si="278"/>
        <v>451.94299999999993</v>
      </c>
      <c r="R700" s="232">
        <f t="shared" si="278"/>
        <v>3553.8151999999995</v>
      </c>
    </row>
    <row r="701" spans="1:21" ht="18" customHeight="1">
      <c r="A701" s="233">
        <v>41142</v>
      </c>
      <c r="B701" s="340">
        <v>1572</v>
      </c>
      <c r="C701" s="289">
        <v>8.3125</v>
      </c>
      <c r="D701" s="289">
        <v>17.535</v>
      </c>
      <c r="E701" s="289">
        <v>543.6</v>
      </c>
      <c r="F701" s="314">
        <v>9.0050000000000008</v>
      </c>
      <c r="G701" s="340">
        <v>9.0824999999999996</v>
      </c>
      <c r="H701" s="340">
        <v>19.78</v>
      </c>
      <c r="I701" s="340">
        <v>160.65</v>
      </c>
      <c r="K701" s="228">
        <f t="shared" si="273"/>
        <v>346.567836</v>
      </c>
      <c r="L701" s="228">
        <f t="shared" si="274"/>
        <v>327.24816250000003</v>
      </c>
      <c r="M701" s="229">
        <f t="shared" si="275"/>
        <v>644.30077949999998</v>
      </c>
      <c r="N701" s="477">
        <f t="shared" si="276"/>
        <v>599.21625688255426</v>
      </c>
      <c r="O701" s="235">
        <f t="shared" si="277"/>
        <v>330.87701850000002</v>
      </c>
      <c r="P701" s="453">
        <f t="shared" si="277"/>
        <v>333.72465524999996</v>
      </c>
      <c r="Q701" s="154">
        <f t="shared" si="278"/>
        <v>436.06988000000001</v>
      </c>
      <c r="R701" s="232">
        <f t="shared" si="278"/>
        <v>3541.6898999999999</v>
      </c>
      <c r="U701" s="520"/>
    </row>
    <row r="702" spans="1:21" ht="18" customHeight="1">
      <c r="A702" s="233">
        <v>41143</v>
      </c>
      <c r="B702" s="340">
        <v>1558.5</v>
      </c>
      <c r="C702" s="289">
        <v>8.3025000000000002</v>
      </c>
      <c r="D702" s="289">
        <v>17.48</v>
      </c>
      <c r="E702" s="289">
        <v>535.70000000000005</v>
      </c>
      <c r="F702" s="314">
        <v>8.9649999999999999</v>
      </c>
      <c r="G702" s="340">
        <v>9.0525000000000002</v>
      </c>
      <c r="H702" s="340">
        <v>19.940000000000001</v>
      </c>
      <c r="I702" s="340">
        <v>158.94999999999999</v>
      </c>
      <c r="K702" s="228">
        <f t="shared" si="273"/>
        <v>343.59158550000001</v>
      </c>
      <c r="L702" s="228">
        <f t="shared" si="274"/>
        <v>326.85448050000002</v>
      </c>
      <c r="M702" s="229">
        <f t="shared" si="275"/>
        <v>642.27987599999994</v>
      </c>
      <c r="N702" s="477">
        <f t="shared" si="276"/>
        <v>590.5080000220463</v>
      </c>
      <c r="O702" s="235">
        <f t="shared" si="277"/>
        <v>329.40727049999998</v>
      </c>
      <c r="P702" s="453">
        <f t="shared" si="277"/>
        <v>332.62234424999997</v>
      </c>
      <c r="Q702" s="154">
        <f t="shared" si="278"/>
        <v>439.59724000000006</v>
      </c>
      <c r="R702" s="232">
        <f t="shared" si="278"/>
        <v>3504.2116999999998</v>
      </c>
    </row>
    <row r="703" spans="1:21" ht="18" customHeight="1">
      <c r="A703" s="233">
        <v>41144</v>
      </c>
      <c r="B703" s="340">
        <v>1542</v>
      </c>
      <c r="C703" s="289">
        <v>8.0875000000000004</v>
      </c>
      <c r="D703" s="289">
        <v>17.272500000000001</v>
      </c>
      <c r="E703" s="289">
        <v>527.79999999999995</v>
      </c>
      <c r="F703" s="314">
        <v>8.7449999999999992</v>
      </c>
      <c r="G703" s="340">
        <v>8.83</v>
      </c>
      <c r="H703" s="340">
        <v>19.59</v>
      </c>
      <c r="I703" s="340">
        <v>160.25</v>
      </c>
      <c r="K703" s="228">
        <f t="shared" si="273"/>
        <v>339.95394599999997</v>
      </c>
      <c r="L703" s="228">
        <f t="shared" si="274"/>
        <v>318.39031750000004</v>
      </c>
      <c r="M703" s="229">
        <f t="shared" si="275"/>
        <v>634.65555825000001</v>
      </c>
      <c r="N703" s="477">
        <f t="shared" si="276"/>
        <v>581.79974316153812</v>
      </c>
      <c r="O703" s="235">
        <f t="shared" si="277"/>
        <v>321.32365649999997</v>
      </c>
      <c r="P703" s="453">
        <f t="shared" si="277"/>
        <v>324.44687099999999</v>
      </c>
      <c r="Q703" s="154">
        <f t="shared" si="278"/>
        <v>431.88113999999996</v>
      </c>
      <c r="R703" s="232">
        <f t="shared" si="278"/>
        <v>3532.8714999999997</v>
      </c>
    </row>
    <row r="704" spans="1:21" ht="18" customHeight="1">
      <c r="A704" s="233">
        <v>41145</v>
      </c>
      <c r="B704" s="340">
        <v>1541</v>
      </c>
      <c r="C704" s="289">
        <v>8.0225000000000009</v>
      </c>
      <c r="D704" s="289">
        <v>17.375</v>
      </c>
      <c r="E704" s="289">
        <v>533.4</v>
      </c>
      <c r="F704" s="314">
        <v>8.6750000000000007</v>
      </c>
      <c r="G704" s="340">
        <v>8.7624999999999993</v>
      </c>
      <c r="H704" s="340">
        <v>19.579999999999998</v>
      </c>
      <c r="I704" s="340">
        <v>162.6</v>
      </c>
      <c r="K704" s="228">
        <f t="shared" si="273"/>
        <v>339.73348299999998</v>
      </c>
      <c r="L704" s="228">
        <f t="shared" si="274"/>
        <v>315.83138450000007</v>
      </c>
      <c r="M704" s="229">
        <f t="shared" si="275"/>
        <v>638.42178749999994</v>
      </c>
      <c r="N704" s="477">
        <f t="shared" si="276"/>
        <v>587.97268473354382</v>
      </c>
      <c r="O704" s="235">
        <f t="shared" si="277"/>
        <v>318.7515975</v>
      </c>
      <c r="P704" s="453">
        <f t="shared" si="277"/>
        <v>321.96667124999993</v>
      </c>
      <c r="Q704" s="154">
        <f t="shared" si="278"/>
        <v>431.6606799999999</v>
      </c>
      <c r="R704" s="232">
        <f t="shared" si="278"/>
        <v>3584.6795999999995</v>
      </c>
    </row>
    <row r="705" spans="1:18" ht="18" customHeight="1">
      <c r="A705" s="233">
        <v>41148</v>
      </c>
      <c r="B705" s="340">
        <v>1531</v>
      </c>
      <c r="C705" s="289">
        <v>7.9450000000000003</v>
      </c>
      <c r="D705" s="289">
        <v>17.297499999999999</v>
      </c>
      <c r="E705" s="289">
        <v>531.79999999999995</v>
      </c>
      <c r="F705" s="314">
        <v>8.6199999999999992</v>
      </c>
      <c r="G705" s="340">
        <v>8.73</v>
      </c>
      <c r="H705" s="340">
        <v>19.559999999999999</v>
      </c>
      <c r="I705" s="340">
        <v>167.05</v>
      </c>
      <c r="K705" s="228">
        <f t="shared" si="273"/>
        <v>337.52885299999997</v>
      </c>
      <c r="L705" s="228">
        <f t="shared" si="274"/>
        <v>312.780349</v>
      </c>
      <c r="M705" s="229">
        <f t="shared" si="275"/>
        <v>635.57415074999994</v>
      </c>
      <c r="N705" s="477">
        <f t="shared" si="276"/>
        <v>586.20898714154214</v>
      </c>
      <c r="O705" s="235">
        <f t="shared" si="277"/>
        <v>316.73069399999997</v>
      </c>
      <c r="P705" s="453">
        <f t="shared" si="277"/>
        <v>320.77250099999998</v>
      </c>
      <c r="Q705" s="154">
        <f t="shared" si="278"/>
        <v>431.21975999999995</v>
      </c>
      <c r="R705" s="232">
        <f t="shared" si="278"/>
        <v>3682.7843000000003</v>
      </c>
    </row>
    <row r="706" spans="1:18" ht="18" customHeight="1">
      <c r="A706" s="233">
        <v>41149</v>
      </c>
      <c r="B706" s="340">
        <v>1538.5</v>
      </c>
      <c r="C706" s="289">
        <v>7.8949999999999996</v>
      </c>
      <c r="D706" s="289">
        <v>17.324999999999999</v>
      </c>
      <c r="E706" s="289">
        <v>534.20000000000005</v>
      </c>
      <c r="F706" s="314">
        <v>8.5474999999999994</v>
      </c>
      <c r="G706" s="340">
        <v>8.6750000000000007</v>
      </c>
      <c r="H706" s="340">
        <v>20.13</v>
      </c>
      <c r="I706" s="340">
        <v>167.75</v>
      </c>
      <c r="K706" s="228">
        <f t="shared" si="273"/>
        <v>339.18232549999999</v>
      </c>
      <c r="L706" s="228">
        <f t="shared" si="274"/>
        <v>310.811939</v>
      </c>
      <c r="M706" s="229">
        <f t="shared" si="275"/>
        <v>636.58460249999996</v>
      </c>
      <c r="N706" s="477">
        <f t="shared" si="276"/>
        <v>588.85453352954471</v>
      </c>
      <c r="O706" s="235">
        <f t="shared" si="277"/>
        <v>314.06677574999998</v>
      </c>
      <c r="P706" s="453">
        <f t="shared" si="277"/>
        <v>318.7515975</v>
      </c>
      <c r="Q706" s="154">
        <f t="shared" si="278"/>
        <v>443.78597999999994</v>
      </c>
      <c r="R706" s="232">
        <f t="shared" si="278"/>
        <v>3698.2165</v>
      </c>
    </row>
    <row r="707" spans="1:18" ht="18" customHeight="1">
      <c r="A707" s="233">
        <v>41150</v>
      </c>
      <c r="B707" s="340">
        <v>1522.5</v>
      </c>
      <c r="C707" s="289">
        <v>8.1024999999999991</v>
      </c>
      <c r="D707" s="289">
        <v>17.6325</v>
      </c>
      <c r="E707" s="289">
        <v>543.29999999999995</v>
      </c>
      <c r="F707" s="314">
        <v>8.8550000000000004</v>
      </c>
      <c r="G707" s="340">
        <v>8.9625000000000004</v>
      </c>
      <c r="H707" s="340">
        <v>19.760000000000002</v>
      </c>
      <c r="I707" s="340">
        <v>166.4</v>
      </c>
      <c r="K707" s="228">
        <f t="shared" si="273"/>
        <v>335.65491750000001</v>
      </c>
      <c r="L707" s="228">
        <f t="shared" si="274"/>
        <v>318.9808405</v>
      </c>
      <c r="M707" s="229">
        <f t="shared" si="275"/>
        <v>647.88329024999996</v>
      </c>
      <c r="N707" s="477">
        <f t="shared" si="276"/>
        <v>598.8855635840539</v>
      </c>
      <c r="O707" s="235">
        <f t="shared" si="277"/>
        <v>325.36546349999998</v>
      </c>
      <c r="P707" s="453">
        <f t="shared" si="277"/>
        <v>329.31541125000001</v>
      </c>
      <c r="Q707" s="154">
        <f t="shared" si="278"/>
        <v>435.62896000000006</v>
      </c>
      <c r="R707" s="232">
        <f t="shared" si="278"/>
        <v>3668.4544000000001</v>
      </c>
    </row>
    <row r="708" spans="1:18" ht="18" customHeight="1">
      <c r="A708" s="233">
        <v>41151</v>
      </c>
      <c r="B708" s="340">
        <v>1503.5</v>
      </c>
      <c r="C708" s="289">
        <v>8.1150000000000002</v>
      </c>
      <c r="D708" s="289">
        <v>17.702500000000001</v>
      </c>
      <c r="E708" s="289">
        <v>548.1</v>
      </c>
      <c r="F708" s="314">
        <v>8.8350000000000009</v>
      </c>
      <c r="G708" s="340">
        <v>8.8975000000000009</v>
      </c>
      <c r="H708" s="340">
        <v>19.75</v>
      </c>
      <c r="I708" s="340">
        <v>163</v>
      </c>
      <c r="K708" s="228">
        <f t="shared" si="273"/>
        <v>331.46612049999999</v>
      </c>
      <c r="L708" s="228">
        <f t="shared" si="274"/>
        <v>319.47294300000004</v>
      </c>
      <c r="M708" s="229">
        <f t="shared" si="275"/>
        <v>650.45534924999993</v>
      </c>
      <c r="N708" s="477">
        <f t="shared" si="276"/>
        <v>604.17665636005893</v>
      </c>
      <c r="O708" s="235">
        <f t="shared" si="277"/>
        <v>324.63058949999999</v>
      </c>
      <c r="P708" s="453">
        <f t="shared" si="277"/>
        <v>326.92707074999998</v>
      </c>
      <c r="Q708" s="154">
        <f t="shared" si="278"/>
        <v>435.4085</v>
      </c>
      <c r="R708" s="232">
        <f t="shared" si="278"/>
        <v>3593.4979999999996</v>
      </c>
    </row>
    <row r="709" spans="1:18" ht="18" customHeight="1" thickBot="1">
      <c r="A709" s="233">
        <v>41152</v>
      </c>
      <c r="B709" s="340">
        <v>1501</v>
      </c>
      <c r="C709" s="289">
        <v>8.0274999999999999</v>
      </c>
      <c r="D709" s="289">
        <v>17.645</v>
      </c>
      <c r="E709" s="289">
        <v>547.1</v>
      </c>
      <c r="F709" s="314">
        <v>8.6999999999999993</v>
      </c>
      <c r="G709" s="340">
        <v>8.8975000000000009</v>
      </c>
      <c r="H709" s="340">
        <v>19.78</v>
      </c>
      <c r="I709" s="340">
        <v>164.55</v>
      </c>
      <c r="K709" s="228">
        <f t="shared" si="273"/>
        <v>330.914963</v>
      </c>
      <c r="L709" s="228">
        <f t="shared" si="274"/>
        <v>316.02822550000002</v>
      </c>
      <c r="M709" s="229">
        <f t="shared" si="275"/>
        <v>648.34258649999992</v>
      </c>
      <c r="N709" s="477">
        <f t="shared" si="276"/>
        <v>603.07434536505787</v>
      </c>
      <c r="O709" s="235">
        <f t="shared" si="277"/>
        <v>319.67018999999993</v>
      </c>
      <c r="P709" s="453">
        <f t="shared" si="277"/>
        <v>326.92707074999998</v>
      </c>
      <c r="Q709" s="154">
        <f t="shared" si="278"/>
        <v>436.06988000000001</v>
      </c>
      <c r="R709" s="232">
        <f t="shared" si="278"/>
        <v>3627.6693000000005</v>
      </c>
    </row>
    <row r="710" spans="1:18" ht="18" customHeight="1" thickBot="1">
      <c r="A710" s="120" t="s">
        <v>107</v>
      </c>
      <c r="B710" s="344">
        <f t="shared" ref="B710:I710" si="279">AVERAGE(B687:B709)</f>
        <v>1553.1521739130435</v>
      </c>
      <c r="C710" s="344">
        <f t="shared" si="279"/>
        <v>8.0354347826086965</v>
      </c>
      <c r="D710" s="344">
        <f t="shared" si="279"/>
        <v>16.952934782608693</v>
      </c>
      <c r="E710" s="344">
        <f t="shared" si="279"/>
        <v>531.38695652173919</v>
      </c>
      <c r="F710" s="344">
        <f t="shared" si="279"/>
        <v>8.7692391304347854</v>
      </c>
      <c r="G710" s="344">
        <f t="shared" si="279"/>
        <v>8.8559782608695663</v>
      </c>
      <c r="H710" s="344">
        <f t="shared" si="279"/>
        <v>20.529565217391301</v>
      </c>
      <c r="I710" s="344">
        <f t="shared" si="279"/>
        <v>165.7391304347826</v>
      </c>
      <c r="J710" s="461" t="e">
        <f>AVERAGE(#REF!)</f>
        <v>#REF!</v>
      </c>
      <c r="K710" s="223">
        <f t="shared" ref="K710:R710" si="280">AVERAGE(K687:K709)</f>
        <v>342.41258771739132</v>
      </c>
      <c r="L710" s="223">
        <f t="shared" si="280"/>
        <v>316.34060360869569</v>
      </c>
      <c r="M710" s="224">
        <v>618</v>
      </c>
      <c r="N710" s="282">
        <f t="shared" si="280"/>
        <v>585.75368477404186</v>
      </c>
      <c r="O710" s="71">
        <f t="shared" si="280"/>
        <v>322.21429183695648</v>
      </c>
      <c r="P710" s="225">
        <f t="shared" si="280"/>
        <v>325.40140842391304</v>
      </c>
      <c r="Q710" s="71">
        <f t="shared" si="280"/>
        <v>452.59479478260857</v>
      </c>
      <c r="R710" s="282">
        <f t="shared" si="280"/>
        <v>3653.8848695652173</v>
      </c>
    </row>
    <row r="711" spans="1:18" ht="18" customHeight="1">
      <c r="A711" s="233">
        <v>41156</v>
      </c>
      <c r="B711" s="340">
        <v>1492</v>
      </c>
      <c r="C711" s="289">
        <v>8.07</v>
      </c>
      <c r="D711" s="289">
        <v>17.71</v>
      </c>
      <c r="E711" s="289">
        <v>541.4</v>
      </c>
      <c r="F711" s="314">
        <v>8.66</v>
      </c>
      <c r="G711" s="340">
        <v>8.8125</v>
      </c>
      <c r="H711" s="340">
        <v>19.34</v>
      </c>
      <c r="I711" s="340">
        <v>164.9</v>
      </c>
      <c r="K711" s="228">
        <f t="shared" ref="K711:K729" si="281">B711*0.220463</f>
        <v>328.93079599999999</v>
      </c>
      <c r="L711" s="228">
        <f t="shared" ref="L711:L729" si="282">C711*39.3682</f>
        <v>317.70137400000004</v>
      </c>
      <c r="M711" s="229">
        <f t="shared" ref="M711:M729" si="283">D711*36.7437</f>
        <v>650.73092699999995</v>
      </c>
      <c r="N711" s="477">
        <f t="shared" ref="N711:N729" si="284">E711/0.907185</f>
        <v>596.79117269355197</v>
      </c>
      <c r="O711" s="235">
        <f t="shared" ref="O711:P729" si="285">F711*36.7437</f>
        <v>318.20044199999995</v>
      </c>
      <c r="P711" s="453">
        <f t="shared" si="285"/>
        <v>323.80385624999997</v>
      </c>
      <c r="Q711" s="154">
        <f t="shared" ref="Q711:R729" si="286">H711/100*2204.6</f>
        <v>426.36963999999995</v>
      </c>
      <c r="R711" s="232">
        <f t="shared" si="286"/>
        <v>3635.3854000000001</v>
      </c>
    </row>
    <row r="712" spans="1:18" ht="18" customHeight="1">
      <c r="A712" s="233">
        <v>41157</v>
      </c>
      <c r="B712" s="340">
        <v>1467.5</v>
      </c>
      <c r="C712" s="289">
        <v>7.8975</v>
      </c>
      <c r="D712" s="289">
        <v>17.48</v>
      </c>
      <c r="E712" s="289">
        <v>532</v>
      </c>
      <c r="F712" s="314">
        <v>8.4574999999999996</v>
      </c>
      <c r="G712" s="340">
        <v>8.6300000000000008</v>
      </c>
      <c r="H712" s="340">
        <v>19.010000000000002</v>
      </c>
      <c r="I712" s="340">
        <v>160.44999999999999</v>
      </c>
      <c r="K712" s="228">
        <f t="shared" si="281"/>
        <v>323.52945249999999</v>
      </c>
      <c r="L712" s="228">
        <f t="shared" si="282"/>
        <v>310.91035950000003</v>
      </c>
      <c r="M712" s="229">
        <f t="shared" si="283"/>
        <v>642.27987599999994</v>
      </c>
      <c r="N712" s="477">
        <f t="shared" si="284"/>
        <v>586.42944934054242</v>
      </c>
      <c r="O712" s="235">
        <f t="shared" si="285"/>
        <v>310.75984274999996</v>
      </c>
      <c r="P712" s="453">
        <f t="shared" si="285"/>
        <v>317.09813100000002</v>
      </c>
      <c r="Q712" s="154">
        <f t="shared" si="286"/>
        <v>419.09446000000003</v>
      </c>
      <c r="R712" s="232">
        <f t="shared" si="286"/>
        <v>3537.2806999999993</v>
      </c>
    </row>
    <row r="713" spans="1:18" ht="18" customHeight="1">
      <c r="A713" s="233">
        <v>41158</v>
      </c>
      <c r="B713" s="340">
        <v>1438</v>
      </c>
      <c r="C713" s="289">
        <v>7.9725000000000001</v>
      </c>
      <c r="D713" s="289">
        <v>17.445</v>
      </c>
      <c r="E713" s="289">
        <v>531.80999999999995</v>
      </c>
      <c r="F713" s="314">
        <v>8.7200000000000006</v>
      </c>
      <c r="G713" s="340">
        <v>8.875</v>
      </c>
      <c r="H713" s="340">
        <v>18.87</v>
      </c>
      <c r="I713" s="340">
        <v>157.9</v>
      </c>
      <c r="K713" s="228">
        <f t="shared" si="281"/>
        <v>317.02579399999996</v>
      </c>
      <c r="L713" s="228">
        <f t="shared" si="282"/>
        <v>313.86297450000001</v>
      </c>
      <c r="M713" s="229">
        <f t="shared" si="283"/>
        <v>640.9938464999999</v>
      </c>
      <c r="N713" s="477">
        <f t="shared" si="284"/>
        <v>586.22001025149223</v>
      </c>
      <c r="O713" s="235">
        <f t="shared" si="285"/>
        <v>320.40506399999998</v>
      </c>
      <c r="P713" s="453">
        <f t="shared" si="285"/>
        <v>326.10033749999997</v>
      </c>
      <c r="Q713" s="154">
        <f t="shared" si="286"/>
        <v>416.00801999999999</v>
      </c>
      <c r="R713" s="232">
        <f t="shared" si="286"/>
        <v>3481.0633999999995</v>
      </c>
    </row>
    <row r="714" spans="1:18" ht="18" customHeight="1">
      <c r="A714" s="233">
        <v>41159</v>
      </c>
      <c r="B714" s="340">
        <v>1471.5</v>
      </c>
      <c r="C714" s="289">
        <v>7.95</v>
      </c>
      <c r="D714" s="289">
        <v>17.317499999999999</v>
      </c>
      <c r="E714" s="289">
        <v>531.6</v>
      </c>
      <c r="F714" s="314">
        <v>8.8475000000000001</v>
      </c>
      <c r="G714" s="340">
        <v>8.9924999999999997</v>
      </c>
      <c r="H714" s="340">
        <v>19.38</v>
      </c>
      <c r="I714" s="340">
        <v>162.69999999999999</v>
      </c>
      <c r="K714" s="228">
        <f t="shared" si="281"/>
        <v>324.41130449999997</v>
      </c>
      <c r="L714" s="228">
        <f t="shared" si="282"/>
        <v>312.97719000000001</v>
      </c>
      <c r="M714" s="229">
        <f t="shared" si="283"/>
        <v>636.30902474999994</v>
      </c>
      <c r="N714" s="477">
        <f t="shared" si="284"/>
        <v>585.98852494254209</v>
      </c>
      <c r="O714" s="235">
        <f t="shared" si="285"/>
        <v>325.08988574999995</v>
      </c>
      <c r="P714" s="453">
        <f t="shared" si="285"/>
        <v>330.41772224999994</v>
      </c>
      <c r="Q714" s="154">
        <f t="shared" si="286"/>
        <v>427.25147999999996</v>
      </c>
      <c r="R714" s="232">
        <f t="shared" si="286"/>
        <v>3586.8841999999995</v>
      </c>
    </row>
    <row r="715" spans="1:18" ht="18" customHeight="1">
      <c r="A715" s="233">
        <v>41162</v>
      </c>
      <c r="B715" s="340">
        <v>1453.5</v>
      </c>
      <c r="C715" s="289">
        <v>7.81</v>
      </c>
      <c r="D715" s="289">
        <v>17.13</v>
      </c>
      <c r="E715" s="289">
        <v>527.20000000000005</v>
      </c>
      <c r="F715" s="314">
        <v>8.6824999999999992</v>
      </c>
      <c r="G715" s="340">
        <v>8.8450000000000006</v>
      </c>
      <c r="H715" s="340">
        <v>19.43</v>
      </c>
      <c r="I715" s="340">
        <v>173.4</v>
      </c>
      <c r="K715" s="228">
        <f t="shared" si="281"/>
        <v>320.4429705</v>
      </c>
      <c r="L715" s="228">
        <f t="shared" si="282"/>
        <v>307.465642</v>
      </c>
      <c r="M715" s="229">
        <f t="shared" si="283"/>
        <v>629.41958099999988</v>
      </c>
      <c r="N715" s="477">
        <f t="shared" si="284"/>
        <v>581.13835656453762</v>
      </c>
      <c r="O715" s="235">
        <f t="shared" si="285"/>
        <v>319.02717524999997</v>
      </c>
      <c r="P715" s="453">
        <f t="shared" si="285"/>
        <v>324.99802649999998</v>
      </c>
      <c r="Q715" s="154">
        <f t="shared" si="286"/>
        <v>428.35377999999997</v>
      </c>
      <c r="R715" s="232">
        <f t="shared" si="286"/>
        <v>3822.7763999999997</v>
      </c>
    </row>
    <row r="716" spans="1:18" ht="18" customHeight="1">
      <c r="A716" s="233">
        <v>41163</v>
      </c>
      <c r="B716" s="340">
        <v>1449</v>
      </c>
      <c r="C716" s="289">
        <v>7.8224999999999998</v>
      </c>
      <c r="D716" s="289">
        <v>16.965</v>
      </c>
      <c r="E716" s="289">
        <v>523.9</v>
      </c>
      <c r="F716" s="314">
        <v>8.6</v>
      </c>
      <c r="G716" s="340">
        <v>8.84</v>
      </c>
      <c r="H716" s="340">
        <v>19.440000000000001</v>
      </c>
      <c r="I716" s="340">
        <v>177.25</v>
      </c>
      <c r="K716" s="228">
        <f t="shared" si="281"/>
        <v>319.45088699999997</v>
      </c>
      <c r="L716" s="228">
        <f t="shared" si="282"/>
        <v>307.95774449999999</v>
      </c>
      <c r="M716" s="229">
        <f t="shared" si="283"/>
        <v>623.3568704999999</v>
      </c>
      <c r="N716" s="477">
        <f t="shared" si="284"/>
        <v>577.50073028103418</v>
      </c>
      <c r="O716" s="235">
        <f t="shared" si="285"/>
        <v>315.99581999999998</v>
      </c>
      <c r="P716" s="453">
        <f t="shared" si="285"/>
        <v>324.81430799999998</v>
      </c>
      <c r="Q716" s="154">
        <f t="shared" si="286"/>
        <v>428.57424000000003</v>
      </c>
      <c r="R716" s="232">
        <f t="shared" si="286"/>
        <v>3907.6534999999999</v>
      </c>
    </row>
    <row r="717" spans="1:18" ht="18" customHeight="1">
      <c r="A717" s="233">
        <v>41164</v>
      </c>
      <c r="B717" s="340">
        <v>1472</v>
      </c>
      <c r="C717" s="289">
        <v>7.71</v>
      </c>
      <c r="D717" s="289">
        <v>17.407499999999999</v>
      </c>
      <c r="E717" s="289">
        <v>535.4</v>
      </c>
      <c r="F717" s="314">
        <v>8.67</v>
      </c>
      <c r="G717" s="340">
        <v>8.9275000000000002</v>
      </c>
      <c r="H717" s="340">
        <v>19.72</v>
      </c>
      <c r="I717" s="340">
        <v>177.15</v>
      </c>
      <c r="K717" s="228">
        <f t="shared" si="281"/>
        <v>324.52153599999997</v>
      </c>
      <c r="L717" s="228">
        <f t="shared" si="282"/>
        <v>303.52882199999999</v>
      </c>
      <c r="M717" s="229">
        <f t="shared" si="283"/>
        <v>639.61595774999989</v>
      </c>
      <c r="N717" s="477">
        <f t="shared" si="284"/>
        <v>590.17730672354583</v>
      </c>
      <c r="O717" s="235">
        <f t="shared" si="285"/>
        <v>318.56787899999995</v>
      </c>
      <c r="P717" s="453">
        <f t="shared" si="285"/>
        <v>328.02938174999997</v>
      </c>
      <c r="Q717" s="154">
        <f t="shared" si="286"/>
        <v>434.74711999999994</v>
      </c>
      <c r="R717" s="232">
        <f t="shared" si="286"/>
        <v>3905.4488999999999</v>
      </c>
    </row>
    <row r="718" spans="1:18" ht="18" customHeight="1">
      <c r="A718" s="233">
        <v>41165</v>
      </c>
      <c r="B718" s="340">
        <v>1487</v>
      </c>
      <c r="C718" s="289">
        <v>7.7675000000000001</v>
      </c>
      <c r="D718" s="289">
        <v>17.434999999999999</v>
      </c>
      <c r="E718" s="289">
        <v>533.5</v>
      </c>
      <c r="F718" s="314">
        <v>8.7899999999999991</v>
      </c>
      <c r="G718" s="340">
        <v>9.0374999999999996</v>
      </c>
      <c r="H718" s="340">
        <v>19.71</v>
      </c>
      <c r="I718" s="340">
        <v>178.5</v>
      </c>
      <c r="K718" s="228">
        <f t="shared" si="281"/>
        <v>327.82848100000001</v>
      </c>
      <c r="L718" s="228">
        <f t="shared" si="282"/>
        <v>305.79249350000003</v>
      </c>
      <c r="M718" s="229">
        <f t="shared" si="283"/>
        <v>640.62640949999991</v>
      </c>
      <c r="N718" s="477">
        <f t="shared" si="284"/>
        <v>588.08291583304401</v>
      </c>
      <c r="O718" s="235">
        <f t="shared" si="285"/>
        <v>322.97712299999995</v>
      </c>
      <c r="P718" s="453">
        <f t="shared" si="285"/>
        <v>332.07118874999998</v>
      </c>
      <c r="Q718" s="154">
        <f t="shared" si="286"/>
        <v>434.52665999999999</v>
      </c>
      <c r="R718" s="232">
        <f t="shared" si="286"/>
        <v>3935.2109999999998</v>
      </c>
    </row>
    <row r="719" spans="1:18" ht="18" customHeight="1">
      <c r="A719" s="233">
        <v>41166</v>
      </c>
      <c r="B719" s="340">
        <v>1510</v>
      </c>
      <c r="C719" s="289">
        <v>7.7750000000000004</v>
      </c>
      <c r="D719" s="289">
        <v>17.364999999999998</v>
      </c>
      <c r="E719" s="289">
        <v>524.6</v>
      </c>
      <c r="F719" s="314">
        <v>8.9749999999999996</v>
      </c>
      <c r="G719" s="340">
        <v>9.2899999999999991</v>
      </c>
      <c r="H719" s="340">
        <v>19.91</v>
      </c>
      <c r="I719" s="340">
        <v>180.8</v>
      </c>
      <c r="K719" s="228">
        <f t="shared" si="281"/>
        <v>332.89913000000001</v>
      </c>
      <c r="L719" s="228">
        <f t="shared" si="282"/>
        <v>306.08775500000002</v>
      </c>
      <c r="M719" s="229">
        <f t="shared" si="283"/>
        <v>638.05435049999994</v>
      </c>
      <c r="N719" s="477">
        <f t="shared" si="284"/>
        <v>578.27234797753488</v>
      </c>
      <c r="O719" s="235">
        <f t="shared" si="285"/>
        <v>329.77470749999998</v>
      </c>
      <c r="P719" s="453">
        <f t="shared" si="285"/>
        <v>341.34897299999994</v>
      </c>
      <c r="Q719" s="154">
        <f t="shared" si="286"/>
        <v>438.93585999999999</v>
      </c>
      <c r="R719" s="232">
        <f t="shared" si="286"/>
        <v>3985.9168</v>
      </c>
    </row>
    <row r="720" spans="1:18" ht="18" customHeight="1">
      <c r="A720" s="233">
        <v>41169</v>
      </c>
      <c r="B720" s="340">
        <v>1529</v>
      </c>
      <c r="C720" s="289">
        <v>7.48</v>
      </c>
      <c r="D720" s="289">
        <v>16.690000000000001</v>
      </c>
      <c r="E720" s="289">
        <v>503.5</v>
      </c>
      <c r="F720" s="314">
        <v>8.7799999999999994</v>
      </c>
      <c r="G720" s="340">
        <v>9.0124999999999993</v>
      </c>
      <c r="H720" s="340">
        <v>20.03</v>
      </c>
      <c r="I720" s="340">
        <v>175.65</v>
      </c>
      <c r="K720" s="228">
        <f t="shared" si="281"/>
        <v>337.08792699999998</v>
      </c>
      <c r="L720" s="228">
        <f t="shared" si="282"/>
        <v>294.47413600000004</v>
      </c>
      <c r="M720" s="229">
        <f t="shared" si="283"/>
        <v>613.25235299999997</v>
      </c>
      <c r="N720" s="477">
        <f t="shared" si="284"/>
        <v>555.0135859830134</v>
      </c>
      <c r="O720" s="235">
        <f t="shared" si="285"/>
        <v>322.60968599999995</v>
      </c>
      <c r="P720" s="453">
        <f t="shared" si="285"/>
        <v>331.15259624999993</v>
      </c>
      <c r="Q720" s="154">
        <f t="shared" si="286"/>
        <v>441.58137999999997</v>
      </c>
      <c r="R720" s="232">
        <f t="shared" si="286"/>
        <v>3872.3798999999999</v>
      </c>
    </row>
    <row r="721" spans="1:18" ht="18" customHeight="1">
      <c r="A721" s="233">
        <v>41170</v>
      </c>
      <c r="B721" s="340">
        <v>1494.5</v>
      </c>
      <c r="C721" s="289">
        <v>7.4</v>
      </c>
      <c r="D721" s="289">
        <v>16.399999999999999</v>
      </c>
      <c r="E721" s="289">
        <v>491.4</v>
      </c>
      <c r="F721" s="314">
        <v>8.6349999999999998</v>
      </c>
      <c r="G721" s="340">
        <v>8.89</v>
      </c>
      <c r="H721" s="340">
        <v>19.440000000000001</v>
      </c>
      <c r="I721" s="340">
        <v>177.5</v>
      </c>
      <c r="K721" s="228">
        <f t="shared" si="281"/>
        <v>329.48195349999997</v>
      </c>
      <c r="L721" s="228">
        <f t="shared" si="282"/>
        <v>291.32468</v>
      </c>
      <c r="M721" s="229">
        <f t="shared" si="283"/>
        <v>602.59667999999988</v>
      </c>
      <c r="N721" s="477">
        <f t="shared" si="284"/>
        <v>541.67562294350103</v>
      </c>
      <c r="O721" s="235">
        <f t="shared" si="285"/>
        <v>317.28184949999996</v>
      </c>
      <c r="P721" s="453">
        <f t="shared" si="285"/>
        <v>326.65149300000002</v>
      </c>
      <c r="Q721" s="154">
        <f t="shared" si="286"/>
        <v>428.57424000000003</v>
      </c>
      <c r="R721" s="232">
        <f t="shared" si="286"/>
        <v>3913.1649999999995</v>
      </c>
    </row>
    <row r="722" spans="1:18" ht="18" customHeight="1">
      <c r="A722" s="233">
        <v>41171</v>
      </c>
      <c r="B722" s="340">
        <v>1512</v>
      </c>
      <c r="C722" s="289">
        <v>7.5650000000000004</v>
      </c>
      <c r="D722" s="289">
        <v>16.695</v>
      </c>
      <c r="E722" s="289">
        <v>499.7</v>
      </c>
      <c r="F722" s="314">
        <v>8.8149999999999995</v>
      </c>
      <c r="G722" s="340">
        <v>9.1</v>
      </c>
      <c r="H722" s="340">
        <v>18.96</v>
      </c>
      <c r="I722" s="340">
        <v>174.4</v>
      </c>
      <c r="K722" s="228">
        <f t="shared" si="281"/>
        <v>333.340056</v>
      </c>
      <c r="L722" s="228">
        <f t="shared" si="282"/>
        <v>297.82043300000004</v>
      </c>
      <c r="M722" s="229">
        <f t="shared" si="283"/>
        <v>613.43607149999991</v>
      </c>
      <c r="N722" s="477">
        <f t="shared" si="284"/>
        <v>550.82480420200955</v>
      </c>
      <c r="O722" s="235">
        <f t="shared" si="285"/>
        <v>323.89571549999994</v>
      </c>
      <c r="P722" s="453">
        <f t="shared" si="285"/>
        <v>334.36766999999998</v>
      </c>
      <c r="Q722" s="154">
        <f t="shared" si="286"/>
        <v>417.99216000000001</v>
      </c>
      <c r="R722" s="232">
        <f t="shared" si="286"/>
        <v>3844.8224</v>
      </c>
    </row>
    <row r="723" spans="1:18" ht="18" customHeight="1">
      <c r="A723" s="233">
        <v>41172</v>
      </c>
      <c r="B723" s="340">
        <v>1519</v>
      </c>
      <c r="C723" s="289">
        <v>7.46</v>
      </c>
      <c r="D723" s="289">
        <v>16.1875</v>
      </c>
      <c r="E723" s="289">
        <v>482.3</v>
      </c>
      <c r="F723" s="314">
        <v>8.7949999999999999</v>
      </c>
      <c r="G723" s="340">
        <v>9.0950000000000006</v>
      </c>
      <c r="H723" s="340">
        <v>19.21</v>
      </c>
      <c r="I723" s="340">
        <v>168.6</v>
      </c>
      <c r="K723" s="228">
        <f t="shared" si="281"/>
        <v>334.88329699999997</v>
      </c>
      <c r="L723" s="228">
        <f t="shared" si="282"/>
        <v>293.68677200000002</v>
      </c>
      <c r="M723" s="229">
        <f t="shared" si="283"/>
        <v>594.78864375000001</v>
      </c>
      <c r="N723" s="477">
        <f t="shared" si="284"/>
        <v>531.64459288899172</v>
      </c>
      <c r="O723" s="235">
        <f t="shared" si="285"/>
        <v>323.16084149999995</v>
      </c>
      <c r="P723" s="453">
        <f t="shared" si="285"/>
        <v>334.18395149999998</v>
      </c>
      <c r="Q723" s="154">
        <f t="shared" si="286"/>
        <v>423.50366000000002</v>
      </c>
      <c r="R723" s="232">
        <f t="shared" si="286"/>
        <v>3716.9555999999998</v>
      </c>
    </row>
    <row r="724" spans="1:18" ht="18" customHeight="1">
      <c r="A724" s="233">
        <v>41173</v>
      </c>
      <c r="B724" s="340">
        <v>1524</v>
      </c>
      <c r="C724" s="289">
        <v>7.4824999999999999</v>
      </c>
      <c r="D724" s="289">
        <v>16.217500000000001</v>
      </c>
      <c r="E724" s="289">
        <v>484.5</v>
      </c>
      <c r="F724" s="314">
        <v>8.9725000000000001</v>
      </c>
      <c r="G724" s="340">
        <v>9.2624999999999993</v>
      </c>
      <c r="H724" s="340">
        <v>19.38</v>
      </c>
      <c r="I724" s="340">
        <v>173.3</v>
      </c>
      <c r="K724" s="228">
        <f t="shared" si="281"/>
        <v>335.985612</v>
      </c>
      <c r="L724" s="228">
        <f t="shared" si="282"/>
        <v>294.57255650000002</v>
      </c>
      <c r="M724" s="229">
        <f t="shared" si="283"/>
        <v>595.89095474999999</v>
      </c>
      <c r="N724" s="477">
        <f t="shared" si="284"/>
        <v>534.06967707799402</v>
      </c>
      <c r="O724" s="235">
        <f t="shared" si="285"/>
        <v>329.68284824999995</v>
      </c>
      <c r="P724" s="453">
        <f t="shared" si="285"/>
        <v>340.33852124999993</v>
      </c>
      <c r="Q724" s="154">
        <f t="shared" si="286"/>
        <v>427.25147999999996</v>
      </c>
      <c r="R724" s="232">
        <f t="shared" si="286"/>
        <v>3820.5718000000002</v>
      </c>
    </row>
    <row r="725" spans="1:18" ht="18" customHeight="1">
      <c r="A725" s="233">
        <v>41176</v>
      </c>
      <c r="B725" s="340">
        <v>1518.5</v>
      </c>
      <c r="C725" s="289">
        <v>7.4474999999999998</v>
      </c>
      <c r="D725" s="289">
        <v>16.100000000000001</v>
      </c>
      <c r="E725" s="289">
        <v>481.5</v>
      </c>
      <c r="F725" s="314">
        <v>8.92</v>
      </c>
      <c r="G725" s="340">
        <v>9.1325000000000003</v>
      </c>
      <c r="H725" s="340">
        <v>19.5</v>
      </c>
      <c r="I725" s="340">
        <v>172.3</v>
      </c>
      <c r="K725" s="228">
        <f t="shared" si="281"/>
        <v>334.77306549999997</v>
      </c>
      <c r="L725" s="228">
        <f t="shared" si="282"/>
        <v>293.19466950000003</v>
      </c>
      <c r="M725" s="229">
        <f t="shared" si="283"/>
        <v>591.57357000000002</v>
      </c>
      <c r="N725" s="477">
        <f t="shared" si="284"/>
        <v>530.76274409299094</v>
      </c>
      <c r="O725" s="235">
        <f t="shared" si="285"/>
        <v>327.75380399999995</v>
      </c>
      <c r="P725" s="453">
        <f t="shared" si="285"/>
        <v>335.56184024999999</v>
      </c>
      <c r="Q725" s="154">
        <f t="shared" si="286"/>
        <v>429.89699999999999</v>
      </c>
      <c r="R725" s="232">
        <f t="shared" si="286"/>
        <v>3798.5257999999999</v>
      </c>
    </row>
    <row r="726" spans="1:18" ht="18" customHeight="1">
      <c r="A726" s="233">
        <v>41177</v>
      </c>
      <c r="B726" s="340">
        <v>1488.5</v>
      </c>
      <c r="C726" s="289">
        <v>7.4375</v>
      </c>
      <c r="D726" s="289">
        <v>16.114999999999998</v>
      </c>
      <c r="E726" s="289">
        <v>485.2</v>
      </c>
      <c r="F726" s="314">
        <v>8.8650000000000002</v>
      </c>
      <c r="G726" s="340">
        <v>9.11</v>
      </c>
      <c r="H726" s="340">
        <v>19.86</v>
      </c>
      <c r="I726" s="340">
        <v>173.65</v>
      </c>
      <c r="K726" s="228">
        <f t="shared" si="281"/>
        <v>328.1591755</v>
      </c>
      <c r="L726" s="228">
        <f t="shared" si="282"/>
        <v>292.80098750000002</v>
      </c>
      <c r="M726" s="229">
        <f t="shared" si="283"/>
        <v>592.12472549999984</v>
      </c>
      <c r="N726" s="477">
        <f t="shared" si="284"/>
        <v>534.84129477449471</v>
      </c>
      <c r="O726" s="235">
        <f t="shared" si="285"/>
        <v>325.73290049999997</v>
      </c>
      <c r="P726" s="453">
        <f t="shared" si="285"/>
        <v>334.73510699999997</v>
      </c>
      <c r="Q726" s="154">
        <f t="shared" si="286"/>
        <v>437.83355999999998</v>
      </c>
      <c r="R726" s="232">
        <f t="shared" si="286"/>
        <v>3828.2879000000003</v>
      </c>
    </row>
    <row r="727" spans="1:18" ht="18" customHeight="1">
      <c r="A727" s="233">
        <v>41178</v>
      </c>
      <c r="B727" s="340">
        <v>1500</v>
      </c>
      <c r="C727" s="289">
        <v>7.2474999999999996</v>
      </c>
      <c r="D727" s="289">
        <v>15.73</v>
      </c>
      <c r="E727" s="289">
        <v>475.1</v>
      </c>
      <c r="F727" s="314">
        <v>8.6925000000000008</v>
      </c>
      <c r="G727" s="340">
        <v>8.9450000000000003</v>
      </c>
      <c r="H727" s="340">
        <v>19.57</v>
      </c>
      <c r="I727" s="340">
        <v>169.45</v>
      </c>
      <c r="K727" s="228">
        <f t="shared" si="281"/>
        <v>330.69450000000001</v>
      </c>
      <c r="L727" s="228">
        <f t="shared" si="282"/>
        <v>285.32102950000001</v>
      </c>
      <c r="M727" s="229">
        <f t="shared" si="283"/>
        <v>577.97840099999996</v>
      </c>
      <c r="N727" s="477">
        <f t="shared" si="284"/>
        <v>523.70795372498446</v>
      </c>
      <c r="O727" s="235">
        <f t="shared" si="285"/>
        <v>319.39461225000002</v>
      </c>
      <c r="P727" s="453">
        <f t="shared" si="285"/>
        <v>328.67239649999999</v>
      </c>
      <c r="Q727" s="154">
        <f t="shared" si="286"/>
        <v>431.44022000000001</v>
      </c>
      <c r="R727" s="232">
        <f t="shared" si="286"/>
        <v>3735.6946999999996</v>
      </c>
    </row>
    <row r="728" spans="1:18" ht="18" customHeight="1">
      <c r="A728" s="233">
        <v>41179</v>
      </c>
      <c r="B728" s="340">
        <v>1516.5</v>
      </c>
      <c r="C728" s="289">
        <v>7.1624999999999996</v>
      </c>
      <c r="D728" s="289">
        <v>15.7075</v>
      </c>
      <c r="E728" s="289">
        <v>473.9</v>
      </c>
      <c r="F728" s="314">
        <v>8.5549999999999997</v>
      </c>
      <c r="G728" s="340">
        <v>8.7825000000000006</v>
      </c>
      <c r="H728" s="340">
        <v>19.600000000000001</v>
      </c>
      <c r="I728" s="340">
        <v>174.3</v>
      </c>
      <c r="K728" s="228">
        <f t="shared" si="281"/>
        <v>334.33213949999998</v>
      </c>
      <c r="L728" s="228">
        <f t="shared" si="282"/>
        <v>281.97473250000002</v>
      </c>
      <c r="M728" s="229">
        <f t="shared" si="283"/>
        <v>577.15166774999989</v>
      </c>
      <c r="N728" s="477">
        <f t="shared" si="284"/>
        <v>522.38518053098312</v>
      </c>
      <c r="O728" s="235">
        <f t="shared" si="285"/>
        <v>314.34235349999994</v>
      </c>
      <c r="P728" s="453">
        <f t="shared" si="285"/>
        <v>322.70154524999998</v>
      </c>
      <c r="Q728" s="154">
        <f t="shared" si="286"/>
        <v>432.10160000000002</v>
      </c>
      <c r="R728" s="232">
        <f t="shared" si="286"/>
        <v>3842.6178</v>
      </c>
    </row>
    <row r="729" spans="1:18" ht="18" customHeight="1" thickBot="1">
      <c r="A729" s="233">
        <v>41180</v>
      </c>
      <c r="B729" s="340">
        <v>1547.5</v>
      </c>
      <c r="C729" s="289">
        <v>7.5625</v>
      </c>
      <c r="D729" s="289">
        <v>16.010000000000002</v>
      </c>
      <c r="E729" s="289">
        <v>487</v>
      </c>
      <c r="F729" s="314">
        <v>9.0250000000000004</v>
      </c>
      <c r="G729" s="340">
        <v>9.2750000000000004</v>
      </c>
      <c r="H729" s="340">
        <v>19.579999999999998</v>
      </c>
      <c r="I729" s="340">
        <v>173.5</v>
      </c>
      <c r="K729" s="228">
        <f t="shared" si="281"/>
        <v>341.1664925</v>
      </c>
      <c r="L729" s="228">
        <f t="shared" si="282"/>
        <v>297.72201250000001</v>
      </c>
      <c r="M729" s="229">
        <f t="shared" si="283"/>
        <v>588.26663700000006</v>
      </c>
      <c r="N729" s="477">
        <f t="shared" si="284"/>
        <v>536.82545456549656</v>
      </c>
      <c r="O729" s="235">
        <f t="shared" si="285"/>
        <v>331.61189250000001</v>
      </c>
      <c r="P729" s="453">
        <f t="shared" si="285"/>
        <v>340.79781750000001</v>
      </c>
      <c r="Q729" s="154">
        <f t="shared" si="286"/>
        <v>431.6606799999999</v>
      </c>
      <c r="R729" s="232">
        <f t="shared" si="286"/>
        <v>3824.9810000000002</v>
      </c>
    </row>
    <row r="730" spans="1:18" ht="18" customHeight="1" thickBot="1">
      <c r="A730" s="120" t="s">
        <v>108</v>
      </c>
      <c r="B730" s="344">
        <f t="shared" ref="B730:I730" si="287">AVERAGE(B711:B729)</f>
        <v>1494.2105263157894</v>
      </c>
      <c r="C730" s="344">
        <f t="shared" si="287"/>
        <v>7.6326315789473691</v>
      </c>
      <c r="D730" s="344">
        <f t="shared" si="287"/>
        <v>16.742499999999996</v>
      </c>
      <c r="E730" s="344">
        <f t="shared" si="287"/>
        <v>507.65842105263158</v>
      </c>
      <c r="F730" s="344">
        <f t="shared" si="287"/>
        <v>8.7609210526315788</v>
      </c>
      <c r="G730" s="344">
        <f t="shared" si="287"/>
        <v>8.9923684210526318</v>
      </c>
      <c r="H730" s="344">
        <f t="shared" si="287"/>
        <v>19.470526315789478</v>
      </c>
      <c r="I730" s="344">
        <f t="shared" si="287"/>
        <v>171.87894736842108</v>
      </c>
      <c r="J730" s="461" t="e">
        <f>AVERAGE(#REF!)</f>
        <v>#REF!</v>
      </c>
      <c r="K730" s="223">
        <f t="shared" ref="K730:R730" si="288">AVERAGE(K711:K729)</f>
        <v>329.41813526315786</v>
      </c>
      <c r="L730" s="223">
        <v>301</v>
      </c>
      <c r="M730" s="224">
        <v>616</v>
      </c>
      <c r="N730" s="282">
        <f t="shared" si="288"/>
        <v>559.59745923117282</v>
      </c>
      <c r="O730" s="71">
        <f t="shared" si="288"/>
        <v>321.90865488157897</v>
      </c>
      <c r="P730" s="225">
        <v>336</v>
      </c>
      <c r="Q730" s="71">
        <f t="shared" si="288"/>
        <v>429.24722315789472</v>
      </c>
      <c r="R730" s="282">
        <f t="shared" si="288"/>
        <v>3789.2432736842106</v>
      </c>
    </row>
    <row r="731" spans="1:18" ht="18" customHeight="1">
      <c r="A731" s="233">
        <v>41183</v>
      </c>
      <c r="B731" s="340">
        <v>1524</v>
      </c>
      <c r="C731" s="289">
        <v>7.5674999999999999</v>
      </c>
      <c r="D731" s="289">
        <v>15.602499999999999</v>
      </c>
      <c r="E731" s="289">
        <v>474.5</v>
      </c>
      <c r="F731" s="314">
        <v>8.8424999999999994</v>
      </c>
      <c r="G731" s="340">
        <v>9.07</v>
      </c>
      <c r="H731" s="340">
        <v>21.13</v>
      </c>
      <c r="I731" s="340">
        <v>178.05</v>
      </c>
      <c r="K731" s="228">
        <f t="shared" ref="K731:K753" si="289">B731*0.220463</f>
        <v>335.985612</v>
      </c>
      <c r="L731" s="228">
        <f t="shared" ref="L731:L753" si="290">C731*39.3682</f>
        <v>297.91885350000001</v>
      </c>
      <c r="M731" s="229">
        <f t="shared" ref="M731:M753" si="291">D731*36.7437</f>
        <v>573.29357924999988</v>
      </c>
      <c r="N731" s="477">
        <f t="shared" ref="N731:N753" si="292">E731/0.907185</f>
        <v>523.04656712798385</v>
      </c>
      <c r="O731" s="235">
        <f t="shared" ref="O731:P753" si="293">F731*36.7437</f>
        <v>324.90616724999995</v>
      </c>
      <c r="P731" s="453">
        <f t="shared" si="293"/>
        <v>333.26535899999999</v>
      </c>
      <c r="Q731" s="154">
        <f t="shared" ref="Q731:R753" si="294">H731/100*2204.6</f>
        <v>465.83197999999993</v>
      </c>
      <c r="R731" s="232">
        <f t="shared" si="294"/>
        <v>3925.2903000000001</v>
      </c>
    </row>
    <row r="732" spans="1:18" ht="18" customHeight="1">
      <c r="A732" s="233">
        <v>41184</v>
      </c>
      <c r="B732" s="340">
        <v>1537</v>
      </c>
      <c r="C732" s="289">
        <v>7.5824999999999996</v>
      </c>
      <c r="D732" s="289">
        <v>15.305</v>
      </c>
      <c r="E732" s="289">
        <v>463.4</v>
      </c>
      <c r="F732" s="314">
        <v>8.7149999999999999</v>
      </c>
      <c r="G732" s="340">
        <v>8.9224999999999994</v>
      </c>
      <c r="H732" s="340">
        <v>21.59</v>
      </c>
      <c r="I732" s="340">
        <v>183.65</v>
      </c>
      <c r="K732" s="228">
        <f t="shared" si="289"/>
        <v>338.851631</v>
      </c>
      <c r="L732" s="228">
        <f t="shared" si="290"/>
        <v>298.50937649999997</v>
      </c>
      <c r="M732" s="229">
        <f t="shared" si="291"/>
        <v>562.36232849999999</v>
      </c>
      <c r="N732" s="477">
        <f t="shared" si="292"/>
        <v>510.81091508347248</v>
      </c>
      <c r="O732" s="235">
        <f t="shared" si="293"/>
        <v>320.22134549999998</v>
      </c>
      <c r="P732" s="453">
        <f t="shared" si="293"/>
        <v>327.84566324999997</v>
      </c>
      <c r="Q732" s="154">
        <f t="shared" si="294"/>
        <v>475.97314</v>
      </c>
      <c r="R732" s="232">
        <f t="shared" si="294"/>
        <v>4048.7478999999998</v>
      </c>
    </row>
    <row r="733" spans="1:18" ht="18" customHeight="1">
      <c r="A733" s="233">
        <v>41185</v>
      </c>
      <c r="B733" s="340">
        <v>1524</v>
      </c>
      <c r="C733" s="289">
        <v>7.5674999999999999</v>
      </c>
      <c r="D733" s="289">
        <v>15.317500000000001</v>
      </c>
      <c r="E733" s="289">
        <v>465.5</v>
      </c>
      <c r="F733" s="314">
        <v>8.73</v>
      </c>
      <c r="G733" s="340">
        <v>8.91</v>
      </c>
      <c r="H733" s="340">
        <v>21.58</v>
      </c>
      <c r="I733" s="340">
        <v>181.05</v>
      </c>
      <c r="K733" s="228">
        <f t="shared" si="289"/>
        <v>335.985612</v>
      </c>
      <c r="L733" s="228">
        <f t="shared" si="290"/>
        <v>297.91885350000001</v>
      </c>
      <c r="M733" s="229">
        <f t="shared" si="291"/>
        <v>562.82162474999996</v>
      </c>
      <c r="N733" s="477">
        <f t="shared" si="292"/>
        <v>513.12576817297463</v>
      </c>
      <c r="O733" s="235">
        <f t="shared" si="293"/>
        <v>320.77250099999998</v>
      </c>
      <c r="P733" s="453">
        <f t="shared" si="293"/>
        <v>327.38636699999995</v>
      </c>
      <c r="Q733" s="154">
        <f t="shared" si="294"/>
        <v>475.75267999999994</v>
      </c>
      <c r="R733" s="232">
        <f t="shared" si="294"/>
        <v>3991.4283000000005</v>
      </c>
    </row>
    <row r="734" spans="1:18" ht="18" customHeight="1">
      <c r="A734" s="233">
        <v>41186</v>
      </c>
      <c r="B734" s="340">
        <v>1537</v>
      </c>
      <c r="C734" s="289">
        <v>7.57</v>
      </c>
      <c r="D734" s="289">
        <v>15.515000000000001</v>
      </c>
      <c r="E734" s="289">
        <v>470.8</v>
      </c>
      <c r="F734" s="314">
        <v>8.6925000000000008</v>
      </c>
      <c r="G734" s="340">
        <v>8.8674999999999997</v>
      </c>
      <c r="H734" s="340">
        <v>21.6</v>
      </c>
      <c r="I734" s="340">
        <v>175.05</v>
      </c>
      <c r="K734" s="228">
        <f t="shared" si="289"/>
        <v>338.851631</v>
      </c>
      <c r="L734" s="228">
        <f t="shared" si="290"/>
        <v>298.01727400000004</v>
      </c>
      <c r="M734" s="229">
        <f t="shared" si="291"/>
        <v>570.07850550000001</v>
      </c>
      <c r="N734" s="477">
        <f t="shared" si="292"/>
        <v>518.96801644648008</v>
      </c>
      <c r="O734" s="235">
        <f t="shared" si="293"/>
        <v>319.39461225000002</v>
      </c>
      <c r="P734" s="453">
        <f t="shared" si="293"/>
        <v>325.82475974999994</v>
      </c>
      <c r="Q734" s="154">
        <f t="shared" si="294"/>
        <v>476.19360000000006</v>
      </c>
      <c r="R734" s="232">
        <f t="shared" si="294"/>
        <v>3859.1523000000002</v>
      </c>
    </row>
    <row r="735" spans="1:18" ht="18" customHeight="1">
      <c r="A735" s="233">
        <v>41187</v>
      </c>
      <c r="B735" s="340">
        <v>1510.5</v>
      </c>
      <c r="C735" s="289">
        <v>7.48</v>
      </c>
      <c r="D735" s="289">
        <v>15.515000000000001</v>
      </c>
      <c r="E735" s="289">
        <v>474.7</v>
      </c>
      <c r="F735" s="314">
        <v>8.5749999999999993</v>
      </c>
      <c r="G735" s="340">
        <v>8.7874999999999996</v>
      </c>
      <c r="H735" s="340">
        <v>21.54</v>
      </c>
      <c r="I735" s="340">
        <v>168.1</v>
      </c>
      <c r="K735" s="228">
        <f t="shared" si="289"/>
        <v>333.00936150000001</v>
      </c>
      <c r="L735" s="228">
        <f t="shared" si="290"/>
        <v>294.47413600000004</v>
      </c>
      <c r="M735" s="229">
        <f t="shared" si="291"/>
        <v>570.07850550000001</v>
      </c>
      <c r="N735" s="477">
        <f t="shared" si="292"/>
        <v>523.26702932698402</v>
      </c>
      <c r="O735" s="235">
        <f t="shared" si="293"/>
        <v>315.07722749999994</v>
      </c>
      <c r="P735" s="453">
        <f t="shared" si="293"/>
        <v>322.88526374999998</v>
      </c>
      <c r="Q735" s="154">
        <f t="shared" si="294"/>
        <v>474.87083999999993</v>
      </c>
      <c r="R735" s="232">
        <f t="shared" si="294"/>
        <v>3705.9326000000001</v>
      </c>
    </row>
    <row r="736" spans="1:18" ht="18" customHeight="1">
      <c r="A736" s="233">
        <v>41190</v>
      </c>
      <c r="B736" s="340">
        <v>1536.5</v>
      </c>
      <c r="C736" s="289">
        <v>7.42</v>
      </c>
      <c r="D736" s="289">
        <v>15.51</v>
      </c>
      <c r="E736" s="289">
        <v>478.5</v>
      </c>
      <c r="F736" s="314">
        <v>8.61</v>
      </c>
      <c r="G736" s="340">
        <v>8.8275000000000006</v>
      </c>
      <c r="H736" s="340">
        <v>21.42</v>
      </c>
      <c r="I736" s="340">
        <v>169.1</v>
      </c>
      <c r="K736" s="228">
        <f t="shared" si="289"/>
        <v>338.7413995</v>
      </c>
      <c r="L736" s="228">
        <f t="shared" si="290"/>
        <v>292.11204400000003</v>
      </c>
      <c r="M736" s="229">
        <f t="shared" si="291"/>
        <v>569.89478699999995</v>
      </c>
      <c r="N736" s="477">
        <f t="shared" si="292"/>
        <v>527.45581110798787</v>
      </c>
      <c r="O736" s="235">
        <f t="shared" si="293"/>
        <v>316.36325699999998</v>
      </c>
      <c r="P736" s="453">
        <f t="shared" si="293"/>
        <v>324.35501175000002</v>
      </c>
      <c r="Q736" s="154">
        <f t="shared" si="294"/>
        <v>472.22532000000007</v>
      </c>
      <c r="R736" s="232">
        <f t="shared" si="294"/>
        <v>3727.9785999999995</v>
      </c>
    </row>
    <row r="737" spans="1:18" ht="18" customHeight="1">
      <c r="A737" s="233">
        <v>41191</v>
      </c>
      <c r="B737" s="340">
        <v>1523</v>
      </c>
      <c r="C737" s="289">
        <v>7.42</v>
      </c>
      <c r="D737" s="289">
        <v>15.5</v>
      </c>
      <c r="E737" s="289">
        <v>478.1</v>
      </c>
      <c r="F737" s="314">
        <v>8.6425000000000001</v>
      </c>
      <c r="G737" s="340">
        <v>8.8874999999999993</v>
      </c>
      <c r="H737" s="340">
        <v>21.47</v>
      </c>
      <c r="I737" s="340">
        <v>165.3</v>
      </c>
      <c r="K737" s="228">
        <f t="shared" si="289"/>
        <v>335.76514900000001</v>
      </c>
      <c r="L737" s="228">
        <f t="shared" si="290"/>
        <v>292.11204400000003</v>
      </c>
      <c r="M737" s="229">
        <f t="shared" si="291"/>
        <v>569.52734999999996</v>
      </c>
      <c r="N737" s="477">
        <f t="shared" si="292"/>
        <v>527.01488670998754</v>
      </c>
      <c r="O737" s="235">
        <f t="shared" si="293"/>
        <v>317.55742724999999</v>
      </c>
      <c r="P737" s="453">
        <f t="shared" si="293"/>
        <v>326.55963374999993</v>
      </c>
      <c r="Q737" s="154">
        <f t="shared" si="294"/>
        <v>473.32761999999997</v>
      </c>
      <c r="R737" s="232">
        <f t="shared" si="294"/>
        <v>3644.2037999999998</v>
      </c>
    </row>
    <row r="738" spans="1:18" ht="18" customHeight="1">
      <c r="A738" s="233">
        <v>41192</v>
      </c>
      <c r="B738" s="340">
        <v>1502.5</v>
      </c>
      <c r="C738" s="289">
        <v>7.3674999999999997</v>
      </c>
      <c r="D738" s="289">
        <v>15.2325</v>
      </c>
      <c r="E738" s="289">
        <v>470.1</v>
      </c>
      <c r="F738" s="314">
        <v>8.6974999999999998</v>
      </c>
      <c r="G738" s="340">
        <v>8.9749999999999996</v>
      </c>
      <c r="H738" s="340">
        <v>21.26</v>
      </c>
      <c r="I738" s="340">
        <v>163.44999999999999</v>
      </c>
      <c r="K738" s="228">
        <f t="shared" si="289"/>
        <v>331.24565749999999</v>
      </c>
      <c r="L738" s="228">
        <f t="shared" si="290"/>
        <v>290.04521349999999</v>
      </c>
      <c r="M738" s="229">
        <f t="shared" si="291"/>
        <v>559.69841024999994</v>
      </c>
      <c r="N738" s="477">
        <f t="shared" si="292"/>
        <v>518.19639874997938</v>
      </c>
      <c r="O738" s="235">
        <f t="shared" si="293"/>
        <v>319.57833074999996</v>
      </c>
      <c r="P738" s="453">
        <f t="shared" si="293"/>
        <v>329.77470749999998</v>
      </c>
      <c r="Q738" s="154">
        <f t="shared" si="294"/>
        <v>468.69796000000002</v>
      </c>
      <c r="R738" s="232">
        <f t="shared" si="294"/>
        <v>3603.4186999999997</v>
      </c>
    </row>
    <row r="739" spans="1:18" ht="18" customHeight="1">
      <c r="A739" s="233">
        <v>41193</v>
      </c>
      <c r="B739" s="340">
        <v>1497.5</v>
      </c>
      <c r="C739" s="289">
        <v>7.7324999999999999</v>
      </c>
      <c r="D739" s="289">
        <v>15.484999999999999</v>
      </c>
      <c r="E739" s="289">
        <v>482.7</v>
      </c>
      <c r="F739" s="314">
        <v>8.86</v>
      </c>
      <c r="G739" s="340">
        <v>9.18</v>
      </c>
      <c r="H739" s="340">
        <v>20.45</v>
      </c>
      <c r="I739" s="340">
        <v>160.75</v>
      </c>
      <c r="K739" s="228">
        <f t="shared" si="289"/>
        <v>330.14334249999996</v>
      </c>
      <c r="L739" s="228">
        <f t="shared" si="290"/>
        <v>304.41460649999999</v>
      </c>
      <c r="M739" s="229">
        <f t="shared" si="291"/>
        <v>568.97619449999991</v>
      </c>
      <c r="N739" s="477">
        <f t="shared" si="292"/>
        <v>532.08551728699217</v>
      </c>
      <c r="O739" s="235">
        <f t="shared" si="293"/>
        <v>325.54918199999997</v>
      </c>
      <c r="P739" s="453">
        <f t="shared" si="293"/>
        <v>337.30716599999994</v>
      </c>
      <c r="Q739" s="154">
        <f t="shared" si="294"/>
        <v>450.84069999999997</v>
      </c>
      <c r="R739" s="232">
        <f t="shared" si="294"/>
        <v>3543.8944999999999</v>
      </c>
    </row>
    <row r="740" spans="1:18" ht="18" customHeight="1">
      <c r="A740" s="233">
        <v>41194</v>
      </c>
      <c r="B740" s="340">
        <v>1502.5</v>
      </c>
      <c r="C740" s="289">
        <v>7.5274999999999999</v>
      </c>
      <c r="D740" s="289">
        <v>15.225</v>
      </c>
      <c r="E740" s="289">
        <v>474.3</v>
      </c>
      <c r="F740" s="314">
        <v>8.5675000000000008</v>
      </c>
      <c r="G740" s="340">
        <v>8.9024999999999999</v>
      </c>
      <c r="H740" s="340">
        <v>20.05</v>
      </c>
      <c r="I740" s="340">
        <v>161.69999999999999</v>
      </c>
      <c r="K740" s="228">
        <f t="shared" si="289"/>
        <v>331.24565749999999</v>
      </c>
      <c r="L740" s="228">
        <f t="shared" si="290"/>
        <v>296.34412550000002</v>
      </c>
      <c r="M740" s="229">
        <f t="shared" si="291"/>
        <v>559.42283249999991</v>
      </c>
      <c r="N740" s="477">
        <f t="shared" si="292"/>
        <v>522.82610492898357</v>
      </c>
      <c r="O740" s="235">
        <f t="shared" si="293"/>
        <v>314.80164975000002</v>
      </c>
      <c r="P740" s="453">
        <f t="shared" si="293"/>
        <v>327.11078924999998</v>
      </c>
      <c r="Q740" s="154">
        <f t="shared" si="294"/>
        <v>442.02230000000003</v>
      </c>
      <c r="R740" s="232">
        <f t="shared" si="294"/>
        <v>3564.8381999999997</v>
      </c>
    </row>
    <row r="741" spans="1:18" ht="18" customHeight="1">
      <c r="A741" s="233">
        <v>41197</v>
      </c>
      <c r="B741" s="340">
        <v>1501</v>
      </c>
      <c r="C741" s="289">
        <v>7.3724999999999996</v>
      </c>
      <c r="D741" s="289">
        <v>14.925000000000001</v>
      </c>
      <c r="E741" s="289">
        <v>474.3</v>
      </c>
      <c r="F741" s="314">
        <v>8.4824999999999999</v>
      </c>
      <c r="G741" s="340">
        <v>8.8125</v>
      </c>
      <c r="H741" s="340">
        <v>19.850000000000001</v>
      </c>
      <c r="I741" s="340">
        <v>160.85</v>
      </c>
      <c r="K741" s="228">
        <f t="shared" si="289"/>
        <v>330.914963</v>
      </c>
      <c r="L741" s="228">
        <f t="shared" si="290"/>
        <v>290.24205449999999</v>
      </c>
      <c r="M741" s="229">
        <f t="shared" si="291"/>
        <v>548.39972249999994</v>
      </c>
      <c r="N741" s="477">
        <f t="shared" si="292"/>
        <v>522.82610492898357</v>
      </c>
      <c r="O741" s="235">
        <f t="shared" si="293"/>
        <v>311.67843524999995</v>
      </c>
      <c r="P741" s="453">
        <f t="shared" si="293"/>
        <v>323.80385624999997</v>
      </c>
      <c r="Q741" s="154">
        <f t="shared" si="294"/>
        <v>437.61310000000003</v>
      </c>
      <c r="R741" s="232">
        <f t="shared" si="294"/>
        <v>3546.0990999999999</v>
      </c>
    </row>
    <row r="742" spans="1:18" ht="18" customHeight="1">
      <c r="A742" s="233">
        <v>41198</v>
      </c>
      <c r="B742" s="340">
        <v>1487</v>
      </c>
      <c r="C742" s="289">
        <v>7.3825000000000003</v>
      </c>
      <c r="D742" s="289">
        <v>14.9375</v>
      </c>
      <c r="E742" s="289">
        <v>474.3</v>
      </c>
      <c r="F742" s="314">
        <v>8.4774999999999991</v>
      </c>
      <c r="G742" s="340">
        <v>8.8275000000000006</v>
      </c>
      <c r="H742" s="340">
        <v>20.170000000000002</v>
      </c>
      <c r="I742" s="340">
        <v>162.80000000000001</v>
      </c>
      <c r="K742" s="228">
        <f t="shared" si="289"/>
        <v>327.82848100000001</v>
      </c>
      <c r="L742" s="228">
        <f t="shared" si="290"/>
        <v>290.63573650000001</v>
      </c>
      <c r="M742" s="229">
        <f t="shared" si="291"/>
        <v>548.8590187499999</v>
      </c>
      <c r="N742" s="477">
        <f t="shared" si="292"/>
        <v>522.82610492898357</v>
      </c>
      <c r="O742" s="235">
        <f t="shared" si="293"/>
        <v>311.49471674999995</v>
      </c>
      <c r="P742" s="453">
        <f t="shared" si="293"/>
        <v>324.35501175000002</v>
      </c>
      <c r="Q742" s="154">
        <f t="shared" si="294"/>
        <v>444.66782000000001</v>
      </c>
      <c r="R742" s="232">
        <f t="shared" si="294"/>
        <v>3589.0888</v>
      </c>
    </row>
    <row r="743" spans="1:18" ht="18" customHeight="1">
      <c r="A743" s="233">
        <v>41199</v>
      </c>
      <c r="B743" s="340">
        <v>1513.5</v>
      </c>
      <c r="C743" s="289">
        <v>7.4550000000000001</v>
      </c>
      <c r="D743" s="289">
        <v>15.092499999999999</v>
      </c>
      <c r="E743" s="289">
        <v>454.7</v>
      </c>
      <c r="F743" s="314">
        <v>8.5625</v>
      </c>
      <c r="G743" s="340">
        <v>8.94</v>
      </c>
      <c r="H743" s="340">
        <v>20.11</v>
      </c>
      <c r="I743" s="340">
        <v>161.5</v>
      </c>
      <c r="K743" s="228">
        <f t="shared" si="289"/>
        <v>333.6707505</v>
      </c>
      <c r="L743" s="228">
        <f t="shared" si="290"/>
        <v>293.48993100000001</v>
      </c>
      <c r="M743" s="229">
        <f t="shared" si="291"/>
        <v>554.55429224999989</v>
      </c>
      <c r="N743" s="477">
        <f t="shared" si="292"/>
        <v>501.22080942696363</v>
      </c>
      <c r="O743" s="235">
        <f t="shared" si="293"/>
        <v>314.61793124999997</v>
      </c>
      <c r="P743" s="453">
        <f t="shared" si="293"/>
        <v>328.48867799999994</v>
      </c>
      <c r="Q743" s="154">
        <f t="shared" si="294"/>
        <v>443.34505999999999</v>
      </c>
      <c r="R743" s="232">
        <f t="shared" si="294"/>
        <v>3560.4289999999996</v>
      </c>
    </row>
    <row r="744" spans="1:18" ht="18" customHeight="1">
      <c r="A744" s="233">
        <v>41200</v>
      </c>
      <c r="B744" s="340">
        <v>1492.5</v>
      </c>
      <c r="C744" s="289">
        <v>7.6074999999999999</v>
      </c>
      <c r="D744" s="289">
        <v>15.455</v>
      </c>
      <c r="E744" s="289">
        <v>463.3</v>
      </c>
      <c r="F744" s="314">
        <v>8.6850000000000005</v>
      </c>
      <c r="G744" s="340">
        <v>9.0474999999999994</v>
      </c>
      <c r="H744" s="340">
        <v>19.79</v>
      </c>
      <c r="I744" s="340">
        <v>158.6</v>
      </c>
      <c r="K744" s="228">
        <f t="shared" si="289"/>
        <v>329.04102749999998</v>
      </c>
      <c r="L744" s="228">
        <f t="shared" si="290"/>
        <v>299.4935815</v>
      </c>
      <c r="M744" s="229">
        <f t="shared" si="291"/>
        <v>567.87388349999992</v>
      </c>
      <c r="N744" s="477">
        <f t="shared" si="292"/>
        <v>510.7006839839724</v>
      </c>
      <c r="O744" s="235">
        <f t="shared" si="293"/>
        <v>319.1190345</v>
      </c>
      <c r="P744" s="453">
        <f t="shared" si="293"/>
        <v>332.43862574999997</v>
      </c>
      <c r="Q744" s="154">
        <f t="shared" si="294"/>
        <v>436.29033999999996</v>
      </c>
      <c r="R744" s="232">
        <f t="shared" si="294"/>
        <v>3496.4955999999997</v>
      </c>
    </row>
    <row r="745" spans="1:18" ht="18" customHeight="1">
      <c r="A745" s="233">
        <v>41201</v>
      </c>
      <c r="B745" s="340">
        <v>1502</v>
      </c>
      <c r="C745" s="289">
        <v>7.6150000000000002</v>
      </c>
      <c r="D745" s="289">
        <v>15.342499999999999</v>
      </c>
      <c r="E745" s="289">
        <v>463.8</v>
      </c>
      <c r="F745" s="314">
        <v>8.7249999999999996</v>
      </c>
      <c r="G745" s="340">
        <v>9.08</v>
      </c>
      <c r="H745" s="340">
        <v>20.23</v>
      </c>
      <c r="I745" s="340">
        <v>161.65</v>
      </c>
      <c r="K745" s="228">
        <f t="shared" si="289"/>
        <v>331.135426</v>
      </c>
      <c r="L745" s="228">
        <f t="shared" si="290"/>
        <v>299.78884300000004</v>
      </c>
      <c r="M745" s="229">
        <f t="shared" si="291"/>
        <v>563.74021724999989</v>
      </c>
      <c r="N745" s="477">
        <f t="shared" si="292"/>
        <v>511.25183948147293</v>
      </c>
      <c r="O745" s="235">
        <f t="shared" si="293"/>
        <v>320.58878249999998</v>
      </c>
      <c r="P745" s="453">
        <f t="shared" si="293"/>
        <v>333.63279599999998</v>
      </c>
      <c r="Q745" s="154">
        <f t="shared" si="294"/>
        <v>445.99058000000002</v>
      </c>
      <c r="R745" s="232">
        <f t="shared" si="294"/>
        <v>3563.7359000000001</v>
      </c>
    </row>
    <row r="746" spans="1:18" ht="18" customHeight="1">
      <c r="A746" s="233">
        <v>41204</v>
      </c>
      <c r="B746" s="340">
        <v>1490</v>
      </c>
      <c r="C746" s="289">
        <v>7.6124999999999998</v>
      </c>
      <c r="D746" s="289">
        <v>15.465</v>
      </c>
      <c r="E746" s="289">
        <v>471</v>
      </c>
      <c r="F746" s="314">
        <v>8.7825000000000006</v>
      </c>
      <c r="G746" s="340">
        <v>9.1549999999999994</v>
      </c>
      <c r="H746" s="340">
        <v>20.059999999999999</v>
      </c>
      <c r="I746" s="340">
        <v>164.5</v>
      </c>
      <c r="K746" s="228">
        <f t="shared" si="289"/>
        <v>328.48987</v>
      </c>
      <c r="L746" s="228">
        <f t="shared" si="290"/>
        <v>299.69042250000001</v>
      </c>
      <c r="M746" s="229">
        <f t="shared" si="291"/>
        <v>568.24132049999992</v>
      </c>
      <c r="N746" s="477">
        <f t="shared" si="292"/>
        <v>519.18847864548025</v>
      </c>
      <c r="O746" s="235">
        <f t="shared" si="293"/>
        <v>322.70154524999998</v>
      </c>
      <c r="P746" s="453">
        <f t="shared" si="293"/>
        <v>336.38857349999995</v>
      </c>
      <c r="Q746" s="154">
        <f t="shared" si="294"/>
        <v>442.24275999999998</v>
      </c>
      <c r="R746" s="232">
        <f t="shared" si="294"/>
        <v>3626.567</v>
      </c>
    </row>
    <row r="747" spans="1:18" ht="18" customHeight="1">
      <c r="A747" s="233">
        <v>41205</v>
      </c>
      <c r="B747" s="340">
        <v>1498</v>
      </c>
      <c r="C747" s="289">
        <v>7.56</v>
      </c>
      <c r="D747" s="289">
        <v>15.532500000000001</v>
      </c>
      <c r="E747" s="289">
        <v>476.2</v>
      </c>
      <c r="F747" s="314">
        <v>8.6875</v>
      </c>
      <c r="G747" s="340">
        <v>9.0775000000000006</v>
      </c>
      <c r="H747" s="340">
        <v>19.649999999999999</v>
      </c>
      <c r="I747" s="340">
        <v>160.85</v>
      </c>
      <c r="K747" s="228">
        <f t="shared" si="289"/>
        <v>330.25357400000001</v>
      </c>
      <c r="L747" s="228">
        <f t="shared" si="290"/>
        <v>297.62359199999997</v>
      </c>
      <c r="M747" s="229">
        <f t="shared" si="291"/>
        <v>570.72152025000003</v>
      </c>
      <c r="N747" s="477">
        <f t="shared" si="292"/>
        <v>524.9204958194855</v>
      </c>
      <c r="O747" s="235">
        <f t="shared" si="293"/>
        <v>319.21089374999997</v>
      </c>
      <c r="P747" s="453">
        <f t="shared" si="293"/>
        <v>333.54093675000001</v>
      </c>
      <c r="Q747" s="154">
        <f t="shared" si="294"/>
        <v>433.20389999999992</v>
      </c>
      <c r="R747" s="232">
        <f t="shared" si="294"/>
        <v>3546.0990999999999</v>
      </c>
    </row>
    <row r="748" spans="1:18" ht="18" customHeight="1">
      <c r="A748" s="233">
        <v>41206</v>
      </c>
      <c r="B748" s="340">
        <v>1505.5</v>
      </c>
      <c r="C748" s="289">
        <v>7.5449999999999999</v>
      </c>
      <c r="D748" s="289">
        <v>15.705</v>
      </c>
      <c r="E748" s="289">
        <v>481.9</v>
      </c>
      <c r="F748" s="314">
        <v>8.84</v>
      </c>
      <c r="G748" s="340">
        <v>9.2125000000000004</v>
      </c>
      <c r="H748" s="340">
        <v>19.68</v>
      </c>
      <c r="I748" s="340">
        <v>159.80000000000001</v>
      </c>
      <c r="K748" s="228">
        <f t="shared" si="289"/>
        <v>331.90704649999998</v>
      </c>
      <c r="L748" s="228">
        <f t="shared" si="290"/>
        <v>297.03306900000001</v>
      </c>
      <c r="M748" s="229">
        <f t="shared" si="291"/>
        <v>577.05980849999992</v>
      </c>
      <c r="N748" s="477">
        <f t="shared" si="292"/>
        <v>531.20366849099128</v>
      </c>
      <c r="O748" s="235">
        <f t="shared" si="293"/>
        <v>324.81430799999998</v>
      </c>
      <c r="P748" s="453">
        <f t="shared" si="293"/>
        <v>338.50133625000001</v>
      </c>
      <c r="Q748" s="154">
        <f t="shared" si="294"/>
        <v>433.86527999999998</v>
      </c>
      <c r="R748" s="232">
        <f t="shared" si="294"/>
        <v>3522.9508000000001</v>
      </c>
    </row>
    <row r="749" spans="1:18" ht="18" customHeight="1">
      <c r="A749" s="233">
        <v>41207</v>
      </c>
      <c r="B749" s="340">
        <v>1491.5</v>
      </c>
      <c r="C749" s="289">
        <v>7.42</v>
      </c>
      <c r="D749" s="289">
        <v>15.64</v>
      </c>
      <c r="E749" s="289">
        <v>481.4</v>
      </c>
      <c r="F749" s="314">
        <v>8.7274999999999991</v>
      </c>
      <c r="G749" s="340">
        <v>9.1425000000000001</v>
      </c>
      <c r="H749" s="340">
        <v>19.53</v>
      </c>
      <c r="I749" s="340">
        <v>161</v>
      </c>
      <c r="K749" s="228">
        <f t="shared" si="289"/>
        <v>328.82056449999999</v>
      </c>
      <c r="L749" s="228">
        <f t="shared" si="290"/>
        <v>292.11204400000003</v>
      </c>
      <c r="M749" s="229">
        <f t="shared" si="291"/>
        <v>574.671468</v>
      </c>
      <c r="N749" s="477">
        <f t="shared" si="292"/>
        <v>530.65251299349086</v>
      </c>
      <c r="O749" s="235">
        <f t="shared" si="293"/>
        <v>320.68064174999995</v>
      </c>
      <c r="P749" s="453">
        <f t="shared" si="293"/>
        <v>335.92927724999998</v>
      </c>
      <c r="Q749" s="154">
        <f t="shared" si="294"/>
        <v>430.55838</v>
      </c>
      <c r="R749" s="232">
        <f t="shared" si="294"/>
        <v>3549.4059999999999</v>
      </c>
    </row>
    <row r="750" spans="1:18" ht="18" customHeight="1">
      <c r="A750" s="233">
        <v>41208</v>
      </c>
      <c r="B750" s="340">
        <v>1479.5</v>
      </c>
      <c r="C750" s="289">
        <v>7.3775000000000004</v>
      </c>
      <c r="D750" s="289">
        <v>15.612500000000001</v>
      </c>
      <c r="E750" s="289">
        <v>483.4</v>
      </c>
      <c r="F750" s="314">
        <v>8.6374999999999993</v>
      </c>
      <c r="G750" s="340">
        <v>9.0924999999999994</v>
      </c>
      <c r="H750" s="340">
        <v>19.350000000000001</v>
      </c>
      <c r="I750" s="340">
        <v>157.75</v>
      </c>
      <c r="K750" s="228">
        <f t="shared" si="289"/>
        <v>326.17500849999999</v>
      </c>
      <c r="L750" s="228">
        <f t="shared" si="290"/>
        <v>290.4388955</v>
      </c>
      <c r="M750" s="229">
        <f t="shared" si="291"/>
        <v>573.66101624999999</v>
      </c>
      <c r="N750" s="477">
        <f t="shared" si="292"/>
        <v>532.85713498349287</v>
      </c>
      <c r="O750" s="235">
        <f t="shared" si="293"/>
        <v>317.37370874999993</v>
      </c>
      <c r="P750" s="453">
        <f t="shared" si="293"/>
        <v>334.09209224999995</v>
      </c>
      <c r="Q750" s="154">
        <f t="shared" si="294"/>
        <v>426.59010000000001</v>
      </c>
      <c r="R750" s="232">
        <f t="shared" si="294"/>
        <v>3477.7564999999995</v>
      </c>
    </row>
    <row r="751" spans="1:18" ht="18" customHeight="1">
      <c r="A751" s="233">
        <v>41211</v>
      </c>
      <c r="B751" s="340">
        <v>1473</v>
      </c>
      <c r="C751" s="289">
        <v>7.37</v>
      </c>
      <c r="D751" s="289">
        <v>15.272500000000001</v>
      </c>
      <c r="E751" s="289">
        <v>472.5</v>
      </c>
      <c r="F751" s="314">
        <v>8.58</v>
      </c>
      <c r="G751" s="340">
        <v>9.0325000000000006</v>
      </c>
      <c r="H751" s="340">
        <v>19.41</v>
      </c>
      <c r="I751" s="340">
        <v>161.65</v>
      </c>
      <c r="K751" s="228">
        <f t="shared" si="289"/>
        <v>324.74199899999996</v>
      </c>
      <c r="L751" s="228">
        <f t="shared" si="290"/>
        <v>290.14363400000002</v>
      </c>
      <c r="M751" s="229">
        <f t="shared" si="291"/>
        <v>561.16815825000003</v>
      </c>
      <c r="N751" s="477">
        <f t="shared" si="292"/>
        <v>520.84194513798172</v>
      </c>
      <c r="O751" s="235">
        <f t="shared" si="293"/>
        <v>315.26094599999999</v>
      </c>
      <c r="P751" s="453">
        <f t="shared" si="293"/>
        <v>331.88747024999998</v>
      </c>
      <c r="Q751" s="154">
        <f t="shared" si="294"/>
        <v>427.91285999999997</v>
      </c>
      <c r="R751" s="232">
        <f t="shared" si="294"/>
        <v>3563.7359000000001</v>
      </c>
    </row>
    <row r="752" spans="1:18" ht="18" customHeight="1">
      <c r="A752" s="233">
        <v>41212</v>
      </c>
      <c r="B752" s="340">
        <v>1476.5</v>
      </c>
      <c r="C752" s="289">
        <v>7.4175000000000004</v>
      </c>
      <c r="D752" s="289">
        <v>15.3375</v>
      </c>
      <c r="E752" s="289">
        <v>476</v>
      </c>
      <c r="F752" s="314">
        <v>8.5675000000000008</v>
      </c>
      <c r="G752" s="340">
        <v>9.0225000000000009</v>
      </c>
      <c r="H752" s="340">
        <v>19.559999999999999</v>
      </c>
      <c r="I752" s="340">
        <v>157.19999999999999</v>
      </c>
      <c r="K752" s="228">
        <f t="shared" si="289"/>
        <v>325.5136195</v>
      </c>
      <c r="L752" s="228">
        <f t="shared" si="290"/>
        <v>292.01362350000005</v>
      </c>
      <c r="M752" s="229">
        <f t="shared" si="291"/>
        <v>563.55649874999995</v>
      </c>
      <c r="N752" s="477">
        <f t="shared" si="292"/>
        <v>524.70003362048533</v>
      </c>
      <c r="O752" s="235">
        <f t="shared" si="293"/>
        <v>314.80164975000002</v>
      </c>
      <c r="P752" s="453">
        <f t="shared" si="293"/>
        <v>331.52003324999998</v>
      </c>
      <c r="Q752" s="154">
        <f t="shared" si="294"/>
        <v>431.21975999999995</v>
      </c>
      <c r="R752" s="232">
        <f t="shared" si="294"/>
        <v>3465.6311999999994</v>
      </c>
    </row>
    <row r="753" spans="1:18" ht="18" customHeight="1" thickBot="1">
      <c r="A753" s="233">
        <v>41213</v>
      </c>
      <c r="B753" s="340">
        <v>1483</v>
      </c>
      <c r="C753" s="289">
        <v>7.5575000000000001</v>
      </c>
      <c r="D753" s="289">
        <v>15.47</v>
      </c>
      <c r="E753" s="289">
        <v>482.2</v>
      </c>
      <c r="F753" s="314">
        <v>8.6449999999999996</v>
      </c>
      <c r="G753" s="340">
        <v>9.0399999999999991</v>
      </c>
      <c r="H753" s="340">
        <v>19.46</v>
      </c>
      <c r="I753" s="340">
        <v>154.65</v>
      </c>
      <c r="K753" s="228">
        <f t="shared" si="289"/>
        <v>326.94662899999997</v>
      </c>
      <c r="L753" s="228">
        <f t="shared" si="290"/>
        <v>297.5251715</v>
      </c>
      <c r="M753" s="229">
        <f t="shared" si="291"/>
        <v>568.42503899999997</v>
      </c>
      <c r="N753" s="477">
        <f t="shared" si="292"/>
        <v>531.53436178949164</v>
      </c>
      <c r="O753" s="235">
        <f t="shared" si="293"/>
        <v>317.64928649999996</v>
      </c>
      <c r="P753" s="453">
        <f t="shared" si="293"/>
        <v>332.16304799999995</v>
      </c>
      <c r="Q753" s="154">
        <f t="shared" si="294"/>
        <v>429.01515999999998</v>
      </c>
      <c r="R753" s="232">
        <f t="shared" si="294"/>
        <v>3409.4139</v>
      </c>
    </row>
    <row r="754" spans="1:18" ht="18" customHeight="1" thickBot="1">
      <c r="A754" s="120" t="s">
        <v>109</v>
      </c>
      <c r="B754" s="344">
        <f t="shared" ref="B754:I754" si="295">AVERAGE(B731:B753)</f>
        <v>1503.804347826087</v>
      </c>
      <c r="C754" s="344">
        <f t="shared" si="295"/>
        <v>7.5011956521739123</v>
      </c>
      <c r="D754" s="344">
        <f t="shared" si="295"/>
        <v>15.39108695652174</v>
      </c>
      <c r="E754" s="344">
        <f t="shared" si="295"/>
        <v>473.3739130434783</v>
      </c>
      <c r="F754" s="344">
        <f t="shared" si="295"/>
        <v>8.6666304347826078</v>
      </c>
      <c r="G754" s="344">
        <f t="shared" si="295"/>
        <v>8.991847826086957</v>
      </c>
      <c r="H754" s="344">
        <f t="shared" si="295"/>
        <v>20.388695652173919</v>
      </c>
      <c r="I754" s="344">
        <f t="shared" si="295"/>
        <v>164.7391304347826</v>
      </c>
      <c r="J754" s="461" t="e">
        <f>AVERAGE(#REF!)</f>
        <v>#REF!</v>
      </c>
      <c r="K754" s="223">
        <f t="shared" ref="K754:R754" si="296">AVERAGE(K731:K753)</f>
        <v>331.53321793478267</v>
      </c>
      <c r="L754" s="223">
        <f t="shared" si="296"/>
        <v>295.3085706739131</v>
      </c>
      <c r="M754" s="224">
        <f t="shared" si="296"/>
        <v>565.52548180434769</v>
      </c>
      <c r="N754" s="282">
        <f t="shared" si="296"/>
        <v>521.80526909448258</v>
      </c>
      <c r="O754" s="71">
        <f t="shared" si="296"/>
        <v>318.44406870652176</v>
      </c>
      <c r="P754" s="225">
        <f t="shared" si="296"/>
        <v>330.39375896739131</v>
      </c>
      <c r="Q754" s="71">
        <f t="shared" si="296"/>
        <v>449.4891843478261</v>
      </c>
      <c r="R754" s="282">
        <f t="shared" si="296"/>
        <v>3631.8388695652179</v>
      </c>
    </row>
    <row r="755" spans="1:18" ht="18" customHeight="1">
      <c r="A755" s="233">
        <v>41214</v>
      </c>
      <c r="B755" s="340">
        <v>1476.5</v>
      </c>
      <c r="C755" s="289">
        <v>7.51</v>
      </c>
      <c r="D755" s="289">
        <v>15.585000000000001</v>
      </c>
      <c r="E755" s="289">
        <v>484.3</v>
      </c>
      <c r="F755" s="314">
        <v>8.6850000000000005</v>
      </c>
      <c r="G755" s="340">
        <v>9.0850000000000009</v>
      </c>
      <c r="H755" s="340">
        <v>19.38</v>
      </c>
      <c r="I755" s="340">
        <v>153.44999999999999</v>
      </c>
      <c r="K755" s="228">
        <f t="shared" ref="K755:K775" si="297">B755*0.220463</f>
        <v>325.5136195</v>
      </c>
      <c r="L755" s="228">
        <f t="shared" ref="L755:L775" si="298">C755*39.3682</f>
        <v>295.65518200000002</v>
      </c>
      <c r="M755" s="229">
        <f t="shared" ref="M755:M775" si="299">D755*36.7437</f>
        <v>572.65056449999997</v>
      </c>
      <c r="N755" s="477">
        <f t="shared" ref="N755:N775" si="300">E755/0.907185</f>
        <v>533.84921487899385</v>
      </c>
      <c r="O755" s="235">
        <f t="shared" ref="O755:P775" si="301">F755*36.7437</f>
        <v>319.1190345</v>
      </c>
      <c r="P755" s="453">
        <f t="shared" si="301"/>
        <v>333.81651449999998</v>
      </c>
      <c r="Q755" s="154">
        <f t="shared" ref="Q755:R775" si="302">H755/100*2204.6</f>
        <v>427.25147999999996</v>
      </c>
      <c r="R755" s="232">
        <f t="shared" si="302"/>
        <v>3382.9586999999997</v>
      </c>
    </row>
    <row r="756" spans="1:18" ht="18" customHeight="1">
      <c r="A756" s="233">
        <v>41215</v>
      </c>
      <c r="B756" s="340">
        <v>1471</v>
      </c>
      <c r="C756" s="289">
        <v>7.3949999999999996</v>
      </c>
      <c r="D756" s="289">
        <v>15.27</v>
      </c>
      <c r="E756" s="289">
        <v>475.9</v>
      </c>
      <c r="F756" s="314">
        <v>8.6449999999999996</v>
      </c>
      <c r="G756" s="340">
        <v>9.0875000000000004</v>
      </c>
      <c r="H756" s="340">
        <v>19.45</v>
      </c>
      <c r="I756" s="340">
        <v>154.69999999999999</v>
      </c>
      <c r="K756" s="228">
        <f t="shared" si="297"/>
        <v>324.30107299999997</v>
      </c>
      <c r="L756" s="228">
        <f t="shared" si="298"/>
        <v>291.12783899999999</v>
      </c>
      <c r="M756" s="229">
        <f t="shared" si="299"/>
        <v>561.07629899999995</v>
      </c>
      <c r="N756" s="477">
        <f t="shared" si="300"/>
        <v>524.58980252098524</v>
      </c>
      <c r="O756" s="235">
        <f t="shared" si="301"/>
        <v>317.64928649999996</v>
      </c>
      <c r="P756" s="453">
        <f t="shared" si="301"/>
        <v>333.90837375000001</v>
      </c>
      <c r="Q756" s="154">
        <f t="shared" si="302"/>
        <v>428.79469999999998</v>
      </c>
      <c r="R756" s="232">
        <f t="shared" si="302"/>
        <v>3410.5161999999996</v>
      </c>
    </row>
    <row r="757" spans="1:18" ht="18" customHeight="1">
      <c r="A757" s="233">
        <v>41218</v>
      </c>
      <c r="B757" s="340">
        <v>1486</v>
      </c>
      <c r="C757" s="289">
        <v>7.3550000000000004</v>
      </c>
      <c r="D757" s="289">
        <v>15.0425</v>
      </c>
      <c r="E757" s="289">
        <v>469</v>
      </c>
      <c r="F757" s="314">
        <v>8.66</v>
      </c>
      <c r="G757" s="340">
        <v>9.09</v>
      </c>
      <c r="H757" s="340">
        <v>19.329999999999998</v>
      </c>
      <c r="I757" s="340">
        <v>150.9</v>
      </c>
      <c r="K757" s="228">
        <f t="shared" si="297"/>
        <v>327.60801800000002</v>
      </c>
      <c r="L757" s="228">
        <f t="shared" si="298"/>
        <v>289.553111</v>
      </c>
      <c r="M757" s="229">
        <f t="shared" si="299"/>
        <v>552.71710724999991</v>
      </c>
      <c r="N757" s="477">
        <f t="shared" si="300"/>
        <v>516.98385665547823</v>
      </c>
      <c r="O757" s="235">
        <f t="shared" si="301"/>
        <v>318.20044199999995</v>
      </c>
      <c r="P757" s="453">
        <f t="shared" si="301"/>
        <v>334.00023299999998</v>
      </c>
      <c r="Q757" s="154">
        <f t="shared" si="302"/>
        <v>426.14917999999994</v>
      </c>
      <c r="R757" s="232">
        <f t="shared" si="302"/>
        <v>3326.7414000000003</v>
      </c>
    </row>
    <row r="758" spans="1:18" ht="18" customHeight="1">
      <c r="A758" s="233">
        <v>41219</v>
      </c>
      <c r="B758" s="340">
        <v>1503.5</v>
      </c>
      <c r="C758" s="289">
        <v>7.41</v>
      </c>
      <c r="D758" s="289">
        <v>15.1675</v>
      </c>
      <c r="E758" s="289">
        <v>472.7</v>
      </c>
      <c r="F758" s="314">
        <v>8.77</v>
      </c>
      <c r="G758" s="340">
        <v>9.1950000000000003</v>
      </c>
      <c r="H758" s="340">
        <v>19.59</v>
      </c>
      <c r="I758" s="340">
        <v>150.6</v>
      </c>
      <c r="K758" s="228">
        <f t="shared" si="297"/>
        <v>331.46612049999999</v>
      </c>
      <c r="L758" s="228">
        <f t="shared" si="298"/>
        <v>291.71836200000001</v>
      </c>
      <c r="M758" s="229">
        <f t="shared" si="299"/>
        <v>557.31006975000003</v>
      </c>
      <c r="N758" s="477">
        <f t="shared" si="300"/>
        <v>521.06240733698201</v>
      </c>
      <c r="O758" s="235">
        <f t="shared" si="301"/>
        <v>322.24224899999996</v>
      </c>
      <c r="P758" s="453">
        <f t="shared" si="301"/>
        <v>337.85832149999999</v>
      </c>
      <c r="Q758" s="154">
        <f t="shared" si="302"/>
        <v>431.88113999999996</v>
      </c>
      <c r="R758" s="232">
        <f t="shared" si="302"/>
        <v>3320.1275999999998</v>
      </c>
    </row>
    <row r="759" spans="1:18" ht="18" customHeight="1">
      <c r="A759" s="233">
        <v>41220</v>
      </c>
      <c r="B759" s="340">
        <v>1493.5</v>
      </c>
      <c r="C759" s="289">
        <v>7.4424999999999999</v>
      </c>
      <c r="D759" s="289">
        <v>15.0875</v>
      </c>
      <c r="E759" s="289">
        <v>469.5</v>
      </c>
      <c r="F759" s="314">
        <v>8.94</v>
      </c>
      <c r="G759" s="340">
        <v>9.3149999999999995</v>
      </c>
      <c r="H759" s="340">
        <v>18.95</v>
      </c>
      <c r="I759" s="340">
        <v>151.19999999999999</v>
      </c>
      <c r="K759" s="228">
        <f t="shared" si="297"/>
        <v>329.26149049999998</v>
      </c>
      <c r="L759" s="228">
        <f t="shared" si="298"/>
        <v>292.99782850000003</v>
      </c>
      <c r="M759" s="229">
        <f t="shared" si="299"/>
        <v>554.37057374999995</v>
      </c>
      <c r="N759" s="477">
        <f t="shared" si="300"/>
        <v>517.53501215297877</v>
      </c>
      <c r="O759" s="235">
        <f t="shared" si="301"/>
        <v>328.48867799999994</v>
      </c>
      <c r="P759" s="453">
        <f t="shared" si="301"/>
        <v>342.26756549999993</v>
      </c>
      <c r="Q759" s="154">
        <f t="shared" si="302"/>
        <v>417.77170000000001</v>
      </c>
      <c r="R759" s="232">
        <f t="shared" si="302"/>
        <v>3333.3551999999995</v>
      </c>
    </row>
    <row r="760" spans="1:18" ht="18" customHeight="1">
      <c r="A760" s="233">
        <v>41221</v>
      </c>
      <c r="B760" s="340">
        <v>1477</v>
      </c>
      <c r="C760" s="289">
        <v>7.4124999999999996</v>
      </c>
      <c r="D760" s="289">
        <v>14.9925</v>
      </c>
      <c r="E760" s="289">
        <v>462.9</v>
      </c>
      <c r="F760" s="314">
        <v>9.0250000000000004</v>
      </c>
      <c r="G760" s="340">
        <v>9.3699999999999992</v>
      </c>
      <c r="H760" s="340">
        <v>18.84</v>
      </c>
      <c r="I760" s="340">
        <v>151.4</v>
      </c>
      <c r="K760" s="228">
        <f t="shared" si="297"/>
        <v>325.623851</v>
      </c>
      <c r="L760" s="228">
        <f t="shared" si="298"/>
        <v>291.81678249999999</v>
      </c>
      <c r="M760" s="229">
        <f t="shared" si="299"/>
        <v>550.87992224999994</v>
      </c>
      <c r="N760" s="477">
        <f t="shared" si="300"/>
        <v>510.25975958597195</v>
      </c>
      <c r="O760" s="235">
        <f t="shared" si="301"/>
        <v>331.61189250000001</v>
      </c>
      <c r="P760" s="453">
        <f t="shared" si="301"/>
        <v>344.28846899999996</v>
      </c>
      <c r="Q760" s="154">
        <f t="shared" si="302"/>
        <v>415.34664000000004</v>
      </c>
      <c r="R760" s="232">
        <f t="shared" si="302"/>
        <v>3337.7644</v>
      </c>
    </row>
    <row r="761" spans="1:18" ht="18" customHeight="1">
      <c r="A761" s="233">
        <v>41222</v>
      </c>
      <c r="B761" s="340">
        <v>1494</v>
      </c>
      <c r="C761" s="289">
        <v>7.3875000000000002</v>
      </c>
      <c r="D761" s="289">
        <v>14.52</v>
      </c>
      <c r="E761" s="289">
        <v>449.7</v>
      </c>
      <c r="F761" s="314">
        <v>8.8650000000000002</v>
      </c>
      <c r="G761" s="340">
        <v>9.2225000000000001</v>
      </c>
      <c r="H761" s="340">
        <v>19.059999999999999</v>
      </c>
      <c r="I761" s="340">
        <v>149.9</v>
      </c>
      <c r="K761" s="228">
        <f t="shared" si="297"/>
        <v>329.37172199999998</v>
      </c>
      <c r="L761" s="228">
        <f t="shared" si="298"/>
        <v>290.83257750000001</v>
      </c>
      <c r="M761" s="229">
        <f t="shared" si="299"/>
        <v>533.51852399999996</v>
      </c>
      <c r="N761" s="477">
        <f t="shared" si="300"/>
        <v>495.70925445195849</v>
      </c>
      <c r="O761" s="235">
        <f t="shared" si="301"/>
        <v>325.73290049999997</v>
      </c>
      <c r="P761" s="453">
        <f t="shared" si="301"/>
        <v>338.86877325</v>
      </c>
      <c r="Q761" s="154">
        <f t="shared" si="302"/>
        <v>420.19675999999998</v>
      </c>
      <c r="R761" s="232">
        <f t="shared" si="302"/>
        <v>3304.6954000000001</v>
      </c>
    </row>
    <row r="762" spans="1:18" ht="18" customHeight="1">
      <c r="A762" s="233">
        <v>41225</v>
      </c>
      <c r="B762" s="340">
        <v>1462.5</v>
      </c>
      <c r="C762" s="289">
        <v>7.18</v>
      </c>
      <c r="D762" s="289">
        <v>14.11</v>
      </c>
      <c r="E762" s="289">
        <v>431.4</v>
      </c>
      <c r="F762" s="314">
        <v>8.5775000000000006</v>
      </c>
      <c r="G762" s="340">
        <v>8.9049999999999994</v>
      </c>
      <c r="H762" s="340">
        <v>19.36</v>
      </c>
      <c r="I762" s="340">
        <v>153.05000000000001</v>
      </c>
      <c r="K762" s="228">
        <f t="shared" si="297"/>
        <v>322.42713750000001</v>
      </c>
      <c r="L762" s="228">
        <f t="shared" si="298"/>
        <v>282.66367600000001</v>
      </c>
      <c r="M762" s="229">
        <f t="shared" si="299"/>
        <v>518.45360699999992</v>
      </c>
      <c r="N762" s="477">
        <f t="shared" si="300"/>
        <v>475.53696324343986</v>
      </c>
      <c r="O762" s="235">
        <f t="shared" si="301"/>
        <v>315.16908675000002</v>
      </c>
      <c r="P762" s="453">
        <f t="shared" si="301"/>
        <v>327.20264849999995</v>
      </c>
      <c r="Q762" s="154">
        <f t="shared" si="302"/>
        <v>426.81055999999995</v>
      </c>
      <c r="R762" s="232">
        <f t="shared" si="302"/>
        <v>3374.1403000000005</v>
      </c>
    </row>
    <row r="763" spans="1:18" ht="18" customHeight="1">
      <c r="A763" s="233">
        <v>41226</v>
      </c>
      <c r="B763" s="340">
        <v>1451.5</v>
      </c>
      <c r="C763" s="289">
        <v>7.2350000000000003</v>
      </c>
      <c r="D763" s="289">
        <v>14.27</v>
      </c>
      <c r="E763" s="289">
        <v>433.1</v>
      </c>
      <c r="F763" s="314">
        <v>8.51</v>
      </c>
      <c r="G763" s="340">
        <v>8.8774999999999995</v>
      </c>
      <c r="H763" s="340">
        <v>19.350000000000001</v>
      </c>
      <c r="I763" s="340">
        <v>146</v>
      </c>
      <c r="K763" s="228">
        <f t="shared" si="297"/>
        <v>320.00204450000001</v>
      </c>
      <c r="L763" s="228">
        <f t="shared" si="298"/>
        <v>284.82892700000002</v>
      </c>
      <c r="M763" s="229">
        <f t="shared" si="299"/>
        <v>524.33259899999996</v>
      </c>
      <c r="N763" s="477">
        <f t="shared" si="300"/>
        <v>477.41089193494162</v>
      </c>
      <c r="O763" s="235">
        <f t="shared" si="301"/>
        <v>312.68888699999997</v>
      </c>
      <c r="P763" s="453">
        <f t="shared" si="301"/>
        <v>326.19219674999994</v>
      </c>
      <c r="Q763" s="154">
        <f t="shared" si="302"/>
        <v>426.59010000000001</v>
      </c>
      <c r="R763" s="232">
        <f t="shared" si="302"/>
        <v>3218.7159999999999</v>
      </c>
    </row>
    <row r="764" spans="1:18" ht="18" customHeight="1">
      <c r="A764" s="233">
        <v>41227</v>
      </c>
      <c r="B764" s="340">
        <v>1438</v>
      </c>
      <c r="C764" s="289">
        <v>7.2575000000000003</v>
      </c>
      <c r="D764" s="289">
        <v>14.327500000000001</v>
      </c>
      <c r="E764" s="289">
        <v>436</v>
      </c>
      <c r="F764" s="314">
        <v>8.4875000000000007</v>
      </c>
      <c r="G764" s="340">
        <v>8.8975000000000009</v>
      </c>
      <c r="H764" s="340">
        <v>19.239999999999998</v>
      </c>
      <c r="I764" s="340">
        <v>147.69999999999999</v>
      </c>
      <c r="K764" s="228">
        <f t="shared" si="297"/>
        <v>317.02579399999996</v>
      </c>
      <c r="L764" s="228">
        <f t="shared" si="298"/>
        <v>285.71471150000002</v>
      </c>
      <c r="M764" s="229">
        <f t="shared" si="299"/>
        <v>526.44536174999996</v>
      </c>
      <c r="N764" s="477">
        <f t="shared" si="300"/>
        <v>480.60759382044455</v>
      </c>
      <c r="O764" s="235">
        <f t="shared" si="301"/>
        <v>311.86215375</v>
      </c>
      <c r="P764" s="453">
        <f t="shared" si="301"/>
        <v>326.92707074999998</v>
      </c>
      <c r="Q764" s="154">
        <f t="shared" si="302"/>
        <v>424.16503999999998</v>
      </c>
      <c r="R764" s="232">
        <f t="shared" si="302"/>
        <v>3256.1941999999995</v>
      </c>
    </row>
    <row r="765" spans="1:18" ht="18" customHeight="1">
      <c r="A765" s="233">
        <v>41228</v>
      </c>
      <c r="B765" s="340">
        <v>1486.5</v>
      </c>
      <c r="C765" s="289">
        <v>7.2125000000000004</v>
      </c>
      <c r="D765" s="289">
        <v>14.02</v>
      </c>
      <c r="E765" s="289">
        <v>430.5</v>
      </c>
      <c r="F765" s="314">
        <v>8.4550000000000001</v>
      </c>
      <c r="G765" s="340">
        <v>8.8650000000000002</v>
      </c>
      <c r="H765" s="340">
        <v>19.04</v>
      </c>
      <c r="I765" s="340">
        <v>149</v>
      </c>
      <c r="K765" s="228">
        <f t="shared" si="297"/>
        <v>327.71824950000001</v>
      </c>
      <c r="L765" s="228">
        <f t="shared" si="298"/>
        <v>283.94314250000002</v>
      </c>
      <c r="M765" s="229">
        <f t="shared" si="299"/>
        <v>515.14667399999996</v>
      </c>
      <c r="N765" s="477">
        <f t="shared" si="300"/>
        <v>474.54488334793894</v>
      </c>
      <c r="O765" s="235">
        <f t="shared" si="301"/>
        <v>310.66798349999999</v>
      </c>
      <c r="P765" s="453">
        <f t="shared" si="301"/>
        <v>325.73290049999997</v>
      </c>
      <c r="Q765" s="154">
        <f t="shared" si="302"/>
        <v>419.75583999999998</v>
      </c>
      <c r="R765" s="232">
        <f t="shared" si="302"/>
        <v>3284.8539999999998</v>
      </c>
    </row>
    <row r="766" spans="1:18" ht="18" customHeight="1">
      <c r="A766" s="233">
        <v>41229</v>
      </c>
      <c r="B766" s="340">
        <v>1484.5</v>
      </c>
      <c r="C766" s="289">
        <v>7.27</v>
      </c>
      <c r="D766" s="289">
        <v>13.8325</v>
      </c>
      <c r="E766" s="289">
        <v>424.6</v>
      </c>
      <c r="F766" s="314">
        <v>8.3800000000000008</v>
      </c>
      <c r="G766" s="340">
        <v>8.76</v>
      </c>
      <c r="H766" s="340">
        <v>19.149999999999999</v>
      </c>
      <c r="I766" s="340">
        <v>147.30000000000001</v>
      </c>
      <c r="K766" s="228">
        <f t="shared" si="297"/>
        <v>327.27732349999997</v>
      </c>
      <c r="L766" s="228">
        <f t="shared" si="298"/>
        <v>286.20681400000001</v>
      </c>
      <c r="M766" s="229">
        <f t="shared" si="299"/>
        <v>508.25723024999996</v>
      </c>
      <c r="N766" s="477">
        <f t="shared" si="300"/>
        <v>468.04124847743293</v>
      </c>
      <c r="O766" s="235">
        <f t="shared" si="301"/>
        <v>307.91220600000003</v>
      </c>
      <c r="P766" s="453">
        <f t="shared" si="301"/>
        <v>321.87481199999996</v>
      </c>
      <c r="Q766" s="154">
        <f t="shared" si="302"/>
        <v>422.18089999999995</v>
      </c>
      <c r="R766" s="232">
        <f t="shared" si="302"/>
        <v>3247.3758000000003</v>
      </c>
    </row>
    <row r="767" spans="1:18" ht="18" customHeight="1">
      <c r="A767" s="233">
        <v>41232</v>
      </c>
      <c r="B767" s="340">
        <v>1484.5</v>
      </c>
      <c r="C767" s="289">
        <v>7.3875000000000002</v>
      </c>
      <c r="D767" s="289">
        <v>13.9475</v>
      </c>
      <c r="E767" s="289">
        <v>424.6</v>
      </c>
      <c r="F767" s="314">
        <v>8.4175000000000004</v>
      </c>
      <c r="G767" s="340">
        <v>8.76</v>
      </c>
      <c r="H767" s="340">
        <v>19.940000000000001</v>
      </c>
      <c r="I767" s="340">
        <v>151.4</v>
      </c>
      <c r="K767" s="228">
        <f>B767*0.220463</f>
        <v>327.27732349999997</v>
      </c>
      <c r="L767" s="228">
        <f t="shared" si="298"/>
        <v>290.83257750000001</v>
      </c>
      <c r="M767" s="229">
        <f t="shared" si="299"/>
        <v>512.48275574999991</v>
      </c>
      <c r="N767" s="477">
        <f t="shared" si="300"/>
        <v>468.04124847743293</v>
      </c>
      <c r="O767" s="235">
        <f t="shared" si="301"/>
        <v>309.29009474999998</v>
      </c>
      <c r="P767" s="453">
        <f t="shared" si="301"/>
        <v>321.87481199999996</v>
      </c>
      <c r="Q767" s="154">
        <f t="shared" si="302"/>
        <v>439.59724000000006</v>
      </c>
      <c r="R767" s="232">
        <f t="shared" si="302"/>
        <v>3337.7644</v>
      </c>
    </row>
    <row r="768" spans="1:18" ht="18" customHeight="1">
      <c r="A768" s="233">
        <v>41233</v>
      </c>
      <c r="B768" s="340">
        <v>1492.5</v>
      </c>
      <c r="C768" s="289">
        <v>7.4325000000000001</v>
      </c>
      <c r="D768" s="289">
        <v>14.1275</v>
      </c>
      <c r="E768" s="289">
        <v>429.6</v>
      </c>
      <c r="F768" s="314">
        <v>8.4499999999999993</v>
      </c>
      <c r="G768" s="340">
        <v>8.7750000000000004</v>
      </c>
      <c r="H768" s="340">
        <v>19.899999999999999</v>
      </c>
      <c r="I768" s="340">
        <v>143.75</v>
      </c>
      <c r="K768" s="228">
        <f t="shared" si="297"/>
        <v>329.04102749999998</v>
      </c>
      <c r="L768" s="228">
        <f t="shared" si="298"/>
        <v>292.60414650000001</v>
      </c>
      <c r="M768" s="229">
        <f t="shared" si="299"/>
        <v>519.09662174999994</v>
      </c>
      <c r="N768" s="477">
        <f t="shared" si="300"/>
        <v>473.55280345243807</v>
      </c>
      <c r="O768" s="235">
        <f t="shared" si="301"/>
        <v>310.48426499999994</v>
      </c>
      <c r="P768" s="453">
        <f t="shared" si="301"/>
        <v>322.42596750000001</v>
      </c>
      <c r="Q768" s="154">
        <f t="shared" si="302"/>
        <v>438.71539999999993</v>
      </c>
      <c r="R768" s="232">
        <f t="shared" si="302"/>
        <v>3169.1124999999997</v>
      </c>
    </row>
    <row r="769" spans="1:18" ht="18" customHeight="1">
      <c r="A769" s="233">
        <v>41234</v>
      </c>
      <c r="B769" s="340">
        <v>1483</v>
      </c>
      <c r="C769" s="289">
        <v>7.41</v>
      </c>
      <c r="D769" s="289">
        <v>14.0825</v>
      </c>
      <c r="E769" s="289">
        <v>427.9</v>
      </c>
      <c r="F769" s="314">
        <v>8.4525000000000006</v>
      </c>
      <c r="G769" s="340">
        <v>8.7624999999999993</v>
      </c>
      <c r="H769" s="340">
        <v>19.64</v>
      </c>
      <c r="I769" s="340">
        <v>153.44999999999999</v>
      </c>
      <c r="K769" s="228">
        <f t="shared" si="297"/>
        <v>326.94662899999997</v>
      </c>
      <c r="L769" s="228">
        <f t="shared" si="298"/>
        <v>291.71836200000001</v>
      </c>
      <c r="M769" s="229">
        <f t="shared" si="299"/>
        <v>517.4431552499999</v>
      </c>
      <c r="N769" s="477">
        <f t="shared" si="300"/>
        <v>471.67887476093625</v>
      </c>
      <c r="O769" s="235">
        <f t="shared" si="301"/>
        <v>310.57612425000002</v>
      </c>
      <c r="P769" s="453">
        <f t="shared" si="301"/>
        <v>321.96667124999993</v>
      </c>
      <c r="Q769" s="154">
        <f t="shared" si="302"/>
        <v>432.98344000000003</v>
      </c>
      <c r="R769" s="232">
        <f t="shared" si="302"/>
        <v>3382.9586999999997</v>
      </c>
    </row>
    <row r="770" spans="1:18" ht="18" customHeight="1">
      <c r="A770" s="233">
        <v>41236</v>
      </c>
      <c r="B770" s="340">
        <v>1503.5</v>
      </c>
      <c r="C770" s="289">
        <v>7.4539999999999997</v>
      </c>
      <c r="D770" s="289">
        <v>14.186</v>
      </c>
      <c r="E770" s="289">
        <v>428.6</v>
      </c>
      <c r="F770" s="314">
        <v>8.4760000000000009</v>
      </c>
      <c r="G770" s="340">
        <v>8.7825000000000006</v>
      </c>
      <c r="H770" s="340">
        <v>19.14</v>
      </c>
      <c r="I770" s="340">
        <v>150.80000000000001</v>
      </c>
      <c r="K770" s="228">
        <f t="shared" si="297"/>
        <v>331.46612049999999</v>
      </c>
      <c r="L770" s="228">
        <f t="shared" si="298"/>
        <v>293.4505628</v>
      </c>
      <c r="M770" s="229">
        <f t="shared" si="299"/>
        <v>521.24612819999993</v>
      </c>
      <c r="N770" s="477">
        <f t="shared" si="300"/>
        <v>472.45049245743701</v>
      </c>
      <c r="O770" s="235">
        <f t="shared" si="301"/>
        <v>311.43960120000003</v>
      </c>
      <c r="P770" s="453">
        <f t="shared" si="301"/>
        <v>322.70154524999998</v>
      </c>
      <c r="Q770" s="154">
        <f t="shared" si="302"/>
        <v>421.96044000000001</v>
      </c>
      <c r="R770" s="232">
        <f t="shared" si="302"/>
        <v>3324.5367999999999</v>
      </c>
    </row>
    <row r="771" spans="1:18" ht="18" customHeight="1">
      <c r="A771" s="233">
        <v>41239</v>
      </c>
      <c r="B771" s="340">
        <v>1492</v>
      </c>
      <c r="C771" s="289">
        <v>7.4725000000000001</v>
      </c>
      <c r="D771" s="289">
        <v>14.2475</v>
      </c>
      <c r="E771" s="289">
        <v>431.7</v>
      </c>
      <c r="F771" s="314">
        <v>8.49</v>
      </c>
      <c r="G771" s="340">
        <v>8.8424999999999994</v>
      </c>
      <c r="H771" s="340">
        <v>19.149999999999999</v>
      </c>
      <c r="I771" s="340">
        <v>148.9</v>
      </c>
      <c r="K771" s="228">
        <f t="shared" si="297"/>
        <v>328.93079599999999</v>
      </c>
      <c r="L771" s="228">
        <f t="shared" si="298"/>
        <v>294.17887450000001</v>
      </c>
      <c r="M771" s="229">
        <f t="shared" si="299"/>
        <v>523.50586575</v>
      </c>
      <c r="N771" s="477">
        <f t="shared" si="300"/>
        <v>475.86765654194016</v>
      </c>
      <c r="O771" s="235">
        <f t="shared" si="301"/>
        <v>311.95401299999997</v>
      </c>
      <c r="P771" s="453">
        <f t="shared" si="301"/>
        <v>324.90616724999995</v>
      </c>
      <c r="Q771" s="154">
        <f t="shared" si="302"/>
        <v>422.18089999999995</v>
      </c>
      <c r="R771" s="232">
        <f t="shared" si="302"/>
        <v>3282.6494000000002</v>
      </c>
    </row>
    <row r="772" spans="1:18" ht="18" customHeight="1">
      <c r="A772" s="233">
        <v>41240</v>
      </c>
      <c r="B772" s="340">
        <v>1508.5</v>
      </c>
      <c r="C772" s="289">
        <v>7.6</v>
      </c>
      <c r="D772" s="289">
        <v>14.4925</v>
      </c>
      <c r="E772" s="289">
        <v>439.3</v>
      </c>
      <c r="F772" s="314">
        <v>8.73</v>
      </c>
      <c r="G772" s="340">
        <v>9.1575000000000006</v>
      </c>
      <c r="H772" s="340">
        <v>19.23</v>
      </c>
      <c r="I772" s="340">
        <v>149.15</v>
      </c>
      <c r="K772" s="228">
        <f t="shared" si="297"/>
        <v>332.56843549999996</v>
      </c>
      <c r="L772" s="228">
        <f t="shared" si="298"/>
        <v>299.19832000000002</v>
      </c>
      <c r="M772" s="229">
        <f t="shared" si="299"/>
        <v>532.50807224999994</v>
      </c>
      <c r="N772" s="477">
        <f t="shared" si="300"/>
        <v>484.24522010394793</v>
      </c>
      <c r="O772" s="235">
        <f t="shared" si="301"/>
        <v>320.77250099999998</v>
      </c>
      <c r="P772" s="453">
        <f t="shared" si="301"/>
        <v>336.48043274999998</v>
      </c>
      <c r="Q772" s="154">
        <f t="shared" si="302"/>
        <v>423.94457999999997</v>
      </c>
      <c r="R772" s="232">
        <f t="shared" si="302"/>
        <v>3288.1608999999999</v>
      </c>
    </row>
    <row r="773" spans="1:18" ht="18" customHeight="1">
      <c r="A773" s="233">
        <v>41241</v>
      </c>
      <c r="B773" s="340">
        <v>1519</v>
      </c>
      <c r="C773" s="289">
        <v>7.6025</v>
      </c>
      <c r="D773" s="289">
        <v>14.4625</v>
      </c>
      <c r="E773" s="289">
        <v>439.9</v>
      </c>
      <c r="F773" s="314">
        <v>8.76</v>
      </c>
      <c r="G773" s="340">
        <v>9.1824999999999992</v>
      </c>
      <c r="H773" s="340">
        <v>19.16</v>
      </c>
      <c r="I773" s="340">
        <v>154.85</v>
      </c>
      <c r="K773" s="228">
        <f t="shared" si="297"/>
        <v>334.88329699999997</v>
      </c>
      <c r="L773" s="228">
        <f t="shared" si="298"/>
        <v>299.2967405</v>
      </c>
      <c r="M773" s="229">
        <f t="shared" si="299"/>
        <v>531.40576124999995</v>
      </c>
      <c r="N773" s="477">
        <f t="shared" si="300"/>
        <v>484.90660670094849</v>
      </c>
      <c r="O773" s="235">
        <f t="shared" si="301"/>
        <v>321.87481199999996</v>
      </c>
      <c r="P773" s="453">
        <f t="shared" si="301"/>
        <v>337.39902524999997</v>
      </c>
      <c r="Q773" s="154">
        <f t="shared" si="302"/>
        <v>422.40135999999995</v>
      </c>
      <c r="R773" s="232">
        <f t="shared" si="302"/>
        <v>3413.8230999999996</v>
      </c>
    </row>
    <row r="774" spans="1:18" ht="18" customHeight="1">
      <c r="A774" s="233">
        <v>41242</v>
      </c>
      <c r="B774" s="340">
        <v>1511</v>
      </c>
      <c r="C774" s="289">
        <v>7.5149999999999997</v>
      </c>
      <c r="D774" s="289">
        <v>14.48</v>
      </c>
      <c r="E774" s="289">
        <v>442.7</v>
      </c>
      <c r="F774" s="314">
        <v>8.6925000000000008</v>
      </c>
      <c r="G774" s="340">
        <v>9.1724999999999994</v>
      </c>
      <c r="H774" s="340">
        <v>19.34</v>
      </c>
      <c r="I774" s="340">
        <v>156.4</v>
      </c>
      <c r="K774" s="228">
        <f t="shared" si="297"/>
        <v>333.11959300000001</v>
      </c>
      <c r="L774" s="228">
        <f t="shared" si="298"/>
        <v>295.85202299999997</v>
      </c>
      <c r="M774" s="229">
        <f t="shared" si="299"/>
        <v>532.04877599999998</v>
      </c>
      <c r="N774" s="477">
        <f t="shared" si="300"/>
        <v>487.99307748695139</v>
      </c>
      <c r="O774" s="235">
        <f t="shared" si="301"/>
        <v>319.39461225000002</v>
      </c>
      <c r="P774" s="453">
        <f t="shared" si="301"/>
        <v>337.03158824999997</v>
      </c>
      <c r="Q774" s="154">
        <f t="shared" si="302"/>
        <v>426.36963999999995</v>
      </c>
      <c r="R774" s="232">
        <f t="shared" si="302"/>
        <v>3447.9944</v>
      </c>
    </row>
    <row r="775" spans="1:18" ht="18" customHeight="1" thickBot="1">
      <c r="A775" s="233">
        <v>41243</v>
      </c>
      <c r="B775" s="340">
        <v>1527</v>
      </c>
      <c r="C775" s="289">
        <v>7.48</v>
      </c>
      <c r="D775" s="289">
        <v>14.387499999999999</v>
      </c>
      <c r="E775" s="289">
        <v>442.4</v>
      </c>
      <c r="F775" s="314">
        <v>8.4474999999999998</v>
      </c>
      <c r="G775" s="340">
        <v>8.9749999999999996</v>
      </c>
      <c r="H775" s="340">
        <v>19.34</v>
      </c>
      <c r="I775" s="340">
        <v>150.6</v>
      </c>
      <c r="K775" s="228">
        <f t="shared" si="297"/>
        <v>336.64700099999999</v>
      </c>
      <c r="L775" s="228">
        <f t="shared" si="298"/>
        <v>294.47413600000004</v>
      </c>
      <c r="M775" s="229">
        <f t="shared" si="299"/>
        <v>528.64998374999993</v>
      </c>
      <c r="N775" s="477">
        <f t="shared" si="300"/>
        <v>487.66238418845103</v>
      </c>
      <c r="O775" s="235">
        <f t="shared" si="301"/>
        <v>310.39240574999997</v>
      </c>
      <c r="P775" s="453">
        <f t="shared" si="301"/>
        <v>329.77470749999998</v>
      </c>
      <c r="Q775" s="154">
        <f t="shared" si="302"/>
        <v>426.36963999999995</v>
      </c>
      <c r="R775" s="232">
        <f t="shared" si="302"/>
        <v>3320.1275999999998</v>
      </c>
    </row>
    <row r="776" spans="1:18" ht="18" customHeight="1" thickBot="1">
      <c r="A776" s="120" t="s">
        <v>110</v>
      </c>
      <c r="B776" s="344">
        <f t="shared" ref="B776:I776" si="303">AVERAGE(B755:B775)</f>
        <v>1487.8809523809523</v>
      </c>
      <c r="C776" s="344">
        <f t="shared" si="303"/>
        <v>7.4010238095238083</v>
      </c>
      <c r="D776" s="344">
        <f t="shared" si="303"/>
        <v>14.506595238095239</v>
      </c>
      <c r="E776" s="344">
        <f t="shared" si="303"/>
        <v>445.06190476190483</v>
      </c>
      <c r="F776" s="344">
        <f t="shared" si="303"/>
        <v>8.6150476190476173</v>
      </c>
      <c r="G776" s="344">
        <f t="shared" si="303"/>
        <v>9.0038095238095242</v>
      </c>
      <c r="H776" s="344">
        <f t="shared" si="303"/>
        <v>19.313333333333329</v>
      </c>
      <c r="I776" s="344">
        <f t="shared" si="303"/>
        <v>150.6904761904762</v>
      </c>
      <c r="J776" s="461" t="e">
        <f>AVERAGE(#REF!)</f>
        <v>#REF!</v>
      </c>
      <c r="K776" s="223">
        <f t="shared" ref="K776:R776" si="304">AVERAGE(K755:K775)</f>
        <v>328.02269840476197</v>
      </c>
      <c r="L776" s="223">
        <f t="shared" si="304"/>
        <v>291.36498553809531</v>
      </c>
      <c r="M776" s="224">
        <v>532</v>
      </c>
      <c r="N776" s="282">
        <f t="shared" si="304"/>
        <v>490.59663107514427</v>
      </c>
      <c r="O776" s="71">
        <f t="shared" si="304"/>
        <v>316.54872519999998</v>
      </c>
      <c r="P776" s="225">
        <f t="shared" si="304"/>
        <v>330.83327600000001</v>
      </c>
      <c r="Q776" s="71">
        <f t="shared" si="304"/>
        <v>425.78174666666678</v>
      </c>
      <c r="R776" s="282">
        <f t="shared" si="304"/>
        <v>3322.1222380952386</v>
      </c>
    </row>
    <row r="777" spans="1:18" ht="18" customHeight="1">
      <c r="A777" s="233">
        <v>41246</v>
      </c>
      <c r="B777" s="340">
        <v>1537.5</v>
      </c>
      <c r="C777" s="289">
        <v>7.49</v>
      </c>
      <c r="D777" s="289">
        <v>14.5375</v>
      </c>
      <c r="E777" s="289">
        <v>445.2</v>
      </c>
      <c r="F777" s="314">
        <v>8.42</v>
      </c>
      <c r="G777" s="340">
        <v>8.9275000000000002</v>
      </c>
      <c r="H777" s="340">
        <v>19.75</v>
      </c>
      <c r="I777" s="340">
        <v>150.69999999999999</v>
      </c>
      <c r="K777" s="228">
        <f t="shared" ref="K777:K796" si="305">B777*0.220463</f>
        <v>338.9618625</v>
      </c>
      <c r="L777" s="228">
        <f t="shared" ref="L777:L796" si="306">C777*39.3682</f>
        <v>294.867818</v>
      </c>
      <c r="M777" s="229">
        <f t="shared" ref="M777:M796" si="307">D777*36.7437</f>
        <v>534.16153874999998</v>
      </c>
      <c r="N777" s="477">
        <f t="shared" ref="N777:N796" si="308">E777/0.907185</f>
        <v>490.74885497445393</v>
      </c>
      <c r="O777" s="235">
        <f t="shared" ref="O777:P796" si="309">F777*36.7437</f>
        <v>309.38195399999995</v>
      </c>
      <c r="P777" s="453">
        <f t="shared" si="309"/>
        <v>328.02938174999997</v>
      </c>
      <c r="Q777" s="154">
        <f t="shared" ref="Q777:R796" si="310">H777/100*2204.6</f>
        <v>435.4085</v>
      </c>
      <c r="R777" s="232">
        <f t="shared" si="310"/>
        <v>3322.3321999999998</v>
      </c>
    </row>
    <row r="778" spans="1:18" ht="18" customHeight="1">
      <c r="A778" s="233">
        <v>41247</v>
      </c>
      <c r="B778" s="340">
        <v>1541</v>
      </c>
      <c r="C778" s="289">
        <v>7.4649999999999999</v>
      </c>
      <c r="D778" s="289">
        <v>14.555</v>
      </c>
      <c r="E778" s="289">
        <v>447.8</v>
      </c>
      <c r="F778" s="314">
        <v>8.3849999999999998</v>
      </c>
      <c r="G778" s="340">
        <v>8.8774999999999995</v>
      </c>
      <c r="H778" s="340">
        <v>19.440000000000001</v>
      </c>
      <c r="I778" s="340">
        <v>148.35</v>
      </c>
      <c r="K778" s="228">
        <f t="shared" si="305"/>
        <v>339.73348299999998</v>
      </c>
      <c r="L778" s="228">
        <f t="shared" si="306"/>
        <v>293.88361300000003</v>
      </c>
      <c r="M778" s="229">
        <f t="shared" si="307"/>
        <v>534.8045535</v>
      </c>
      <c r="N778" s="477">
        <f t="shared" si="308"/>
        <v>493.61486356145662</v>
      </c>
      <c r="O778" s="235">
        <f t="shared" si="309"/>
        <v>308.09592449999997</v>
      </c>
      <c r="P778" s="453">
        <f t="shared" si="309"/>
        <v>326.19219674999994</v>
      </c>
      <c r="Q778" s="154">
        <f t="shared" si="310"/>
        <v>428.57424000000003</v>
      </c>
      <c r="R778" s="232">
        <f t="shared" si="310"/>
        <v>3270.5241000000001</v>
      </c>
    </row>
    <row r="779" spans="1:18" ht="18" customHeight="1">
      <c r="A779" s="233">
        <v>41248</v>
      </c>
      <c r="B779" s="340">
        <v>1555.5</v>
      </c>
      <c r="C779" s="289">
        <v>7.5324999999999998</v>
      </c>
      <c r="D779" s="289">
        <v>14.7925</v>
      </c>
      <c r="E779" s="289">
        <v>453.2</v>
      </c>
      <c r="F779" s="314">
        <v>8.4224999999999994</v>
      </c>
      <c r="G779" s="340">
        <v>8.93</v>
      </c>
      <c r="H779" s="340">
        <v>19.57</v>
      </c>
      <c r="I779" s="340">
        <v>149.1</v>
      </c>
      <c r="K779" s="228">
        <f t="shared" si="305"/>
        <v>342.93019649999997</v>
      </c>
      <c r="L779" s="228">
        <f t="shared" si="306"/>
        <v>296.54096650000002</v>
      </c>
      <c r="M779" s="229">
        <f t="shared" si="307"/>
        <v>543.53118224999992</v>
      </c>
      <c r="N779" s="477">
        <f t="shared" si="308"/>
        <v>499.56734293446209</v>
      </c>
      <c r="O779" s="235">
        <f t="shared" si="309"/>
        <v>309.47381324999998</v>
      </c>
      <c r="P779" s="453">
        <f t="shared" si="309"/>
        <v>328.12124099999994</v>
      </c>
      <c r="Q779" s="154">
        <f t="shared" si="310"/>
        <v>431.44022000000001</v>
      </c>
      <c r="R779" s="232">
        <f t="shared" si="310"/>
        <v>3287.0585999999994</v>
      </c>
    </row>
    <row r="780" spans="1:18" ht="18" customHeight="1">
      <c r="A780" s="233">
        <v>41249</v>
      </c>
      <c r="B780" s="340">
        <v>1531</v>
      </c>
      <c r="C780" s="289">
        <v>7.4775</v>
      </c>
      <c r="D780" s="289">
        <v>14.9125</v>
      </c>
      <c r="E780" s="289">
        <v>458</v>
      </c>
      <c r="F780" s="314">
        <v>8.4525000000000006</v>
      </c>
      <c r="G780" s="340">
        <v>8.98</v>
      </c>
      <c r="H780" s="340">
        <v>19.36</v>
      </c>
      <c r="I780" s="340">
        <v>150.94999999999999</v>
      </c>
      <c r="K780" s="228">
        <f t="shared" si="305"/>
        <v>337.52885299999997</v>
      </c>
      <c r="L780" s="228">
        <f t="shared" si="306"/>
        <v>294.37571550000001</v>
      </c>
      <c r="M780" s="229">
        <f t="shared" si="307"/>
        <v>547.94042624999997</v>
      </c>
      <c r="N780" s="477">
        <f t="shared" si="308"/>
        <v>504.85843571046701</v>
      </c>
      <c r="O780" s="235">
        <f t="shared" si="309"/>
        <v>310.57612425000002</v>
      </c>
      <c r="P780" s="453">
        <f t="shared" si="309"/>
        <v>329.95842599999997</v>
      </c>
      <c r="Q780" s="154">
        <f t="shared" si="310"/>
        <v>426.81055999999995</v>
      </c>
      <c r="R780" s="232">
        <f t="shared" si="310"/>
        <v>3327.8436999999994</v>
      </c>
    </row>
    <row r="781" spans="1:18" ht="18" customHeight="1">
      <c r="A781" s="233">
        <v>41250</v>
      </c>
      <c r="B781" s="340">
        <v>1526.5</v>
      </c>
      <c r="C781" s="289">
        <v>7.3274999999999997</v>
      </c>
      <c r="D781" s="289">
        <v>14.7225</v>
      </c>
      <c r="E781" s="289">
        <v>450.5</v>
      </c>
      <c r="F781" s="314">
        <v>8.4425000000000008</v>
      </c>
      <c r="G781" s="340">
        <v>8.9600000000000009</v>
      </c>
      <c r="H781" s="340">
        <v>19.21</v>
      </c>
      <c r="I781" s="340">
        <v>153.85</v>
      </c>
      <c r="K781" s="228">
        <f t="shared" si="305"/>
        <v>336.53676949999999</v>
      </c>
      <c r="L781" s="228">
        <f t="shared" si="306"/>
        <v>288.4704855</v>
      </c>
      <c r="M781" s="229">
        <f t="shared" si="307"/>
        <v>540.95912324999995</v>
      </c>
      <c r="N781" s="477">
        <f t="shared" si="308"/>
        <v>496.59110324795932</v>
      </c>
      <c r="O781" s="235">
        <f t="shared" si="309"/>
        <v>310.20868725000003</v>
      </c>
      <c r="P781" s="453">
        <f t="shared" si="309"/>
        <v>329.22355199999998</v>
      </c>
      <c r="Q781" s="154">
        <f t="shared" si="310"/>
        <v>423.50366000000002</v>
      </c>
      <c r="R781" s="232">
        <f t="shared" si="310"/>
        <v>3391.7770999999998</v>
      </c>
    </row>
    <row r="782" spans="1:18" ht="18" customHeight="1">
      <c r="A782" s="233">
        <v>41253</v>
      </c>
      <c r="B782" s="340">
        <v>1545</v>
      </c>
      <c r="C782" s="289">
        <v>7.2675000000000001</v>
      </c>
      <c r="D782" s="289">
        <v>14.7475</v>
      </c>
      <c r="E782" s="289">
        <v>452.4</v>
      </c>
      <c r="F782" s="314">
        <v>8.3275000000000006</v>
      </c>
      <c r="G782" s="340">
        <v>8.9</v>
      </c>
      <c r="H782" s="340">
        <v>18.760000000000002</v>
      </c>
      <c r="I782" s="340">
        <v>147</v>
      </c>
      <c r="K782" s="228">
        <f t="shared" si="305"/>
        <v>340.61533500000002</v>
      </c>
      <c r="L782" s="228">
        <f t="shared" si="306"/>
        <v>286.10839350000003</v>
      </c>
      <c r="M782" s="229">
        <f t="shared" si="307"/>
        <v>541.87771574999999</v>
      </c>
      <c r="N782" s="477">
        <f t="shared" si="308"/>
        <v>498.68549413846125</v>
      </c>
      <c r="O782" s="235">
        <f t="shared" si="309"/>
        <v>305.98316175000002</v>
      </c>
      <c r="P782" s="453">
        <f t="shared" si="309"/>
        <v>327.01893000000001</v>
      </c>
      <c r="Q782" s="154">
        <f t="shared" si="310"/>
        <v>413.58296000000001</v>
      </c>
      <c r="R782" s="232">
        <f t="shared" si="310"/>
        <v>3240.7619999999997</v>
      </c>
    </row>
    <row r="783" spans="1:18" ht="18" customHeight="1">
      <c r="A783" s="233">
        <v>41254</v>
      </c>
      <c r="B783" s="340">
        <v>1552</v>
      </c>
      <c r="C783" s="289">
        <v>7.2424999999999997</v>
      </c>
      <c r="D783" s="289">
        <v>14.72</v>
      </c>
      <c r="E783" s="289">
        <v>455</v>
      </c>
      <c r="F783" s="314">
        <v>8.0574999999999992</v>
      </c>
      <c r="G783" s="340">
        <v>8.6875</v>
      </c>
      <c r="H783" s="340">
        <v>18.86</v>
      </c>
      <c r="I783" s="340">
        <v>149.5</v>
      </c>
      <c r="K783" s="228">
        <f t="shared" si="305"/>
        <v>342.15857599999998</v>
      </c>
      <c r="L783" s="228">
        <f t="shared" si="306"/>
        <v>285.1241885</v>
      </c>
      <c r="M783" s="229">
        <f t="shared" si="307"/>
        <v>540.86726399999998</v>
      </c>
      <c r="N783" s="477">
        <f t="shared" si="308"/>
        <v>501.55150272546393</v>
      </c>
      <c r="O783" s="235">
        <f t="shared" si="309"/>
        <v>296.06236274999992</v>
      </c>
      <c r="P783" s="453">
        <f t="shared" si="309"/>
        <v>319.21089374999997</v>
      </c>
      <c r="Q783" s="154">
        <f t="shared" si="310"/>
        <v>415.78755999999998</v>
      </c>
      <c r="R783" s="232">
        <f t="shared" si="310"/>
        <v>3295.877</v>
      </c>
    </row>
    <row r="784" spans="1:18" ht="18" customHeight="1">
      <c r="A784" s="233">
        <v>41255</v>
      </c>
      <c r="B784" s="340">
        <v>1534.5</v>
      </c>
      <c r="C784" s="289">
        <v>7.21</v>
      </c>
      <c r="D784" s="289">
        <v>14.734999999999999</v>
      </c>
      <c r="E784" s="289">
        <v>459.5</v>
      </c>
      <c r="F784" s="314">
        <v>7.9474999999999998</v>
      </c>
      <c r="G784" s="340">
        <v>8.5325000000000006</v>
      </c>
      <c r="H784" s="340">
        <v>18.54</v>
      </c>
      <c r="I784" s="340">
        <v>146.5</v>
      </c>
      <c r="K784" s="228">
        <f t="shared" si="305"/>
        <v>338.30047350000001</v>
      </c>
      <c r="L784" s="228">
        <f t="shared" si="306"/>
        <v>283.84472199999999</v>
      </c>
      <c r="M784" s="229">
        <f t="shared" si="307"/>
        <v>541.41841949999991</v>
      </c>
      <c r="N784" s="477">
        <f t="shared" si="308"/>
        <v>506.51190220296849</v>
      </c>
      <c r="O784" s="235">
        <f t="shared" si="309"/>
        <v>292.02055574999997</v>
      </c>
      <c r="P784" s="453">
        <f t="shared" si="309"/>
        <v>313.51562024999998</v>
      </c>
      <c r="Q784" s="154">
        <f t="shared" si="310"/>
        <v>408.73283999999995</v>
      </c>
      <c r="R784" s="232">
        <f t="shared" si="310"/>
        <v>3229.739</v>
      </c>
    </row>
    <row r="785" spans="1:18" ht="18" customHeight="1">
      <c r="A785" s="233">
        <v>41256</v>
      </c>
      <c r="B785" s="340">
        <v>1550</v>
      </c>
      <c r="C785" s="289">
        <v>7.1224999999999996</v>
      </c>
      <c r="D785" s="289">
        <v>14.765000000000001</v>
      </c>
      <c r="E785" s="289">
        <v>460.5</v>
      </c>
      <c r="F785" s="314">
        <v>7.93</v>
      </c>
      <c r="G785" s="340">
        <v>8.5075000000000003</v>
      </c>
      <c r="H785" s="340">
        <v>18.54</v>
      </c>
      <c r="I785" s="340">
        <v>143.6</v>
      </c>
      <c r="K785" s="228">
        <f t="shared" si="305"/>
        <v>341.71764999999999</v>
      </c>
      <c r="L785" s="228">
        <f t="shared" si="306"/>
        <v>280.40000450000002</v>
      </c>
      <c r="M785" s="229">
        <f t="shared" si="307"/>
        <v>542.52073050000001</v>
      </c>
      <c r="N785" s="477">
        <f t="shared" si="308"/>
        <v>507.61421319796955</v>
      </c>
      <c r="O785" s="235">
        <f t="shared" si="309"/>
        <v>291.37754099999995</v>
      </c>
      <c r="P785" s="453">
        <f t="shared" si="309"/>
        <v>312.59702775</v>
      </c>
      <c r="Q785" s="154">
        <f t="shared" si="310"/>
        <v>408.73283999999995</v>
      </c>
      <c r="R785" s="232">
        <f t="shared" si="310"/>
        <v>3165.8055999999997</v>
      </c>
    </row>
    <row r="786" spans="1:18" ht="18" customHeight="1">
      <c r="A786" s="233">
        <v>41257</v>
      </c>
      <c r="B786" s="340">
        <v>1542</v>
      </c>
      <c r="C786" s="289">
        <v>7.1875</v>
      </c>
      <c r="D786" s="289">
        <v>14.96</v>
      </c>
      <c r="E786" s="289">
        <v>460.1</v>
      </c>
      <c r="F786" s="314">
        <v>8.01</v>
      </c>
      <c r="G786" s="340">
        <v>8.5225000000000009</v>
      </c>
      <c r="H786" s="340">
        <v>19.010000000000002</v>
      </c>
      <c r="I786" s="340">
        <v>143.15</v>
      </c>
      <c r="K786" s="228">
        <f t="shared" si="305"/>
        <v>339.95394599999997</v>
      </c>
      <c r="L786" s="228">
        <f t="shared" si="306"/>
        <v>282.95893749999999</v>
      </c>
      <c r="M786" s="229">
        <f t="shared" si="307"/>
        <v>549.68575199999998</v>
      </c>
      <c r="N786" s="477">
        <f t="shared" si="308"/>
        <v>507.17328879996916</v>
      </c>
      <c r="O786" s="235">
        <f t="shared" si="309"/>
        <v>294.31703699999997</v>
      </c>
      <c r="P786" s="453">
        <f t="shared" si="309"/>
        <v>313.14818324999999</v>
      </c>
      <c r="Q786" s="154">
        <f t="shared" si="310"/>
        <v>419.09446000000003</v>
      </c>
      <c r="R786" s="232">
        <f t="shared" si="310"/>
        <v>3155.8849</v>
      </c>
    </row>
    <row r="787" spans="1:18" ht="18" customHeight="1">
      <c r="A787" s="233">
        <v>41260</v>
      </c>
      <c r="B787" s="340">
        <v>1520.5</v>
      </c>
      <c r="C787" s="289">
        <v>7.24</v>
      </c>
      <c r="D787" s="289">
        <v>14.9625</v>
      </c>
      <c r="E787" s="289">
        <v>455.4</v>
      </c>
      <c r="F787" s="314">
        <v>8.08</v>
      </c>
      <c r="G787" s="340">
        <v>8.5625</v>
      </c>
      <c r="H787" s="340">
        <v>19.41</v>
      </c>
      <c r="I787" s="340">
        <v>145.94999999999999</v>
      </c>
      <c r="K787" s="228">
        <f t="shared" si="305"/>
        <v>335.21399149999996</v>
      </c>
      <c r="L787" s="228">
        <f t="shared" si="306"/>
        <v>285.02576800000003</v>
      </c>
      <c r="M787" s="229">
        <f t="shared" si="307"/>
        <v>549.77761124999995</v>
      </c>
      <c r="N787" s="477">
        <f t="shared" si="308"/>
        <v>501.99242712346432</v>
      </c>
      <c r="O787" s="235">
        <f t="shared" si="309"/>
        <v>296.889096</v>
      </c>
      <c r="P787" s="453">
        <f t="shared" si="309"/>
        <v>314.61793124999997</v>
      </c>
      <c r="Q787" s="154">
        <f t="shared" si="310"/>
        <v>427.91285999999997</v>
      </c>
      <c r="R787" s="232">
        <f t="shared" si="310"/>
        <v>3217.6136999999994</v>
      </c>
    </row>
    <row r="788" spans="1:18" ht="18" customHeight="1">
      <c r="A788" s="233">
        <v>41261</v>
      </c>
      <c r="B788" s="340">
        <v>1515.5</v>
      </c>
      <c r="C788" s="289">
        <v>7.2</v>
      </c>
      <c r="D788" s="289">
        <v>14.66</v>
      </c>
      <c r="E788" s="289">
        <v>444.9</v>
      </c>
      <c r="F788" s="314">
        <v>8.1125000000000007</v>
      </c>
      <c r="G788" s="340">
        <v>8.6050000000000004</v>
      </c>
      <c r="H788" s="340">
        <v>19.39</v>
      </c>
      <c r="I788" s="340">
        <v>144</v>
      </c>
      <c r="K788" s="228">
        <f t="shared" si="305"/>
        <v>334.11167649999999</v>
      </c>
      <c r="L788" s="228">
        <f t="shared" si="306"/>
        <v>283.45104000000003</v>
      </c>
      <c r="M788" s="229">
        <f t="shared" si="307"/>
        <v>538.66264200000001</v>
      </c>
      <c r="N788" s="477">
        <f t="shared" si="308"/>
        <v>490.41816167595363</v>
      </c>
      <c r="O788" s="235">
        <f t="shared" si="309"/>
        <v>298.08326625000001</v>
      </c>
      <c r="P788" s="453">
        <f t="shared" si="309"/>
        <v>316.17953849999998</v>
      </c>
      <c r="Q788" s="154">
        <f t="shared" si="310"/>
        <v>427.47194000000002</v>
      </c>
      <c r="R788" s="232">
        <f t="shared" si="310"/>
        <v>3174.6239999999998</v>
      </c>
    </row>
    <row r="789" spans="1:18" ht="18" customHeight="1">
      <c r="A789" s="233">
        <v>41262</v>
      </c>
      <c r="B789" s="340">
        <v>1519.5</v>
      </c>
      <c r="C789" s="289">
        <v>7.03</v>
      </c>
      <c r="D789" s="289">
        <v>14.37</v>
      </c>
      <c r="E789" s="289">
        <v>436.5</v>
      </c>
      <c r="F789" s="314">
        <v>8.0574999999999992</v>
      </c>
      <c r="G789" s="340">
        <v>8.58</v>
      </c>
      <c r="H789" s="340">
        <v>19.23</v>
      </c>
      <c r="I789" s="340">
        <v>144.9</v>
      </c>
      <c r="K789" s="228">
        <f t="shared" si="305"/>
        <v>334.99352849999997</v>
      </c>
      <c r="L789" s="228">
        <f t="shared" si="306"/>
        <v>276.75844600000005</v>
      </c>
      <c r="M789" s="229">
        <f t="shared" si="307"/>
        <v>528.00696899999991</v>
      </c>
      <c r="N789" s="477">
        <f t="shared" si="308"/>
        <v>481.15874931794508</v>
      </c>
      <c r="O789" s="235">
        <f t="shared" si="309"/>
        <v>296.06236274999992</v>
      </c>
      <c r="P789" s="453">
        <f t="shared" si="309"/>
        <v>315.26094599999999</v>
      </c>
      <c r="Q789" s="154">
        <f t="shared" si="310"/>
        <v>423.94457999999997</v>
      </c>
      <c r="R789" s="232">
        <f t="shared" si="310"/>
        <v>3194.4654</v>
      </c>
    </row>
    <row r="790" spans="1:18" ht="18" customHeight="1">
      <c r="A790" s="233">
        <v>41263</v>
      </c>
      <c r="B790" s="340">
        <v>1527.5</v>
      </c>
      <c r="C790" s="289">
        <v>6.9649999999999999</v>
      </c>
      <c r="D790" s="289">
        <v>14.0875</v>
      </c>
      <c r="E790" s="289">
        <v>427.7</v>
      </c>
      <c r="F790" s="314">
        <v>7.9050000000000002</v>
      </c>
      <c r="G790" s="340">
        <v>8.4375</v>
      </c>
      <c r="H790" s="340">
        <v>19.25</v>
      </c>
      <c r="I790" s="340">
        <v>142.94999999999999</v>
      </c>
      <c r="K790" s="228">
        <f t="shared" si="305"/>
        <v>336.75723249999999</v>
      </c>
      <c r="L790" s="228">
        <f t="shared" si="306"/>
        <v>274.19951300000002</v>
      </c>
      <c r="M790" s="229">
        <f t="shared" si="307"/>
        <v>517.62687374999996</v>
      </c>
      <c r="N790" s="477">
        <f t="shared" si="308"/>
        <v>471.45841256193609</v>
      </c>
      <c r="O790" s="235">
        <f t="shared" si="309"/>
        <v>290.45894849999996</v>
      </c>
      <c r="P790" s="453">
        <f t="shared" si="309"/>
        <v>310.02496874999997</v>
      </c>
      <c r="Q790" s="154">
        <f t="shared" si="310"/>
        <v>424.38549999999998</v>
      </c>
      <c r="R790" s="232">
        <f t="shared" si="310"/>
        <v>3151.4757</v>
      </c>
    </row>
    <row r="791" spans="1:18" ht="18" customHeight="1">
      <c r="A791" s="233">
        <v>41264</v>
      </c>
      <c r="B791" s="340">
        <v>1520.5</v>
      </c>
      <c r="C791" s="289">
        <v>7.02</v>
      </c>
      <c r="D791" s="289">
        <v>14.307499999999999</v>
      </c>
      <c r="E791" s="289">
        <v>433.8</v>
      </c>
      <c r="F791" s="314">
        <v>7.92</v>
      </c>
      <c r="G791" s="340">
        <v>8.42</v>
      </c>
      <c r="H791" s="340">
        <v>19.25</v>
      </c>
      <c r="I791" s="340">
        <v>146.6</v>
      </c>
      <c r="K791" s="228">
        <f t="shared" si="305"/>
        <v>335.21399149999996</v>
      </c>
      <c r="L791" s="228">
        <f t="shared" si="306"/>
        <v>276.36476399999998</v>
      </c>
      <c r="M791" s="229">
        <f t="shared" si="307"/>
        <v>525.71048774999997</v>
      </c>
      <c r="N791" s="477">
        <f t="shared" si="308"/>
        <v>478.18250963144231</v>
      </c>
      <c r="O791" s="235">
        <f t="shared" si="309"/>
        <v>291.01010399999996</v>
      </c>
      <c r="P791" s="453">
        <f t="shared" si="309"/>
        <v>309.38195399999995</v>
      </c>
      <c r="Q791" s="154">
        <f t="shared" si="310"/>
        <v>424.38549999999998</v>
      </c>
      <c r="R791" s="232">
        <f t="shared" si="310"/>
        <v>3231.9435999999996</v>
      </c>
    </row>
    <row r="792" spans="1:18" ht="18" customHeight="1">
      <c r="A792" s="233">
        <v>41267</v>
      </c>
      <c r="B792" s="340">
        <v>1534.5</v>
      </c>
      <c r="C792" s="289">
        <v>7.0425000000000004</v>
      </c>
      <c r="D792" s="289">
        <v>14.397500000000001</v>
      </c>
      <c r="E792" s="289">
        <v>434.8</v>
      </c>
      <c r="F792" s="314">
        <v>7.9375</v>
      </c>
      <c r="G792" s="340">
        <v>8.4450000000000003</v>
      </c>
      <c r="H792" s="340">
        <v>19.02</v>
      </c>
      <c r="I792" s="340">
        <v>147</v>
      </c>
      <c r="K792" s="228">
        <f t="shared" si="305"/>
        <v>338.30047350000001</v>
      </c>
      <c r="L792" s="228">
        <f t="shared" si="306"/>
        <v>277.25054850000004</v>
      </c>
      <c r="M792" s="229">
        <f t="shared" si="307"/>
        <v>529.01742075000004</v>
      </c>
      <c r="N792" s="477">
        <f t="shared" si="308"/>
        <v>479.28482062644332</v>
      </c>
      <c r="O792" s="235">
        <f t="shared" si="309"/>
        <v>291.65311874999998</v>
      </c>
      <c r="P792" s="453">
        <f t="shared" si="309"/>
        <v>310.3005465</v>
      </c>
      <c r="Q792" s="154">
        <f t="shared" si="310"/>
        <v>419.31491999999997</v>
      </c>
      <c r="R792" s="232">
        <f t="shared" si="310"/>
        <v>3240.7619999999997</v>
      </c>
    </row>
    <row r="793" spans="1:18" ht="18" customHeight="1">
      <c r="A793" s="233">
        <v>41269</v>
      </c>
      <c r="B793" s="340">
        <v>1515</v>
      </c>
      <c r="C793" s="289">
        <v>6.9325000000000001</v>
      </c>
      <c r="D793" s="289">
        <v>14.244999999999999</v>
      </c>
      <c r="E793" s="289">
        <v>431.3</v>
      </c>
      <c r="F793" s="314">
        <v>7.7450000000000001</v>
      </c>
      <c r="G793" s="340">
        <v>8.2449999999999992</v>
      </c>
      <c r="H793" s="340">
        <v>19.05</v>
      </c>
      <c r="I793" s="340">
        <v>148.30000000000001</v>
      </c>
      <c r="K793" s="228">
        <f t="shared" si="305"/>
        <v>334.00144499999999</v>
      </c>
      <c r="L793" s="228">
        <f t="shared" si="306"/>
        <v>272.92004650000001</v>
      </c>
      <c r="M793" s="229">
        <f t="shared" si="307"/>
        <v>523.41400649999991</v>
      </c>
      <c r="N793" s="477">
        <f t="shared" si="308"/>
        <v>475.42673214393977</v>
      </c>
      <c r="O793" s="235">
        <f t="shared" si="309"/>
        <v>284.57995649999998</v>
      </c>
      <c r="P793" s="453">
        <f t="shared" si="309"/>
        <v>302.95180649999992</v>
      </c>
      <c r="Q793" s="154">
        <f t="shared" si="310"/>
        <v>419.97629999999998</v>
      </c>
      <c r="R793" s="232">
        <f t="shared" si="310"/>
        <v>3269.4218000000001</v>
      </c>
    </row>
    <row r="794" spans="1:18" ht="18" customHeight="1">
      <c r="A794" s="233">
        <v>41270</v>
      </c>
      <c r="B794" s="340">
        <v>1499.5</v>
      </c>
      <c r="C794" s="289">
        <v>6.915</v>
      </c>
      <c r="D794" s="289">
        <v>14.1875</v>
      </c>
      <c r="E794" s="289">
        <v>429.8</v>
      </c>
      <c r="F794" s="314">
        <v>7.7225000000000001</v>
      </c>
      <c r="G794" s="340">
        <v>8.2324999999999999</v>
      </c>
      <c r="H794" s="340">
        <v>19.45</v>
      </c>
      <c r="I794" s="340">
        <v>147.9</v>
      </c>
      <c r="K794" s="228">
        <f t="shared" si="305"/>
        <v>330.58426850000001</v>
      </c>
      <c r="L794" s="228">
        <f t="shared" si="306"/>
        <v>272.23110300000002</v>
      </c>
      <c r="M794" s="229">
        <f t="shared" si="307"/>
        <v>521.30124374999991</v>
      </c>
      <c r="N794" s="477">
        <f t="shared" si="308"/>
        <v>473.77326565143824</v>
      </c>
      <c r="O794" s="235">
        <f t="shared" si="309"/>
        <v>283.75322324999996</v>
      </c>
      <c r="P794" s="453">
        <f t="shared" si="309"/>
        <v>302.49251024999995</v>
      </c>
      <c r="Q794" s="154">
        <f t="shared" si="310"/>
        <v>428.79469999999998</v>
      </c>
      <c r="R794" s="232">
        <f t="shared" si="310"/>
        <v>3260.6034</v>
      </c>
    </row>
    <row r="795" spans="1:18" ht="18" customHeight="1">
      <c r="A795" s="233">
        <v>41271</v>
      </c>
      <c r="B795" s="340">
        <v>1495.5</v>
      </c>
      <c r="C795" s="289">
        <v>6.94</v>
      </c>
      <c r="D795" s="289">
        <v>14.24</v>
      </c>
      <c r="E795" s="289">
        <v>427.7</v>
      </c>
      <c r="F795" s="314">
        <v>7.7874999999999996</v>
      </c>
      <c r="G795" s="340">
        <v>8.26</v>
      </c>
      <c r="H795" s="340">
        <v>19.420000000000002</v>
      </c>
      <c r="I795" s="340">
        <v>146.85</v>
      </c>
      <c r="K795" s="228">
        <f t="shared" si="305"/>
        <v>329.70241649999997</v>
      </c>
      <c r="L795" s="228">
        <f t="shared" si="306"/>
        <v>273.21530800000005</v>
      </c>
      <c r="M795" s="229">
        <f t="shared" si="307"/>
        <v>523.23028799999997</v>
      </c>
      <c r="N795" s="477">
        <f t="shared" si="308"/>
        <v>471.45841256193609</v>
      </c>
      <c r="O795" s="235">
        <f t="shared" si="309"/>
        <v>286.14156374999999</v>
      </c>
      <c r="P795" s="453">
        <f t="shared" si="309"/>
        <v>303.50296199999997</v>
      </c>
      <c r="Q795" s="154">
        <f t="shared" si="310"/>
        <v>428.13332000000003</v>
      </c>
      <c r="R795" s="232">
        <f t="shared" si="310"/>
        <v>3237.4550999999997</v>
      </c>
    </row>
    <row r="796" spans="1:18" ht="18" customHeight="1" thickBot="1">
      <c r="A796" s="233">
        <v>41274</v>
      </c>
      <c r="B796" s="340">
        <v>1486</v>
      </c>
      <c r="C796" s="289">
        <v>6.9824999999999999</v>
      </c>
      <c r="D796" s="289">
        <v>14.1875</v>
      </c>
      <c r="E796" s="289">
        <v>420.6</v>
      </c>
      <c r="F796" s="314">
        <v>7.78</v>
      </c>
      <c r="G796" s="340">
        <v>8.31</v>
      </c>
      <c r="H796" s="340">
        <v>19.510000000000002</v>
      </c>
      <c r="I796" s="340">
        <v>143.80000000000001</v>
      </c>
      <c r="K796" s="228">
        <f t="shared" si="305"/>
        <v>327.60801800000002</v>
      </c>
      <c r="L796" s="228">
        <f t="shared" si="306"/>
        <v>274.88845650000002</v>
      </c>
      <c r="M796" s="229">
        <f t="shared" si="307"/>
        <v>521.30124374999991</v>
      </c>
      <c r="N796" s="477">
        <f t="shared" si="308"/>
        <v>463.63200449742885</v>
      </c>
      <c r="O796" s="235">
        <f t="shared" si="309"/>
        <v>285.86598599999996</v>
      </c>
      <c r="P796" s="453">
        <f t="shared" si="309"/>
        <v>305.340147</v>
      </c>
      <c r="Q796" s="154">
        <f t="shared" si="310"/>
        <v>430.11746000000005</v>
      </c>
      <c r="R796" s="232">
        <f t="shared" si="310"/>
        <v>3170.2148000000002</v>
      </c>
    </row>
    <row r="797" spans="1:18" ht="18" customHeight="1" thickBot="1">
      <c r="A797" s="120" t="s">
        <v>111</v>
      </c>
      <c r="B797" s="344">
        <f t="shared" ref="B797:I797" si="311">AVERAGE(B777:B796)</f>
        <v>1527.45</v>
      </c>
      <c r="C797" s="344">
        <f t="shared" si="311"/>
        <v>7.1794999999999991</v>
      </c>
      <c r="D797" s="344">
        <f t="shared" si="311"/>
        <v>14.554625000000005</v>
      </c>
      <c r="E797" s="344">
        <f t="shared" si="311"/>
        <v>444.23500000000001</v>
      </c>
      <c r="F797" s="344">
        <f t="shared" si="311"/>
        <v>8.0721249999999998</v>
      </c>
      <c r="G797" s="344">
        <f t="shared" si="311"/>
        <v>8.5961249999999989</v>
      </c>
      <c r="H797" s="344">
        <f t="shared" si="311"/>
        <v>19.200999999999997</v>
      </c>
      <c r="I797" s="344">
        <f t="shared" si="311"/>
        <v>147.04750000000001</v>
      </c>
      <c r="J797" s="461" t="e">
        <f>AVERAGE(#REF!)</f>
        <v>#REF!</v>
      </c>
      <c r="K797" s="223">
        <f t="shared" ref="K797:R797" si="312">AVERAGE(K777:K796)</f>
        <v>336.74620934999996</v>
      </c>
      <c r="L797" s="223">
        <v>284</v>
      </c>
      <c r="M797" s="224">
        <f t="shared" si="312"/>
        <v>534.79077461249994</v>
      </c>
      <c r="N797" s="282">
        <f t="shared" si="312"/>
        <v>489.6851248642779</v>
      </c>
      <c r="O797" s="71">
        <f t="shared" si="312"/>
        <v>296.59973936249992</v>
      </c>
      <c r="P797" s="225">
        <v>318</v>
      </c>
      <c r="Q797" s="71">
        <f t="shared" si="312"/>
        <v>423.30524600000018</v>
      </c>
      <c r="R797" s="282">
        <f t="shared" si="312"/>
        <v>3241.8091850000005</v>
      </c>
    </row>
    <row r="798" spans="1:18" ht="18" customHeight="1">
      <c r="A798" s="233">
        <v>41276</v>
      </c>
      <c r="B798" s="340">
        <v>1475.5</v>
      </c>
      <c r="C798" s="289">
        <v>6.9074999999999998</v>
      </c>
      <c r="D798" s="289">
        <v>14.055</v>
      </c>
      <c r="E798" s="289">
        <v>407.1</v>
      </c>
      <c r="F798" s="314">
        <v>7.5525000000000002</v>
      </c>
      <c r="G798" s="340">
        <v>8.11</v>
      </c>
      <c r="H798" s="340">
        <v>19.690000000000001</v>
      </c>
      <c r="I798" s="340">
        <v>149.4</v>
      </c>
      <c r="K798" s="228">
        <f t="shared" ref="K798:K818" si="313">B798*0.220463</f>
        <v>325.29315650000001</v>
      </c>
      <c r="L798" s="228">
        <f t="shared" ref="L798:L818" si="314">C798*39.3682</f>
        <v>271.93584149999998</v>
      </c>
      <c r="M798" s="229">
        <f t="shared" ref="M798:M818" si="315">D798*36.7437</f>
        <v>516.4327035</v>
      </c>
      <c r="N798" s="477">
        <f t="shared" ref="N798:N818" si="316">E798/0.907185</f>
        <v>448.75080606491508</v>
      </c>
      <c r="O798" s="235">
        <f t="shared" ref="O798:P818" si="317">F798*36.7437</f>
        <v>277.50679424999998</v>
      </c>
      <c r="P798" s="453">
        <f t="shared" si="317"/>
        <v>297.99140699999998</v>
      </c>
      <c r="Q798" s="154">
        <f t="shared" ref="Q798:R818" si="318">H798/100*2204.6</f>
        <v>434.08574000000004</v>
      </c>
      <c r="R798" s="232">
        <f t="shared" si="318"/>
        <v>3293.6723999999999</v>
      </c>
    </row>
    <row r="799" spans="1:18" ht="18" customHeight="1">
      <c r="A799" s="233">
        <v>41277</v>
      </c>
      <c r="B799" s="340">
        <v>1478</v>
      </c>
      <c r="C799" s="289">
        <v>6.8925000000000001</v>
      </c>
      <c r="D799" s="289">
        <v>14.03</v>
      </c>
      <c r="E799" s="289">
        <v>405.6</v>
      </c>
      <c r="F799" s="314">
        <v>7.5549999999999997</v>
      </c>
      <c r="G799" s="340">
        <v>8.1125000000000007</v>
      </c>
      <c r="H799" s="340">
        <v>19.100000000000001</v>
      </c>
      <c r="I799" s="340">
        <v>146.5</v>
      </c>
      <c r="K799" s="228">
        <f t="shared" si="313"/>
        <v>325.844314</v>
      </c>
      <c r="L799" s="228">
        <f t="shared" si="314"/>
        <v>271.34531850000002</v>
      </c>
      <c r="M799" s="229">
        <f t="shared" si="315"/>
        <v>515.51411099999996</v>
      </c>
      <c r="N799" s="477">
        <f t="shared" si="316"/>
        <v>447.0973395724136</v>
      </c>
      <c r="O799" s="235">
        <f t="shared" si="317"/>
        <v>277.59865349999995</v>
      </c>
      <c r="P799" s="453">
        <f t="shared" si="317"/>
        <v>298.08326625000001</v>
      </c>
      <c r="Q799" s="154">
        <f t="shared" si="318"/>
        <v>421.07859999999999</v>
      </c>
      <c r="R799" s="232">
        <f t="shared" si="318"/>
        <v>3229.739</v>
      </c>
    </row>
    <row r="800" spans="1:18" ht="18" customHeight="1">
      <c r="A800" s="233">
        <v>41278</v>
      </c>
      <c r="B800" s="340">
        <v>1503</v>
      </c>
      <c r="C800" s="289">
        <v>6.8025000000000002</v>
      </c>
      <c r="D800" s="289">
        <v>13.89</v>
      </c>
      <c r="E800" s="289">
        <v>398.2</v>
      </c>
      <c r="F800" s="314">
        <v>7.4725000000000001</v>
      </c>
      <c r="G800" s="340">
        <v>8.0449999999999999</v>
      </c>
      <c r="H800" s="340">
        <v>18.850000000000001</v>
      </c>
      <c r="I800" s="340">
        <v>147.35</v>
      </c>
      <c r="K800" s="228">
        <f t="shared" si="313"/>
        <v>331.35588899999999</v>
      </c>
      <c r="L800" s="228">
        <f t="shared" si="314"/>
        <v>267.80218050000002</v>
      </c>
      <c r="M800" s="229">
        <f t="shared" si="315"/>
        <v>510.36999299999997</v>
      </c>
      <c r="N800" s="477">
        <f t="shared" si="316"/>
        <v>438.940238209406</v>
      </c>
      <c r="O800" s="235">
        <f t="shared" si="317"/>
        <v>274.56729824999996</v>
      </c>
      <c r="P800" s="453">
        <f t="shared" si="317"/>
        <v>295.60306649999995</v>
      </c>
      <c r="Q800" s="154">
        <f t="shared" si="318"/>
        <v>415.56709999999998</v>
      </c>
      <c r="R800" s="232">
        <f t="shared" si="318"/>
        <v>3248.4780999999998</v>
      </c>
    </row>
    <row r="801" spans="1:19" ht="18" customHeight="1">
      <c r="A801" s="233">
        <v>41281</v>
      </c>
      <c r="B801" s="340">
        <v>1497.5</v>
      </c>
      <c r="C801" s="289">
        <v>6.8550000000000004</v>
      </c>
      <c r="D801" s="289">
        <v>14.1075</v>
      </c>
      <c r="E801" s="289">
        <v>408.5</v>
      </c>
      <c r="F801" s="314">
        <v>7.5125000000000002</v>
      </c>
      <c r="G801" s="340">
        <v>8.0749999999999993</v>
      </c>
      <c r="H801" s="340">
        <v>18.86</v>
      </c>
      <c r="I801" s="340">
        <v>150.4</v>
      </c>
      <c r="K801" s="228">
        <f>B801*0.220463</f>
        <v>330.14334249999996</v>
      </c>
      <c r="L801" s="228">
        <f t="shared" si="314"/>
        <v>269.869011</v>
      </c>
      <c r="M801" s="229">
        <f t="shared" si="315"/>
        <v>518.36174774999995</v>
      </c>
      <c r="N801" s="477">
        <f t="shared" si="316"/>
        <v>450.29404145791653</v>
      </c>
      <c r="O801" s="235">
        <f t="shared" si="317"/>
        <v>276.03704625</v>
      </c>
      <c r="P801" s="453">
        <f t="shared" si="317"/>
        <v>296.70537749999994</v>
      </c>
      <c r="Q801" s="154">
        <f t="shared" si="318"/>
        <v>415.78755999999998</v>
      </c>
      <c r="R801" s="232">
        <f t="shared" si="318"/>
        <v>3315.7183999999997</v>
      </c>
    </row>
    <row r="802" spans="1:19" ht="18" customHeight="1">
      <c r="A802" s="233">
        <v>41282</v>
      </c>
      <c r="B802" s="340">
        <v>1496</v>
      </c>
      <c r="C802" s="289">
        <v>6.8875000000000002</v>
      </c>
      <c r="D802" s="289">
        <v>14.137499999999999</v>
      </c>
      <c r="E802" s="289">
        <v>410.6</v>
      </c>
      <c r="F802" s="314">
        <v>7.5049999999999999</v>
      </c>
      <c r="G802" s="340">
        <v>8.0875000000000004</v>
      </c>
      <c r="H802" s="340">
        <v>18.670000000000002</v>
      </c>
      <c r="I802" s="340">
        <v>148.15</v>
      </c>
      <c r="K802" s="228">
        <f t="shared" si="313"/>
        <v>329.81264799999997</v>
      </c>
      <c r="L802" s="228">
        <f t="shared" si="314"/>
        <v>271.14847750000001</v>
      </c>
      <c r="M802" s="229">
        <f t="shared" si="315"/>
        <v>519.46405874999994</v>
      </c>
      <c r="N802" s="477">
        <f t="shared" si="316"/>
        <v>452.60889454741869</v>
      </c>
      <c r="O802" s="235">
        <f t="shared" si="317"/>
        <v>275.76146849999998</v>
      </c>
      <c r="P802" s="453">
        <f t="shared" si="317"/>
        <v>297.16467374999996</v>
      </c>
      <c r="Q802" s="154">
        <f t="shared" si="318"/>
        <v>411.59881999999999</v>
      </c>
      <c r="R802" s="232">
        <f t="shared" si="318"/>
        <v>3266.1149</v>
      </c>
    </row>
    <row r="803" spans="1:19" ht="18" customHeight="1">
      <c r="A803" s="233">
        <v>41283</v>
      </c>
      <c r="B803" s="340">
        <v>1500</v>
      </c>
      <c r="C803" s="289">
        <v>6.9424999999999999</v>
      </c>
      <c r="D803" s="289">
        <v>13.855</v>
      </c>
      <c r="E803" s="289">
        <v>411.3</v>
      </c>
      <c r="F803" s="314">
        <v>7.4550000000000001</v>
      </c>
      <c r="G803" s="340">
        <v>8.0124999999999993</v>
      </c>
      <c r="H803" s="340">
        <v>18.72</v>
      </c>
      <c r="I803" s="340">
        <v>147.9</v>
      </c>
      <c r="K803" s="228">
        <f t="shared" si="313"/>
        <v>330.69450000000001</v>
      </c>
      <c r="L803" s="228">
        <f t="shared" si="314"/>
        <v>273.31372850000002</v>
      </c>
      <c r="M803" s="229">
        <f t="shared" si="315"/>
        <v>509.08396349999998</v>
      </c>
      <c r="N803" s="477">
        <f t="shared" si="316"/>
        <v>453.38051224391938</v>
      </c>
      <c r="O803" s="235">
        <f t="shared" si="317"/>
        <v>273.9242835</v>
      </c>
      <c r="P803" s="453">
        <f t="shared" si="317"/>
        <v>294.40889624999994</v>
      </c>
      <c r="Q803" s="154">
        <f t="shared" si="318"/>
        <v>412.70111999999995</v>
      </c>
      <c r="R803" s="232">
        <f t="shared" si="318"/>
        <v>3260.6034</v>
      </c>
    </row>
    <row r="804" spans="1:19" ht="18" customHeight="1">
      <c r="A804" s="233">
        <v>41284</v>
      </c>
      <c r="B804" s="340">
        <v>1487</v>
      </c>
      <c r="C804" s="289">
        <v>6.9874999999999998</v>
      </c>
      <c r="D804" s="289">
        <v>13.797499999999999</v>
      </c>
      <c r="E804" s="289">
        <v>408.7</v>
      </c>
      <c r="F804" s="314">
        <v>7.4450000000000003</v>
      </c>
      <c r="G804" s="340">
        <v>7.9649999999999999</v>
      </c>
      <c r="H804" s="340">
        <v>18.96</v>
      </c>
      <c r="I804" s="340">
        <v>149.65</v>
      </c>
      <c r="K804" s="228">
        <f t="shared" si="313"/>
        <v>327.82848100000001</v>
      </c>
      <c r="L804" s="228">
        <f t="shared" si="314"/>
        <v>275.08529750000002</v>
      </c>
      <c r="M804" s="229">
        <f t="shared" si="315"/>
        <v>506.97120074999992</v>
      </c>
      <c r="N804" s="477">
        <f t="shared" si="316"/>
        <v>450.5145036569167</v>
      </c>
      <c r="O804" s="235">
        <f t="shared" si="317"/>
        <v>273.55684650000001</v>
      </c>
      <c r="P804" s="453">
        <f t="shared" si="317"/>
        <v>292.66357049999999</v>
      </c>
      <c r="Q804" s="154">
        <f t="shared" si="318"/>
        <v>417.99216000000001</v>
      </c>
      <c r="R804" s="232">
        <f t="shared" si="318"/>
        <v>3299.1839000000004</v>
      </c>
    </row>
    <row r="805" spans="1:19" ht="18" customHeight="1">
      <c r="A805" s="233">
        <v>41285</v>
      </c>
      <c r="B805" s="340">
        <v>1503.5</v>
      </c>
      <c r="C805" s="289">
        <v>7.0875000000000004</v>
      </c>
      <c r="D805" s="289">
        <v>13.7325</v>
      </c>
      <c r="E805" s="289">
        <v>403.1</v>
      </c>
      <c r="F805" s="314">
        <v>7.5475000000000003</v>
      </c>
      <c r="G805" s="340">
        <v>8.07</v>
      </c>
      <c r="H805" s="340">
        <v>19.170000000000002</v>
      </c>
      <c r="I805" s="340">
        <v>153.35</v>
      </c>
      <c r="K805" s="228">
        <f t="shared" si="313"/>
        <v>331.46612049999999</v>
      </c>
      <c r="L805" s="228">
        <f t="shared" si="314"/>
        <v>279.02211750000004</v>
      </c>
      <c r="M805" s="229">
        <f t="shared" si="315"/>
        <v>504.58286024999995</v>
      </c>
      <c r="N805" s="477">
        <f t="shared" si="316"/>
        <v>444.341562084911</v>
      </c>
      <c r="O805" s="235">
        <f t="shared" si="317"/>
        <v>277.32307574999999</v>
      </c>
      <c r="P805" s="453">
        <f t="shared" si="317"/>
        <v>296.521659</v>
      </c>
      <c r="Q805" s="154">
        <f t="shared" si="318"/>
        <v>422.62182000000001</v>
      </c>
      <c r="R805" s="232">
        <f t="shared" si="318"/>
        <v>3380.7540999999997</v>
      </c>
    </row>
    <row r="806" spans="1:19" ht="18" customHeight="1">
      <c r="A806" s="233">
        <v>41288</v>
      </c>
      <c r="B806" s="340">
        <v>1485</v>
      </c>
      <c r="C806" s="289">
        <v>7.24</v>
      </c>
      <c r="D806" s="289">
        <v>14.18</v>
      </c>
      <c r="E806" s="289">
        <v>417.9</v>
      </c>
      <c r="F806" s="314">
        <v>7.67</v>
      </c>
      <c r="G806" s="340">
        <v>8.2349999999999994</v>
      </c>
      <c r="H806" s="340">
        <v>18.899999999999999</v>
      </c>
      <c r="I806" s="340">
        <v>153.30000000000001</v>
      </c>
      <c r="K806" s="228">
        <f t="shared" si="313"/>
        <v>327.38755499999996</v>
      </c>
      <c r="L806" s="228">
        <f t="shared" si="314"/>
        <v>285.02576800000003</v>
      </c>
      <c r="M806" s="229">
        <f t="shared" si="315"/>
        <v>521.025666</v>
      </c>
      <c r="N806" s="477">
        <f t="shared" si="316"/>
        <v>460.65576481092609</v>
      </c>
      <c r="O806" s="235">
        <f t="shared" si="317"/>
        <v>281.82417899999996</v>
      </c>
      <c r="P806" s="453">
        <f t="shared" si="317"/>
        <v>302.58436949999998</v>
      </c>
      <c r="Q806" s="154">
        <f t="shared" si="318"/>
        <v>416.66939999999994</v>
      </c>
      <c r="R806" s="232">
        <f t="shared" si="318"/>
        <v>3379.6518000000001</v>
      </c>
      <c r="S806" s="549"/>
    </row>
    <row r="807" spans="1:19" ht="18" customHeight="1">
      <c r="A807" s="233">
        <v>41289</v>
      </c>
      <c r="B807" s="340">
        <v>1506</v>
      </c>
      <c r="C807" s="289">
        <v>7.3049999999999997</v>
      </c>
      <c r="D807" s="289">
        <v>14.135</v>
      </c>
      <c r="E807" s="289">
        <v>411.9</v>
      </c>
      <c r="F807" s="314">
        <v>7.8274999999999997</v>
      </c>
      <c r="G807" s="340">
        <v>8.3825000000000003</v>
      </c>
      <c r="H807" s="340">
        <v>18.62</v>
      </c>
      <c r="I807" s="340">
        <v>152.5</v>
      </c>
      <c r="K807" s="228">
        <f t="shared" si="313"/>
        <v>332.01727799999998</v>
      </c>
      <c r="L807" s="228">
        <f t="shared" si="314"/>
        <v>287.584701</v>
      </c>
      <c r="M807" s="229">
        <f t="shared" si="315"/>
        <v>519.37219949999997</v>
      </c>
      <c r="N807" s="477">
        <f t="shared" si="316"/>
        <v>454.04189884091994</v>
      </c>
      <c r="O807" s="235">
        <f t="shared" si="317"/>
        <v>287.61131174999997</v>
      </c>
      <c r="P807" s="453">
        <f t="shared" si="317"/>
        <v>308.00406525</v>
      </c>
      <c r="Q807" s="154">
        <f t="shared" si="318"/>
        <v>410.49651999999998</v>
      </c>
      <c r="R807" s="232">
        <f t="shared" si="318"/>
        <v>3362.0149999999999</v>
      </c>
      <c r="S807" s="550"/>
    </row>
    <row r="808" spans="1:19" ht="18" customHeight="1">
      <c r="A808" s="233">
        <v>41290</v>
      </c>
      <c r="B808" s="340">
        <v>1515</v>
      </c>
      <c r="C808" s="289">
        <v>7.3125</v>
      </c>
      <c r="D808" s="289">
        <v>14.365</v>
      </c>
      <c r="E808" s="289">
        <v>419.1</v>
      </c>
      <c r="F808" s="314">
        <v>7.85</v>
      </c>
      <c r="G808" s="340">
        <v>8.4250000000000007</v>
      </c>
      <c r="H808" s="340">
        <v>18.45</v>
      </c>
      <c r="I808" s="340">
        <v>153</v>
      </c>
      <c r="K808" s="228">
        <f t="shared" si="313"/>
        <v>334.00144499999999</v>
      </c>
      <c r="L808" s="228">
        <f t="shared" si="314"/>
        <v>287.87996250000003</v>
      </c>
      <c r="M808" s="229">
        <f t="shared" si="315"/>
        <v>527.82325049999997</v>
      </c>
      <c r="N808" s="477">
        <f t="shared" si="316"/>
        <v>461.97853800492737</v>
      </c>
      <c r="O808" s="235">
        <f t="shared" si="317"/>
        <v>288.43804499999999</v>
      </c>
      <c r="P808" s="453">
        <f t="shared" si="317"/>
        <v>309.56567250000001</v>
      </c>
      <c r="Q808" s="154">
        <f t="shared" si="318"/>
        <v>406.74869999999999</v>
      </c>
      <c r="R808" s="232">
        <f t="shared" si="318"/>
        <v>3373.038</v>
      </c>
    </row>
    <row r="809" spans="1:19" ht="18" customHeight="1">
      <c r="A809" s="233">
        <v>41291</v>
      </c>
      <c r="B809" s="340">
        <v>1524</v>
      </c>
      <c r="C809" s="289">
        <v>7.2450000000000001</v>
      </c>
      <c r="D809" s="289">
        <v>14.3025</v>
      </c>
      <c r="E809" s="289">
        <v>414</v>
      </c>
      <c r="F809" s="314">
        <v>7.8125</v>
      </c>
      <c r="G809" s="340">
        <v>8.3699999999999992</v>
      </c>
      <c r="H809" s="340">
        <v>18.420000000000002</v>
      </c>
      <c r="I809" s="340">
        <v>155.5</v>
      </c>
      <c r="K809" s="228">
        <f t="shared" si="313"/>
        <v>335.985612</v>
      </c>
      <c r="L809" s="228">
        <f t="shared" si="314"/>
        <v>285.22260900000003</v>
      </c>
      <c r="M809" s="229">
        <f t="shared" si="315"/>
        <v>525.52676924999992</v>
      </c>
      <c r="N809" s="477">
        <f t="shared" si="316"/>
        <v>456.35675193042209</v>
      </c>
      <c r="O809" s="235">
        <f t="shared" si="317"/>
        <v>287.06015624999998</v>
      </c>
      <c r="P809" s="453">
        <f t="shared" si="317"/>
        <v>307.54476899999997</v>
      </c>
      <c r="Q809" s="154">
        <f t="shared" si="318"/>
        <v>406.08732000000003</v>
      </c>
      <c r="R809" s="232">
        <f t="shared" si="318"/>
        <v>3428.1529999999998</v>
      </c>
    </row>
    <row r="810" spans="1:19" ht="18" customHeight="1">
      <c r="A810" s="233">
        <v>41292</v>
      </c>
      <c r="B810" s="340">
        <v>1516</v>
      </c>
      <c r="C810" s="289">
        <v>7.2750000000000004</v>
      </c>
      <c r="D810" s="289">
        <v>14.2925</v>
      </c>
      <c r="E810" s="289">
        <v>414.4</v>
      </c>
      <c r="F810" s="314">
        <v>7.9124999999999996</v>
      </c>
      <c r="G810" s="340">
        <v>8.4375</v>
      </c>
      <c r="H810" s="340">
        <v>18.37</v>
      </c>
      <c r="I810" s="340">
        <v>156.30000000000001</v>
      </c>
      <c r="K810" s="228">
        <f t="shared" si="313"/>
        <v>334.22190799999998</v>
      </c>
      <c r="L810" s="228">
        <f t="shared" si="314"/>
        <v>286.40365500000001</v>
      </c>
      <c r="M810" s="229">
        <f t="shared" si="315"/>
        <v>525.15933224999992</v>
      </c>
      <c r="N810" s="477">
        <f t="shared" si="316"/>
        <v>456.79767632842248</v>
      </c>
      <c r="O810" s="235">
        <f t="shared" si="317"/>
        <v>290.73452624999999</v>
      </c>
      <c r="P810" s="453">
        <f t="shared" si="317"/>
        <v>310.02496874999997</v>
      </c>
      <c r="Q810" s="154">
        <f t="shared" si="318"/>
        <v>404.98501999999996</v>
      </c>
      <c r="R810" s="232">
        <f t="shared" si="318"/>
        <v>3445.7898</v>
      </c>
    </row>
    <row r="811" spans="1:19" ht="18" customHeight="1">
      <c r="A811" s="233">
        <v>41296</v>
      </c>
      <c r="B811" s="340">
        <v>1540</v>
      </c>
      <c r="C811" s="289">
        <v>7.2850000000000001</v>
      </c>
      <c r="D811" s="289">
        <v>14.5175</v>
      </c>
      <c r="E811" s="289">
        <v>421.6</v>
      </c>
      <c r="F811" s="314">
        <v>7.7925000000000004</v>
      </c>
      <c r="G811" s="340">
        <v>8.3074999999999992</v>
      </c>
      <c r="H811" s="340">
        <v>18.12</v>
      </c>
      <c r="I811" s="340">
        <v>148.6</v>
      </c>
      <c r="K811" s="228">
        <f t="shared" si="313"/>
        <v>339.51301999999998</v>
      </c>
      <c r="L811" s="228">
        <f t="shared" si="314"/>
        <v>286.79733700000003</v>
      </c>
      <c r="M811" s="229">
        <f t="shared" si="315"/>
        <v>533.42666474999999</v>
      </c>
      <c r="N811" s="477">
        <f t="shared" si="316"/>
        <v>464.73431549242991</v>
      </c>
      <c r="O811" s="235">
        <f t="shared" si="317"/>
        <v>286.32528224999999</v>
      </c>
      <c r="P811" s="453">
        <f t="shared" si="317"/>
        <v>305.24828774999992</v>
      </c>
      <c r="Q811" s="154">
        <f t="shared" si="318"/>
        <v>399.47352000000001</v>
      </c>
      <c r="R811" s="232">
        <f t="shared" si="318"/>
        <v>3276.0355999999997</v>
      </c>
    </row>
    <row r="812" spans="1:19" ht="18" customHeight="1">
      <c r="A812" s="233">
        <v>41297</v>
      </c>
      <c r="B812" s="340">
        <v>1530.5</v>
      </c>
      <c r="C812" s="289">
        <v>7.2074999999999996</v>
      </c>
      <c r="D812" s="289">
        <v>14.37</v>
      </c>
      <c r="E812" s="289">
        <v>416.5</v>
      </c>
      <c r="F812" s="314">
        <v>7.7474999999999996</v>
      </c>
      <c r="G812" s="340">
        <v>8.3025000000000002</v>
      </c>
      <c r="H812" s="340">
        <v>18.5</v>
      </c>
      <c r="I812" s="340">
        <v>150.4</v>
      </c>
      <c r="K812" s="228">
        <f t="shared" si="313"/>
        <v>337.41862149999997</v>
      </c>
      <c r="L812" s="228">
        <f t="shared" si="314"/>
        <v>283.74630150000002</v>
      </c>
      <c r="M812" s="229">
        <f t="shared" si="315"/>
        <v>528.00696899999991</v>
      </c>
      <c r="N812" s="477">
        <f t="shared" si="316"/>
        <v>459.11252941792469</v>
      </c>
      <c r="O812" s="235">
        <f t="shared" si="317"/>
        <v>284.67181574999995</v>
      </c>
      <c r="P812" s="453">
        <f t="shared" si="317"/>
        <v>305.06456924999998</v>
      </c>
      <c r="Q812" s="154">
        <f t="shared" si="318"/>
        <v>407.851</v>
      </c>
      <c r="R812" s="232">
        <f t="shared" si="318"/>
        <v>3315.7183999999997</v>
      </c>
    </row>
    <row r="813" spans="1:19" ht="18" customHeight="1">
      <c r="A813" s="233">
        <v>41298</v>
      </c>
      <c r="B813" s="340">
        <v>1528.5</v>
      </c>
      <c r="C813" s="289">
        <v>7.2424999999999997</v>
      </c>
      <c r="D813" s="289">
        <v>14.352499999999999</v>
      </c>
      <c r="E813" s="289">
        <v>414.7</v>
      </c>
      <c r="F813" s="314">
        <v>7.6849999999999996</v>
      </c>
      <c r="G813" s="340">
        <v>8.2149999999999999</v>
      </c>
      <c r="H813" s="340">
        <v>18.489999999999998</v>
      </c>
      <c r="I813" s="340">
        <v>146.55000000000001</v>
      </c>
      <c r="K813" s="228">
        <f t="shared" si="313"/>
        <v>336.97769549999998</v>
      </c>
      <c r="L813" s="228">
        <f t="shared" si="314"/>
        <v>285.1241885</v>
      </c>
      <c r="M813" s="229">
        <f t="shared" si="315"/>
        <v>527.36395424999989</v>
      </c>
      <c r="N813" s="477">
        <f t="shared" si="316"/>
        <v>457.12836962692285</v>
      </c>
      <c r="O813" s="235">
        <f t="shared" si="317"/>
        <v>282.37533449999995</v>
      </c>
      <c r="P813" s="453">
        <f t="shared" si="317"/>
        <v>301.84949549999999</v>
      </c>
      <c r="Q813" s="154">
        <f t="shared" si="318"/>
        <v>407.63053999999994</v>
      </c>
      <c r="R813" s="232">
        <f t="shared" si="318"/>
        <v>3230.8413</v>
      </c>
    </row>
    <row r="814" spans="1:19" ht="18" customHeight="1">
      <c r="A814" s="233">
        <v>41299</v>
      </c>
      <c r="B814" s="340">
        <v>1548</v>
      </c>
      <c r="C814" s="289">
        <v>7.2074999999999996</v>
      </c>
      <c r="D814" s="289">
        <v>14.41</v>
      </c>
      <c r="E814" s="289">
        <v>416.4</v>
      </c>
      <c r="F814" s="314">
        <v>7.7649999999999997</v>
      </c>
      <c r="G814" s="340">
        <v>8.2949999999999999</v>
      </c>
      <c r="H814" s="340">
        <v>18.38</v>
      </c>
      <c r="I814" s="340">
        <v>148.30000000000001</v>
      </c>
      <c r="K814" s="228">
        <f t="shared" si="313"/>
        <v>341.276724</v>
      </c>
      <c r="L814" s="228">
        <f t="shared" si="314"/>
        <v>283.74630150000002</v>
      </c>
      <c r="M814" s="229">
        <f t="shared" si="315"/>
        <v>529.47671700000001</v>
      </c>
      <c r="N814" s="477">
        <f t="shared" si="316"/>
        <v>459.00229831842455</v>
      </c>
      <c r="O814" s="235">
        <f t="shared" si="317"/>
        <v>285.31483049999997</v>
      </c>
      <c r="P814" s="453">
        <f t="shared" si="317"/>
        <v>304.78899149999995</v>
      </c>
      <c r="Q814" s="154">
        <f t="shared" si="318"/>
        <v>405.20547999999997</v>
      </c>
      <c r="R814" s="232">
        <f t="shared" si="318"/>
        <v>3269.4218000000001</v>
      </c>
      <c r="S814" s="551"/>
    </row>
    <row r="815" spans="1:19" ht="18" customHeight="1">
      <c r="A815" s="233">
        <v>41302</v>
      </c>
      <c r="B815" s="340">
        <v>1535</v>
      </c>
      <c r="C815" s="289">
        <v>7.2925000000000004</v>
      </c>
      <c r="D815" s="289">
        <v>14.477499999999999</v>
      </c>
      <c r="E815" s="289">
        <v>420.3</v>
      </c>
      <c r="F815" s="314">
        <v>7.7925000000000004</v>
      </c>
      <c r="G815" s="340">
        <v>8.3275000000000006</v>
      </c>
      <c r="H815" s="340">
        <v>18.73</v>
      </c>
      <c r="I815" s="340">
        <v>149</v>
      </c>
      <c r="K815" s="228">
        <f t="shared" si="313"/>
        <v>338.41070500000001</v>
      </c>
      <c r="L815" s="228">
        <f t="shared" si="314"/>
        <v>287.09259850000001</v>
      </c>
      <c r="M815" s="229">
        <f t="shared" si="315"/>
        <v>531.95691674999989</v>
      </c>
      <c r="N815" s="477">
        <f t="shared" si="316"/>
        <v>463.30131119892854</v>
      </c>
      <c r="O815" s="235">
        <f t="shared" si="317"/>
        <v>286.32528224999999</v>
      </c>
      <c r="P815" s="453">
        <f t="shared" si="317"/>
        <v>305.98316175000002</v>
      </c>
      <c r="Q815" s="154">
        <f t="shared" si="318"/>
        <v>412.92157999999995</v>
      </c>
      <c r="R815" s="232">
        <f t="shared" si="318"/>
        <v>3284.8539999999998</v>
      </c>
    </row>
    <row r="816" spans="1:19" ht="18" customHeight="1">
      <c r="A816" s="233">
        <v>41303</v>
      </c>
      <c r="B816" s="340">
        <v>1552.5</v>
      </c>
      <c r="C816" s="289">
        <v>7.2949999999999999</v>
      </c>
      <c r="D816" s="289">
        <v>14.5175</v>
      </c>
      <c r="E816" s="289">
        <v>423.7</v>
      </c>
      <c r="F816" s="314">
        <v>7.77</v>
      </c>
      <c r="G816" s="340">
        <v>8.3074999999999992</v>
      </c>
      <c r="H816" s="340">
        <v>18.38</v>
      </c>
      <c r="I816" s="340">
        <v>149.80000000000001</v>
      </c>
      <c r="K816" s="228">
        <f t="shared" si="313"/>
        <v>342.26880749999998</v>
      </c>
      <c r="L816" s="228">
        <f t="shared" si="314"/>
        <v>287.19101899999998</v>
      </c>
      <c r="M816" s="229">
        <f t="shared" si="315"/>
        <v>533.42666474999999</v>
      </c>
      <c r="N816" s="477">
        <f t="shared" si="316"/>
        <v>467.04916858193201</v>
      </c>
      <c r="O816" s="235">
        <f t="shared" si="317"/>
        <v>285.49854899999997</v>
      </c>
      <c r="P816" s="453">
        <f t="shared" si="317"/>
        <v>305.24828774999992</v>
      </c>
      <c r="Q816" s="154">
        <f t="shared" si="318"/>
        <v>405.20547999999997</v>
      </c>
      <c r="R816" s="232">
        <f t="shared" si="318"/>
        <v>3302.4908000000005</v>
      </c>
    </row>
    <row r="817" spans="1:21" ht="18" customHeight="1">
      <c r="A817" s="233">
        <v>41304</v>
      </c>
      <c r="B817" s="340">
        <v>1540</v>
      </c>
      <c r="C817" s="289">
        <v>7.4024999999999999</v>
      </c>
      <c r="D817" s="289">
        <v>14.7875</v>
      </c>
      <c r="E817" s="289">
        <v>432.7</v>
      </c>
      <c r="F817" s="314">
        <v>7.87</v>
      </c>
      <c r="G817" s="340">
        <v>8.4075000000000006</v>
      </c>
      <c r="H817" s="340">
        <v>18.71</v>
      </c>
      <c r="I817" s="340">
        <v>147.69999999999999</v>
      </c>
      <c r="K817" s="228">
        <f t="shared" si="313"/>
        <v>339.51301999999998</v>
      </c>
      <c r="L817" s="228">
        <f t="shared" si="314"/>
        <v>291.42310050000003</v>
      </c>
      <c r="M817" s="229">
        <f t="shared" si="315"/>
        <v>543.34746374999997</v>
      </c>
      <c r="N817" s="477">
        <f t="shared" si="316"/>
        <v>476.96996753694117</v>
      </c>
      <c r="O817" s="235">
        <f t="shared" si="317"/>
        <v>289.17291899999998</v>
      </c>
      <c r="P817" s="453">
        <f t="shared" si="317"/>
        <v>308.92265774999998</v>
      </c>
      <c r="Q817" s="154">
        <f t="shared" si="318"/>
        <v>412.48066</v>
      </c>
      <c r="R817" s="232">
        <f t="shared" si="318"/>
        <v>3256.1941999999995</v>
      </c>
    </row>
    <row r="818" spans="1:21" ht="18" customHeight="1" thickBot="1">
      <c r="A818" s="233">
        <v>41305</v>
      </c>
      <c r="B818" s="340">
        <v>1550.5</v>
      </c>
      <c r="C818" s="289">
        <v>7.4050000000000002</v>
      </c>
      <c r="D818" s="289">
        <v>14.685</v>
      </c>
      <c r="E818" s="289">
        <v>426.4</v>
      </c>
      <c r="F818" s="314">
        <v>7.7949999999999999</v>
      </c>
      <c r="G818" s="340">
        <v>8.3774999999999995</v>
      </c>
      <c r="H818" s="340">
        <v>18.78</v>
      </c>
      <c r="I818" s="340">
        <v>146.94999999999999</v>
      </c>
      <c r="K818" s="228">
        <f t="shared" si="313"/>
        <v>341.82788149999999</v>
      </c>
      <c r="L818" s="228">
        <f t="shared" si="314"/>
        <v>291.52152100000001</v>
      </c>
      <c r="M818" s="229">
        <f t="shared" si="315"/>
        <v>539.58123449999994</v>
      </c>
      <c r="N818" s="477">
        <f t="shared" si="316"/>
        <v>470.02540826843472</v>
      </c>
      <c r="O818" s="235">
        <f t="shared" si="317"/>
        <v>286.41714149999996</v>
      </c>
      <c r="P818" s="453">
        <f t="shared" si="317"/>
        <v>307.82034674999994</v>
      </c>
      <c r="Q818" s="154">
        <f t="shared" si="318"/>
        <v>414.02388000000002</v>
      </c>
      <c r="R818" s="232">
        <f t="shared" si="318"/>
        <v>3239.6596999999992</v>
      </c>
    </row>
    <row r="819" spans="1:21" ht="18" customHeight="1" thickBot="1">
      <c r="A819" s="120" t="s">
        <v>112</v>
      </c>
      <c r="B819" s="344">
        <f t="shared" ref="B819:I819" si="319">AVERAGE(B798:B818)</f>
        <v>1514.8333333333333</v>
      </c>
      <c r="C819" s="344">
        <f t="shared" si="319"/>
        <v>7.1465476190476185</v>
      </c>
      <c r="D819" s="344">
        <f t="shared" si="319"/>
        <v>14.237976190476191</v>
      </c>
      <c r="E819" s="344">
        <f t="shared" si="319"/>
        <v>414.41428571428565</v>
      </c>
      <c r="F819" s="344">
        <f t="shared" si="319"/>
        <v>7.6826190476190463</v>
      </c>
      <c r="G819" s="344">
        <f t="shared" si="319"/>
        <v>8.2317857142857136</v>
      </c>
      <c r="H819" s="344">
        <f t="shared" si="319"/>
        <v>18.70809523809524</v>
      </c>
      <c r="I819" s="344">
        <f t="shared" si="319"/>
        <v>150.02857142857141</v>
      </c>
      <c r="J819" s="461" t="e">
        <f>AVERAGE(#REF!)</f>
        <v>#REF!</v>
      </c>
      <c r="K819" s="223">
        <f t="shared" ref="K819:R819" si="320">AVERAGE(K798:K818)</f>
        <v>333.96470116666671</v>
      </c>
      <c r="L819" s="223">
        <f t="shared" si="320"/>
        <v>281.34671597619047</v>
      </c>
      <c r="M819" s="224">
        <v>521</v>
      </c>
      <c r="N819" s="282">
        <f t="shared" si="320"/>
        <v>456.81342362835113</v>
      </c>
      <c r="O819" s="71">
        <f t="shared" si="320"/>
        <v>282.28784949999999</v>
      </c>
      <c r="P819" s="225">
        <f t="shared" si="320"/>
        <v>302.46626474999999</v>
      </c>
      <c r="Q819" s="71">
        <f t="shared" si="320"/>
        <v>412.43866761904758</v>
      </c>
      <c r="R819" s="282">
        <f t="shared" si="320"/>
        <v>3307.5298857142861</v>
      </c>
    </row>
    <row r="820" spans="1:21" ht="18" customHeight="1">
      <c r="A820" s="233">
        <v>41306</v>
      </c>
      <c r="B820" s="340">
        <v>1556</v>
      </c>
      <c r="C820" s="289">
        <v>7.36</v>
      </c>
      <c r="D820" s="289">
        <v>14.7425</v>
      </c>
      <c r="E820" s="289">
        <v>428.2</v>
      </c>
      <c r="F820" s="314">
        <v>7.65</v>
      </c>
      <c r="G820" s="340">
        <v>8.2200000000000006</v>
      </c>
      <c r="H820" s="340">
        <v>18.89</v>
      </c>
      <c r="I820" s="340">
        <v>147.94999999999999</v>
      </c>
      <c r="K820" s="228">
        <f t="shared" ref="K820:K838" si="321">B820*0.220463</f>
        <v>343.04042799999996</v>
      </c>
      <c r="L820" s="228">
        <f t="shared" ref="L820:L838" si="322">C820*39.3682</f>
        <v>289.74995200000001</v>
      </c>
      <c r="M820" s="229">
        <f t="shared" ref="M820:M838" si="323">D820*36.7437</f>
        <v>541.69399724999994</v>
      </c>
      <c r="N820" s="477">
        <f t="shared" ref="N820:N838" si="324">E820/0.907185</f>
        <v>472.00956805943656</v>
      </c>
      <c r="O820" s="235">
        <f t="shared" ref="O820:P838" si="325">F820*36.7437</f>
        <v>281.08930499999997</v>
      </c>
      <c r="P820" s="453">
        <f t="shared" si="325"/>
        <v>302.03321399999999</v>
      </c>
      <c r="Q820" s="154">
        <f t="shared" ref="Q820:R838" si="326">H820/100*2204.6</f>
        <v>416.44893999999999</v>
      </c>
      <c r="R820" s="232">
        <f t="shared" si="326"/>
        <v>3261.7056999999995</v>
      </c>
    </row>
    <row r="821" spans="1:21" ht="18" customHeight="1">
      <c r="A821" s="233">
        <v>41309</v>
      </c>
      <c r="B821" s="340">
        <v>1591</v>
      </c>
      <c r="C821" s="289">
        <v>7.3425000000000002</v>
      </c>
      <c r="D821" s="289">
        <v>14.887499999999999</v>
      </c>
      <c r="E821" s="289">
        <v>434.3</v>
      </c>
      <c r="F821" s="314">
        <v>7.63</v>
      </c>
      <c r="G821" s="340">
        <v>8.17</v>
      </c>
      <c r="H821" s="340">
        <v>18.73</v>
      </c>
      <c r="I821" s="340">
        <v>144.35</v>
      </c>
      <c r="K821" s="228">
        <f t="shared" si="321"/>
        <v>350.75663299999997</v>
      </c>
      <c r="L821" s="228">
        <f t="shared" si="322"/>
        <v>289.06100850000001</v>
      </c>
      <c r="M821" s="229">
        <f t="shared" si="323"/>
        <v>547.02183374999993</v>
      </c>
      <c r="N821" s="477">
        <f t="shared" si="324"/>
        <v>478.73366512894285</v>
      </c>
      <c r="O821" s="235">
        <f t="shared" si="325"/>
        <v>280.35443099999998</v>
      </c>
      <c r="P821" s="453">
        <f t="shared" si="325"/>
        <v>300.19602899999995</v>
      </c>
      <c r="Q821" s="154">
        <f t="shared" si="326"/>
        <v>412.92157999999995</v>
      </c>
      <c r="R821" s="232">
        <f t="shared" si="326"/>
        <v>3182.3400999999999</v>
      </c>
    </row>
    <row r="822" spans="1:21" ht="18" customHeight="1">
      <c r="A822" s="233">
        <v>41310</v>
      </c>
      <c r="B822" s="340">
        <v>1615</v>
      </c>
      <c r="C822" s="289">
        <v>7.29</v>
      </c>
      <c r="D822" s="289">
        <v>14.955</v>
      </c>
      <c r="E822" s="289">
        <v>438.5</v>
      </c>
      <c r="F822" s="314">
        <v>7.5750000000000002</v>
      </c>
      <c r="G822" s="340">
        <v>8.0724999999999998</v>
      </c>
      <c r="H822" s="340">
        <v>18.559999999999999</v>
      </c>
      <c r="I822" s="340">
        <v>144.05000000000001</v>
      </c>
      <c r="K822" s="228">
        <f t="shared" si="321"/>
        <v>356.04774499999996</v>
      </c>
      <c r="L822" s="228">
        <f t="shared" si="322"/>
        <v>286.99417800000003</v>
      </c>
      <c r="M822" s="229">
        <f t="shared" si="323"/>
        <v>549.50203349999992</v>
      </c>
      <c r="N822" s="477">
        <f t="shared" si="324"/>
        <v>483.36337130794709</v>
      </c>
      <c r="O822" s="235">
        <f t="shared" si="325"/>
        <v>278.3335275</v>
      </c>
      <c r="P822" s="453">
        <f t="shared" si="325"/>
        <v>296.61351824999997</v>
      </c>
      <c r="Q822" s="154">
        <f t="shared" si="326"/>
        <v>409.17375999999996</v>
      </c>
      <c r="R822" s="232">
        <f t="shared" si="326"/>
        <v>3175.7263000000003</v>
      </c>
    </row>
    <row r="823" spans="1:21" ht="18" customHeight="1">
      <c r="A823" s="233">
        <v>41311</v>
      </c>
      <c r="B823" s="340">
        <v>1620</v>
      </c>
      <c r="C823" s="289">
        <v>7.2249999999999996</v>
      </c>
      <c r="D823" s="289">
        <v>14.875</v>
      </c>
      <c r="E823" s="289">
        <v>437.1</v>
      </c>
      <c r="F823" s="314">
        <v>7.6150000000000002</v>
      </c>
      <c r="G823" s="340">
        <v>8.0975000000000001</v>
      </c>
      <c r="H823" s="340">
        <v>18.190000000000001</v>
      </c>
      <c r="I823" s="340">
        <v>142.1</v>
      </c>
      <c r="K823" s="228">
        <f t="shared" si="321"/>
        <v>357.15006</v>
      </c>
      <c r="L823" s="228">
        <f t="shared" si="322"/>
        <v>284.43524500000001</v>
      </c>
      <c r="M823" s="229">
        <f t="shared" si="323"/>
        <v>546.56253749999996</v>
      </c>
      <c r="N823" s="477">
        <f t="shared" si="324"/>
        <v>481.82013591494569</v>
      </c>
      <c r="O823" s="235">
        <f t="shared" si="325"/>
        <v>279.80327549999998</v>
      </c>
      <c r="P823" s="453">
        <f t="shared" si="325"/>
        <v>297.53211074999996</v>
      </c>
      <c r="Q823" s="154">
        <f t="shared" si="326"/>
        <v>401.01673999999997</v>
      </c>
      <c r="R823" s="232">
        <f t="shared" si="326"/>
        <v>3132.7366000000002</v>
      </c>
    </row>
    <row r="824" spans="1:21" ht="18" customHeight="1">
      <c r="A824" s="233">
        <v>41312</v>
      </c>
      <c r="B824" s="340">
        <v>1612</v>
      </c>
      <c r="C824" s="289">
        <v>7.1074999999999999</v>
      </c>
      <c r="D824" s="289">
        <v>14.8675</v>
      </c>
      <c r="E824" s="289">
        <v>437.6</v>
      </c>
      <c r="F824" s="314">
        <v>7.56</v>
      </c>
      <c r="G824" s="340">
        <v>8.01</v>
      </c>
      <c r="H824" s="340">
        <v>18.16</v>
      </c>
      <c r="I824" s="340">
        <v>140.30000000000001</v>
      </c>
      <c r="K824" s="228">
        <f t="shared" si="321"/>
        <v>355.38635599999998</v>
      </c>
      <c r="L824" s="228">
        <f t="shared" si="322"/>
        <v>279.8094815</v>
      </c>
      <c r="M824" s="229">
        <f t="shared" si="323"/>
        <v>546.28695974999994</v>
      </c>
      <c r="N824" s="477">
        <f t="shared" si="324"/>
        <v>482.37129141244623</v>
      </c>
      <c r="O824" s="235">
        <f t="shared" si="325"/>
        <v>277.78237199999995</v>
      </c>
      <c r="P824" s="453">
        <f t="shared" si="325"/>
        <v>294.31703699999997</v>
      </c>
      <c r="Q824" s="154">
        <f t="shared" si="326"/>
        <v>400.35536000000002</v>
      </c>
      <c r="R824" s="232">
        <f t="shared" si="326"/>
        <v>3093.0538000000001</v>
      </c>
    </row>
    <row r="825" spans="1:21" ht="18" customHeight="1">
      <c r="A825" s="233">
        <v>41313</v>
      </c>
      <c r="B825" s="340">
        <v>1634.5</v>
      </c>
      <c r="C825" s="289">
        <v>7.09</v>
      </c>
      <c r="D825" s="289">
        <v>14.525</v>
      </c>
      <c r="E825" s="289">
        <v>422.4</v>
      </c>
      <c r="F825" s="314">
        <v>7.5625</v>
      </c>
      <c r="G825" s="340">
        <v>7.9974999999999996</v>
      </c>
      <c r="H825" s="340">
        <v>18.14</v>
      </c>
      <c r="I825" s="340">
        <v>141.05000000000001</v>
      </c>
      <c r="K825" s="228">
        <f t="shared" si="321"/>
        <v>360.34677349999998</v>
      </c>
      <c r="L825" s="228">
        <f t="shared" si="322"/>
        <v>279.12053800000001</v>
      </c>
      <c r="M825" s="229">
        <f t="shared" si="323"/>
        <v>533.70224250000001</v>
      </c>
      <c r="N825" s="477">
        <f t="shared" si="324"/>
        <v>465.61616428843064</v>
      </c>
      <c r="O825" s="235">
        <f t="shared" si="325"/>
        <v>277.87423124999998</v>
      </c>
      <c r="P825" s="453">
        <f t="shared" si="325"/>
        <v>293.85774074999995</v>
      </c>
      <c r="Q825" s="154">
        <f t="shared" si="326"/>
        <v>399.91444000000001</v>
      </c>
      <c r="R825" s="232">
        <f t="shared" si="326"/>
        <v>3109.5882999999999</v>
      </c>
    </row>
    <row r="826" spans="1:21" ht="18" customHeight="1">
      <c r="A826" s="233">
        <v>41316</v>
      </c>
      <c r="B826" s="340">
        <v>1584.5</v>
      </c>
      <c r="C826" s="289">
        <v>7.0225</v>
      </c>
      <c r="D826" s="289">
        <v>14.315</v>
      </c>
      <c r="E826" s="289">
        <v>413</v>
      </c>
      <c r="F826" s="314">
        <v>7.415</v>
      </c>
      <c r="G826" s="340">
        <v>7.8875000000000002</v>
      </c>
      <c r="H826" s="340">
        <v>18.440000000000001</v>
      </c>
      <c r="I826" s="340">
        <v>140.15</v>
      </c>
      <c r="K826" s="228">
        <f t="shared" si="321"/>
        <v>349.3236235</v>
      </c>
      <c r="L826" s="228">
        <f t="shared" si="322"/>
        <v>276.46318450000001</v>
      </c>
      <c r="M826" s="229">
        <f t="shared" si="323"/>
        <v>525.98606549999988</v>
      </c>
      <c r="N826" s="477">
        <f t="shared" si="324"/>
        <v>455.25444093542109</v>
      </c>
      <c r="O826" s="235">
        <f t="shared" si="325"/>
        <v>272.45453549999996</v>
      </c>
      <c r="P826" s="453">
        <f t="shared" si="325"/>
        <v>289.81593375</v>
      </c>
      <c r="Q826" s="154">
        <f t="shared" si="326"/>
        <v>406.52823999999998</v>
      </c>
      <c r="R826" s="232">
        <f t="shared" si="326"/>
        <v>3089.7468999999996</v>
      </c>
      <c r="U826" s="520"/>
    </row>
    <row r="827" spans="1:21" ht="18" customHeight="1">
      <c r="A827" s="233">
        <v>41317</v>
      </c>
      <c r="B827" s="340">
        <v>1566</v>
      </c>
      <c r="C827" s="289">
        <v>6.9625000000000004</v>
      </c>
      <c r="D827" s="289">
        <v>14.2075</v>
      </c>
      <c r="E827" s="289">
        <v>410.3</v>
      </c>
      <c r="F827" s="314">
        <v>7.32</v>
      </c>
      <c r="G827" s="340">
        <v>7.78</v>
      </c>
      <c r="H827" s="340">
        <v>18.079999999999998</v>
      </c>
      <c r="I827" s="340">
        <v>140.65</v>
      </c>
      <c r="K827" s="228">
        <f t="shared" si="321"/>
        <v>345.24505799999997</v>
      </c>
      <c r="L827" s="228">
        <f t="shared" si="322"/>
        <v>274.10109250000005</v>
      </c>
      <c r="M827" s="229">
        <f t="shared" si="323"/>
        <v>522.0361177499999</v>
      </c>
      <c r="N827" s="477">
        <f t="shared" si="324"/>
        <v>452.27820124891838</v>
      </c>
      <c r="O827" s="235">
        <f t="shared" si="325"/>
        <v>268.96388400000001</v>
      </c>
      <c r="P827" s="453">
        <f t="shared" si="325"/>
        <v>285.86598599999996</v>
      </c>
      <c r="Q827" s="154">
        <f t="shared" si="326"/>
        <v>398.59167999999994</v>
      </c>
      <c r="R827" s="232">
        <f t="shared" si="326"/>
        <v>3100.7699000000002</v>
      </c>
    </row>
    <row r="828" spans="1:21" ht="18" customHeight="1">
      <c r="A828" s="233">
        <v>41318</v>
      </c>
      <c r="B828" s="340">
        <v>1585.5</v>
      </c>
      <c r="C828" s="289">
        <v>6.9550000000000001</v>
      </c>
      <c r="D828" s="289">
        <v>14.23</v>
      </c>
      <c r="E828" s="289">
        <v>408.1</v>
      </c>
      <c r="F828" s="314">
        <v>7.3550000000000004</v>
      </c>
      <c r="G828" s="340">
        <v>7.8025000000000002</v>
      </c>
      <c r="H828" s="340">
        <v>18.23</v>
      </c>
      <c r="I828" s="340">
        <v>138.75</v>
      </c>
      <c r="K828" s="228">
        <f t="shared" si="321"/>
        <v>349.54408649999999</v>
      </c>
      <c r="L828" s="228">
        <f t="shared" si="322"/>
        <v>273.80583100000001</v>
      </c>
      <c r="M828" s="229">
        <f t="shared" si="323"/>
        <v>522.86285099999998</v>
      </c>
      <c r="N828" s="477">
        <f t="shared" si="324"/>
        <v>449.85311705991614</v>
      </c>
      <c r="O828" s="235">
        <f t="shared" si="325"/>
        <v>270.24991349999999</v>
      </c>
      <c r="P828" s="453">
        <f t="shared" si="325"/>
        <v>286.69271924999998</v>
      </c>
      <c r="Q828" s="154">
        <f t="shared" si="326"/>
        <v>401.89858000000004</v>
      </c>
      <c r="R828" s="232">
        <f t="shared" si="326"/>
        <v>3058.8824999999997</v>
      </c>
    </row>
    <row r="829" spans="1:21" ht="18" customHeight="1">
      <c r="A829" s="233">
        <v>41319</v>
      </c>
      <c r="B829" s="340">
        <v>1572</v>
      </c>
      <c r="C829" s="289">
        <v>6.9474999999999998</v>
      </c>
      <c r="D829" s="289">
        <v>14.18</v>
      </c>
      <c r="E829" s="289">
        <v>407.2</v>
      </c>
      <c r="F829" s="314">
        <v>7.32</v>
      </c>
      <c r="G829" s="340">
        <v>7.75</v>
      </c>
      <c r="H829" s="340">
        <v>17.940000000000001</v>
      </c>
      <c r="I829" s="340">
        <v>138</v>
      </c>
      <c r="K829" s="228">
        <f t="shared" si="321"/>
        <v>346.567836</v>
      </c>
      <c r="L829" s="228">
        <f t="shared" si="322"/>
        <v>273.51056950000003</v>
      </c>
      <c r="M829" s="229">
        <f t="shared" si="323"/>
        <v>521.025666</v>
      </c>
      <c r="N829" s="477">
        <f t="shared" si="324"/>
        <v>448.86103716441517</v>
      </c>
      <c r="O829" s="235">
        <f t="shared" si="325"/>
        <v>268.96388400000001</v>
      </c>
      <c r="P829" s="453">
        <f t="shared" si="325"/>
        <v>284.76367499999998</v>
      </c>
      <c r="Q829" s="154">
        <f t="shared" si="326"/>
        <v>395.50524000000001</v>
      </c>
      <c r="R829" s="232">
        <f t="shared" si="326"/>
        <v>3042.3479999999995</v>
      </c>
    </row>
    <row r="830" spans="1:21" ht="18" customHeight="1">
      <c r="A830" s="233">
        <v>41320</v>
      </c>
      <c r="B830" s="340">
        <v>1583.5</v>
      </c>
      <c r="C830" s="289">
        <v>6.9874999999999998</v>
      </c>
      <c r="D830" s="289">
        <v>14.244999999999999</v>
      </c>
      <c r="E830" s="289">
        <v>409.4</v>
      </c>
      <c r="F830" s="314">
        <v>7.4225000000000003</v>
      </c>
      <c r="G830" s="340">
        <v>7.7750000000000004</v>
      </c>
      <c r="H830" s="340">
        <v>18</v>
      </c>
      <c r="I830" s="340">
        <v>136.94999999999999</v>
      </c>
      <c r="K830" s="228">
        <f t="shared" si="321"/>
        <v>349.1031605</v>
      </c>
      <c r="L830" s="228">
        <f t="shared" si="322"/>
        <v>275.08529750000002</v>
      </c>
      <c r="M830" s="229">
        <f t="shared" si="323"/>
        <v>523.41400649999991</v>
      </c>
      <c r="N830" s="477">
        <f t="shared" si="324"/>
        <v>451.2861213534174</v>
      </c>
      <c r="O830" s="235">
        <f t="shared" si="325"/>
        <v>272.73011324999999</v>
      </c>
      <c r="P830" s="453">
        <f t="shared" si="325"/>
        <v>285.68226749999997</v>
      </c>
      <c r="Q830" s="154">
        <f t="shared" si="326"/>
        <v>396.82799999999997</v>
      </c>
      <c r="R830" s="232">
        <f t="shared" si="326"/>
        <v>3019.1996999999997</v>
      </c>
    </row>
    <row r="831" spans="1:21" ht="18" customHeight="1">
      <c r="A831" s="233">
        <v>41324</v>
      </c>
      <c r="B831" s="340">
        <v>1592</v>
      </c>
      <c r="C831" s="289">
        <v>6.9524999999999997</v>
      </c>
      <c r="D831" s="289">
        <v>14.702500000000001</v>
      </c>
      <c r="E831" s="289">
        <v>425.3</v>
      </c>
      <c r="F831" s="314">
        <v>7.3224999999999998</v>
      </c>
      <c r="G831" s="340">
        <v>7.69</v>
      </c>
      <c r="H831" s="340">
        <v>18.22</v>
      </c>
      <c r="I831" s="340">
        <v>136.5</v>
      </c>
      <c r="K831" s="228">
        <f t="shared" si="321"/>
        <v>350.97709599999996</v>
      </c>
      <c r="L831" s="228">
        <f t="shared" si="322"/>
        <v>273.70741049999998</v>
      </c>
      <c r="M831" s="229">
        <f t="shared" si="323"/>
        <v>540.22424924999996</v>
      </c>
      <c r="N831" s="477">
        <f t="shared" si="324"/>
        <v>468.81286617393363</v>
      </c>
      <c r="O831" s="235">
        <f t="shared" si="325"/>
        <v>269.05574324999998</v>
      </c>
      <c r="P831" s="453">
        <f t="shared" si="325"/>
        <v>282.55905300000001</v>
      </c>
      <c r="Q831" s="154">
        <f t="shared" si="326"/>
        <v>401.67811999999998</v>
      </c>
      <c r="R831" s="232">
        <f t="shared" si="326"/>
        <v>3009.279</v>
      </c>
    </row>
    <row r="832" spans="1:21" ht="18" customHeight="1">
      <c r="A832" s="233">
        <v>41325</v>
      </c>
      <c r="B832" s="340">
        <v>1602.5</v>
      </c>
      <c r="C832" s="289">
        <v>7.0049999999999999</v>
      </c>
      <c r="D832" s="289">
        <v>14.827500000000001</v>
      </c>
      <c r="E832" s="289">
        <v>433.6</v>
      </c>
      <c r="F832" s="314">
        <v>7.3849999999999998</v>
      </c>
      <c r="G832" s="340">
        <v>7.7725</v>
      </c>
      <c r="H832" s="340">
        <v>18.350000000000001</v>
      </c>
      <c r="I832" s="340">
        <v>141.65</v>
      </c>
      <c r="K832" s="228">
        <f t="shared" si="321"/>
        <v>353.29195749999997</v>
      </c>
      <c r="L832" s="228">
        <f t="shared" si="322"/>
        <v>275.77424100000002</v>
      </c>
      <c r="M832" s="229">
        <f t="shared" si="323"/>
        <v>544.81721174999996</v>
      </c>
      <c r="N832" s="477">
        <f t="shared" si="324"/>
        <v>477.96204743244215</v>
      </c>
      <c r="O832" s="235">
        <f t="shared" si="325"/>
        <v>271.35222449999998</v>
      </c>
      <c r="P832" s="453">
        <f t="shared" si="325"/>
        <v>285.59040825</v>
      </c>
      <c r="Q832" s="154">
        <f t="shared" si="326"/>
        <v>404.54410000000001</v>
      </c>
      <c r="R832" s="232">
        <f t="shared" si="326"/>
        <v>3122.8159000000001</v>
      </c>
    </row>
    <row r="833" spans="1:22" ht="18" customHeight="1">
      <c r="A833" s="233">
        <v>41326</v>
      </c>
      <c r="B833" s="340">
        <v>1583.5</v>
      </c>
      <c r="C833" s="289">
        <v>6.9074999999999998</v>
      </c>
      <c r="D833" s="289">
        <v>14.8775</v>
      </c>
      <c r="E833" s="289">
        <v>437.3</v>
      </c>
      <c r="F833" s="314">
        <v>7.2125000000000004</v>
      </c>
      <c r="G833" s="340">
        <v>7.5724999999999998</v>
      </c>
      <c r="H833" s="340">
        <v>18.12</v>
      </c>
      <c r="I833" s="340">
        <v>141.75</v>
      </c>
      <c r="K833" s="228">
        <f t="shared" si="321"/>
        <v>349.1031605</v>
      </c>
      <c r="L833" s="228">
        <f t="shared" si="322"/>
        <v>271.93584149999998</v>
      </c>
      <c r="M833" s="229">
        <f t="shared" si="323"/>
        <v>546.65439674999993</v>
      </c>
      <c r="N833" s="477">
        <f t="shared" si="324"/>
        <v>482.04059811394586</v>
      </c>
      <c r="O833" s="235">
        <f t="shared" si="325"/>
        <v>265.01393624999997</v>
      </c>
      <c r="P833" s="453">
        <f t="shared" si="325"/>
        <v>278.24166824999998</v>
      </c>
      <c r="Q833" s="154">
        <f t="shared" si="326"/>
        <v>399.47352000000001</v>
      </c>
      <c r="R833" s="232">
        <f t="shared" si="326"/>
        <v>3125.0204999999996</v>
      </c>
    </row>
    <row r="834" spans="1:22" ht="18" customHeight="1">
      <c r="A834" s="233">
        <v>41327</v>
      </c>
      <c r="B834" s="340">
        <v>1558.5</v>
      </c>
      <c r="C834" s="289">
        <v>6.9024999999999999</v>
      </c>
      <c r="D834" s="289">
        <v>14.612500000000001</v>
      </c>
      <c r="E834" s="289">
        <v>426.9</v>
      </c>
      <c r="F834" s="314">
        <v>7.15</v>
      </c>
      <c r="G834" s="340">
        <v>7.4974999999999996</v>
      </c>
      <c r="H834" s="340">
        <v>18.239999999999998</v>
      </c>
      <c r="I834" s="340">
        <v>143.80000000000001</v>
      </c>
      <c r="K834" s="228">
        <f t="shared" si="321"/>
        <v>343.59158550000001</v>
      </c>
      <c r="L834" s="228">
        <f t="shared" si="322"/>
        <v>271.73900050000003</v>
      </c>
      <c r="M834" s="229">
        <f t="shared" si="323"/>
        <v>536.91731625</v>
      </c>
      <c r="N834" s="477">
        <f t="shared" si="324"/>
        <v>470.57656376593525</v>
      </c>
      <c r="O834" s="235">
        <f t="shared" si="325"/>
        <v>262.71745499999997</v>
      </c>
      <c r="P834" s="453">
        <f t="shared" si="325"/>
        <v>275.48589074999995</v>
      </c>
      <c r="Q834" s="154">
        <f t="shared" si="326"/>
        <v>402.11903999999993</v>
      </c>
      <c r="R834" s="232">
        <f t="shared" si="326"/>
        <v>3170.2148000000002</v>
      </c>
    </row>
    <row r="835" spans="1:22" ht="18" customHeight="1">
      <c r="A835" s="233">
        <v>41330</v>
      </c>
      <c r="B835" s="340">
        <v>1542</v>
      </c>
      <c r="C835" s="289">
        <v>6.9349999999999996</v>
      </c>
      <c r="D835" s="289">
        <v>14.512499999999999</v>
      </c>
      <c r="E835" s="289">
        <v>425.6</v>
      </c>
      <c r="F835" s="314">
        <v>6.9924999999999997</v>
      </c>
      <c r="G835" s="340">
        <v>7.3150000000000004</v>
      </c>
      <c r="H835" s="340">
        <v>18.010000000000002</v>
      </c>
      <c r="I835" s="340">
        <v>143.1</v>
      </c>
      <c r="K835" s="228">
        <f t="shared" si="321"/>
        <v>339.95394599999997</v>
      </c>
      <c r="L835" s="228">
        <f t="shared" si="322"/>
        <v>273.01846699999999</v>
      </c>
      <c r="M835" s="229">
        <f t="shared" si="323"/>
        <v>533.24294624999993</v>
      </c>
      <c r="N835" s="477">
        <f t="shared" si="324"/>
        <v>469.14355947243399</v>
      </c>
      <c r="O835" s="235">
        <f t="shared" si="325"/>
        <v>256.93032224999996</v>
      </c>
      <c r="P835" s="453">
        <f t="shared" si="325"/>
        <v>268.78016550000001</v>
      </c>
      <c r="Q835" s="154">
        <f t="shared" si="326"/>
        <v>397.04846000000003</v>
      </c>
      <c r="R835" s="232">
        <f t="shared" si="326"/>
        <v>3154.7826</v>
      </c>
    </row>
    <row r="836" spans="1:22" ht="18" customHeight="1">
      <c r="A836" s="233">
        <v>41331</v>
      </c>
      <c r="B836" s="340">
        <v>1548</v>
      </c>
      <c r="C836" s="289">
        <v>7.05</v>
      </c>
      <c r="D836" s="289">
        <v>14.477499999999999</v>
      </c>
      <c r="E836" s="289">
        <v>427.7</v>
      </c>
      <c r="F836" s="314">
        <v>7.0575000000000001</v>
      </c>
      <c r="G836" s="340">
        <v>7.3274999999999997</v>
      </c>
      <c r="H836" s="340">
        <v>17.79</v>
      </c>
      <c r="I836" s="340">
        <v>143.5</v>
      </c>
      <c r="K836" s="228">
        <f t="shared" si="321"/>
        <v>341.276724</v>
      </c>
      <c r="L836" s="228">
        <f t="shared" si="322"/>
        <v>277.54581000000002</v>
      </c>
      <c r="M836" s="229">
        <f t="shared" si="323"/>
        <v>531.95691674999989</v>
      </c>
      <c r="N836" s="477">
        <f t="shared" si="324"/>
        <v>471.45841256193609</v>
      </c>
      <c r="O836" s="235">
        <f t="shared" si="325"/>
        <v>259.31866274999999</v>
      </c>
      <c r="P836" s="453">
        <f t="shared" si="325"/>
        <v>269.23946174999998</v>
      </c>
      <c r="Q836" s="154">
        <f t="shared" si="326"/>
        <v>392.19833999999997</v>
      </c>
      <c r="R836" s="232">
        <f t="shared" si="326"/>
        <v>3163.6010000000001</v>
      </c>
    </row>
    <row r="837" spans="1:22" ht="18" customHeight="1">
      <c r="A837" s="233">
        <v>41332</v>
      </c>
      <c r="B837" s="340">
        <v>1547.5</v>
      </c>
      <c r="C837" s="289">
        <v>7.0949999999999998</v>
      </c>
      <c r="D837" s="289">
        <v>14.574999999999999</v>
      </c>
      <c r="E837" s="289">
        <v>429.3</v>
      </c>
      <c r="F837" s="314">
        <v>7.0425000000000004</v>
      </c>
      <c r="G837" s="340">
        <v>7.3425000000000002</v>
      </c>
      <c r="H837" s="340">
        <v>17.84</v>
      </c>
      <c r="I837" s="340">
        <v>143.44999999999999</v>
      </c>
      <c r="K837" s="228">
        <f t="shared" si="321"/>
        <v>341.1664925</v>
      </c>
      <c r="L837" s="228">
        <f t="shared" si="322"/>
        <v>279.31737900000002</v>
      </c>
      <c r="M837" s="229">
        <f t="shared" si="323"/>
        <v>535.53942749999987</v>
      </c>
      <c r="N837" s="477">
        <f t="shared" si="324"/>
        <v>473.22211015393771</v>
      </c>
      <c r="O837" s="235">
        <f t="shared" si="325"/>
        <v>258.76750724999999</v>
      </c>
      <c r="P837" s="453">
        <f t="shared" si="325"/>
        <v>269.79061724999997</v>
      </c>
      <c r="Q837" s="154">
        <f t="shared" si="326"/>
        <v>393.30063999999999</v>
      </c>
      <c r="R837" s="232">
        <f t="shared" si="326"/>
        <v>3162.4986999999996</v>
      </c>
    </row>
    <row r="838" spans="1:22" ht="18" customHeight="1" thickBot="1">
      <c r="A838" s="233">
        <v>41333</v>
      </c>
      <c r="B838" s="340">
        <v>1550</v>
      </c>
      <c r="C838" s="289">
        <v>7.1950000000000003</v>
      </c>
      <c r="D838" s="289">
        <v>14.7425</v>
      </c>
      <c r="E838" s="289">
        <v>434.8</v>
      </c>
      <c r="F838" s="314">
        <v>7.0774999999999997</v>
      </c>
      <c r="G838" s="340">
        <v>7.47</v>
      </c>
      <c r="H838" s="340">
        <v>18.38</v>
      </c>
      <c r="I838" s="340">
        <v>143.19999999999999</v>
      </c>
      <c r="K838" s="228">
        <f t="shared" si="321"/>
        <v>341.71764999999999</v>
      </c>
      <c r="L838" s="228">
        <f t="shared" si="322"/>
        <v>283.25419900000003</v>
      </c>
      <c r="M838" s="229">
        <f t="shared" si="323"/>
        <v>541.69399724999994</v>
      </c>
      <c r="N838" s="477">
        <f t="shared" si="324"/>
        <v>479.28482062644332</v>
      </c>
      <c r="O838" s="235">
        <f t="shared" si="325"/>
        <v>260.05353674999998</v>
      </c>
      <c r="P838" s="453">
        <f t="shared" si="325"/>
        <v>274.47543899999999</v>
      </c>
      <c r="Q838" s="154">
        <f t="shared" si="326"/>
        <v>405.20547999999997</v>
      </c>
      <c r="R838" s="232">
        <f t="shared" si="326"/>
        <v>3156.9871999999996</v>
      </c>
      <c r="V838" s="520"/>
    </row>
    <row r="839" spans="1:22" ht="18" customHeight="1" thickBot="1">
      <c r="A839" s="120" t="s">
        <v>113</v>
      </c>
      <c r="B839" s="344">
        <f t="shared" ref="B839:I839" si="327">AVERAGE(B820:B838)</f>
        <v>1581.2631578947369</v>
      </c>
      <c r="C839" s="344">
        <f t="shared" si="327"/>
        <v>7.0701315789473691</v>
      </c>
      <c r="D839" s="344">
        <f t="shared" si="327"/>
        <v>14.597763157894738</v>
      </c>
      <c r="E839" s="344">
        <f t="shared" si="327"/>
        <v>425.61052631578951</v>
      </c>
      <c r="F839" s="344">
        <f t="shared" si="327"/>
        <v>7.3507894736842099</v>
      </c>
      <c r="G839" s="344">
        <f t="shared" si="327"/>
        <v>7.7657894736842099</v>
      </c>
      <c r="H839" s="344">
        <f t="shared" si="327"/>
        <v>18.226842105263156</v>
      </c>
      <c r="I839" s="344">
        <f t="shared" si="327"/>
        <v>141.64473684210523</v>
      </c>
      <c r="J839" s="461" t="e">
        <f>AVERAGE(#REF!)</f>
        <v>#REF!</v>
      </c>
      <c r="K839" s="223">
        <f>AVERAGE(K820:K838)</f>
        <v>348.61001957894734</v>
      </c>
      <c r="L839" s="223">
        <f t="shared" ref="L839:R839" si="328">AVERAGE(L820:L838)</f>
        <v>278.33835402631581</v>
      </c>
      <c r="M839" s="224">
        <f t="shared" si="328"/>
        <v>536.37583014473682</v>
      </c>
      <c r="N839" s="282">
        <f t="shared" si="328"/>
        <v>469.15516274606546</v>
      </c>
      <c r="O839" s="71">
        <f t="shared" si="328"/>
        <v>270.09520318421045</v>
      </c>
      <c r="P839" s="225">
        <f t="shared" si="328"/>
        <v>285.34383868421054</v>
      </c>
      <c r="Q839" s="71">
        <f t="shared" si="328"/>
        <v>401.82896105263154</v>
      </c>
      <c r="R839" s="282">
        <f t="shared" si="328"/>
        <v>3122.6998684210525</v>
      </c>
    </row>
    <row r="840" spans="1:22" ht="18" customHeight="1">
      <c r="A840" s="233">
        <v>41334</v>
      </c>
      <c r="B840" s="340">
        <v>1553</v>
      </c>
      <c r="C840" s="289">
        <v>7.24</v>
      </c>
      <c r="D840" s="289">
        <v>14.645</v>
      </c>
      <c r="E840" s="289">
        <v>427.3</v>
      </c>
      <c r="F840" s="314">
        <v>7.1325000000000003</v>
      </c>
      <c r="G840" s="340">
        <v>7.56</v>
      </c>
      <c r="H840" s="340">
        <v>17.91</v>
      </c>
      <c r="I840" s="340">
        <v>143.35</v>
      </c>
      <c r="K840" s="228">
        <f t="shared" ref="K840:K859" si="329">B840*0.220463</f>
        <v>342.37903899999998</v>
      </c>
      <c r="L840" s="228">
        <f t="shared" ref="L840:L859" si="330">C840*39.3682</f>
        <v>285.02576800000003</v>
      </c>
      <c r="M840" s="229">
        <f t="shared" ref="M840:M859" si="331">D840*36.7437</f>
        <v>538.11148649999996</v>
      </c>
      <c r="N840" s="477">
        <f t="shared" ref="N840:N859" si="332">E840/0.907185</f>
        <v>471.0174881639357</v>
      </c>
      <c r="O840" s="235">
        <f t="shared" ref="O840:P859" si="333">F840*36.7437</f>
        <v>262.07444025000001</v>
      </c>
      <c r="P840" s="453">
        <f t="shared" si="333"/>
        <v>277.78237199999995</v>
      </c>
      <c r="Q840" s="154">
        <f t="shared" ref="Q840:R859" si="334">H840/100*2204.6</f>
        <v>394.84386000000001</v>
      </c>
      <c r="R840" s="232">
        <f t="shared" si="334"/>
        <v>3160.2941000000001</v>
      </c>
    </row>
    <row r="841" spans="1:22" ht="18" customHeight="1">
      <c r="A841" s="233">
        <v>41337</v>
      </c>
      <c r="B841" s="340">
        <v>1533.5</v>
      </c>
      <c r="C841" s="289">
        <v>7.23</v>
      </c>
      <c r="D841" s="289">
        <v>14.9025</v>
      </c>
      <c r="E841" s="289">
        <v>432.2</v>
      </c>
      <c r="F841" s="314">
        <v>6.96</v>
      </c>
      <c r="G841" s="340">
        <v>7.37</v>
      </c>
      <c r="H841" s="340">
        <v>18.079999999999998</v>
      </c>
      <c r="I841" s="340">
        <v>146.65</v>
      </c>
      <c r="K841" s="228">
        <f t="shared" si="329"/>
        <v>338.08001050000001</v>
      </c>
      <c r="L841" s="228">
        <f t="shared" si="330"/>
        <v>284.63208600000002</v>
      </c>
      <c r="M841" s="229">
        <f t="shared" si="331"/>
        <v>547.57298924999998</v>
      </c>
      <c r="N841" s="477">
        <f t="shared" si="332"/>
        <v>476.41881203944064</v>
      </c>
      <c r="O841" s="235">
        <f t="shared" si="333"/>
        <v>255.73615199999998</v>
      </c>
      <c r="P841" s="453">
        <f t="shared" si="333"/>
        <v>270.80106899999998</v>
      </c>
      <c r="Q841" s="154">
        <f t="shared" si="334"/>
        <v>398.59167999999994</v>
      </c>
      <c r="R841" s="232">
        <f t="shared" si="334"/>
        <v>3233.0459000000001</v>
      </c>
    </row>
    <row r="842" spans="1:22" ht="18" customHeight="1">
      <c r="A842" s="233">
        <v>41338</v>
      </c>
      <c r="B842" s="340">
        <v>1513</v>
      </c>
      <c r="C842" s="289">
        <v>7.32</v>
      </c>
      <c r="D842" s="289">
        <v>14.965</v>
      </c>
      <c r="E842" s="289">
        <v>434.9</v>
      </c>
      <c r="F842" s="314">
        <v>6.9649999999999999</v>
      </c>
      <c r="G842" s="340">
        <v>7.3624999999999998</v>
      </c>
      <c r="H842" s="340">
        <v>18.190000000000001</v>
      </c>
      <c r="I842" s="340">
        <v>141.15</v>
      </c>
      <c r="K842" s="228">
        <f t="shared" si="329"/>
        <v>333.560519</v>
      </c>
      <c r="L842" s="228">
        <f t="shared" si="330"/>
        <v>288.17522400000001</v>
      </c>
      <c r="M842" s="229">
        <f t="shared" si="331"/>
        <v>549.86947049999992</v>
      </c>
      <c r="N842" s="477">
        <f t="shared" si="332"/>
        <v>479.3950517259434</v>
      </c>
      <c r="O842" s="235">
        <f t="shared" si="333"/>
        <v>255.91987049999997</v>
      </c>
      <c r="P842" s="453">
        <f t="shared" si="333"/>
        <v>270.52549124999996</v>
      </c>
      <c r="Q842" s="154">
        <f t="shared" si="334"/>
        <v>401.01673999999997</v>
      </c>
      <c r="R842" s="232">
        <f t="shared" si="334"/>
        <v>3111.7928999999999</v>
      </c>
    </row>
    <row r="843" spans="1:22" ht="18" customHeight="1">
      <c r="A843" s="233">
        <v>41339</v>
      </c>
      <c r="B843" s="340">
        <v>1509.5</v>
      </c>
      <c r="C843" s="289">
        <v>7.08</v>
      </c>
      <c r="D843" s="289">
        <v>14.845000000000001</v>
      </c>
      <c r="E843" s="289">
        <v>434.2</v>
      </c>
      <c r="F843" s="314">
        <v>6.7625000000000002</v>
      </c>
      <c r="G843" s="340">
        <v>7.2949999999999999</v>
      </c>
      <c r="H843" s="340">
        <v>18.2</v>
      </c>
      <c r="I843" s="340">
        <v>141.25</v>
      </c>
      <c r="K843" s="228">
        <f t="shared" si="329"/>
        <v>332.78889850000002</v>
      </c>
      <c r="L843" s="228">
        <f t="shared" si="330"/>
        <v>278.726856</v>
      </c>
      <c r="M843" s="229">
        <f t="shared" si="331"/>
        <v>545.46022649999998</v>
      </c>
      <c r="N843" s="477">
        <f t="shared" si="332"/>
        <v>478.62343402944271</v>
      </c>
      <c r="O843" s="235">
        <f t="shared" si="333"/>
        <v>248.47927124999998</v>
      </c>
      <c r="P843" s="453">
        <f t="shared" si="333"/>
        <v>268.04529149999996</v>
      </c>
      <c r="Q843" s="154">
        <f t="shared" si="334"/>
        <v>401.23719999999997</v>
      </c>
      <c r="R843" s="232">
        <f t="shared" si="334"/>
        <v>3113.9974999999999</v>
      </c>
    </row>
    <row r="844" spans="1:22" ht="18" customHeight="1">
      <c r="A844" s="233">
        <v>41340</v>
      </c>
      <c r="B844" s="340">
        <v>1516</v>
      </c>
      <c r="C844" s="289">
        <v>7.1150000000000002</v>
      </c>
      <c r="D844" s="289">
        <v>15.035</v>
      </c>
      <c r="E844" s="289">
        <v>436</v>
      </c>
      <c r="F844" s="314">
        <v>6.8674999999999997</v>
      </c>
      <c r="G844" s="340">
        <v>7.4</v>
      </c>
      <c r="H844" s="340">
        <v>18.77</v>
      </c>
      <c r="I844" s="340">
        <v>143.1</v>
      </c>
      <c r="K844" s="228">
        <f t="shared" si="329"/>
        <v>334.22190799999998</v>
      </c>
      <c r="L844" s="228">
        <f t="shared" si="330"/>
        <v>280.10474300000004</v>
      </c>
      <c r="M844" s="229">
        <f t="shared" si="331"/>
        <v>552.4415295</v>
      </c>
      <c r="N844" s="477">
        <f t="shared" si="332"/>
        <v>480.60759382044455</v>
      </c>
      <c r="O844" s="235">
        <f t="shared" si="333"/>
        <v>252.33735974999996</v>
      </c>
      <c r="P844" s="453">
        <f t="shared" si="333"/>
        <v>271.90337999999997</v>
      </c>
      <c r="Q844" s="154">
        <f t="shared" si="334"/>
        <v>413.80342000000002</v>
      </c>
      <c r="R844" s="232">
        <f t="shared" si="334"/>
        <v>3154.7826</v>
      </c>
    </row>
    <row r="845" spans="1:22" ht="18" customHeight="1">
      <c r="A845" s="233">
        <v>41341</v>
      </c>
      <c r="B845" s="340">
        <v>1536.5</v>
      </c>
      <c r="C845" s="289">
        <v>7.0350000000000001</v>
      </c>
      <c r="D845" s="289">
        <v>14.71</v>
      </c>
      <c r="E845" s="289">
        <v>435.2</v>
      </c>
      <c r="F845" s="314">
        <v>6.97</v>
      </c>
      <c r="G845" s="340">
        <v>7.3425000000000002</v>
      </c>
      <c r="H845" s="340">
        <v>18.75</v>
      </c>
      <c r="I845" s="340">
        <v>144.05000000000001</v>
      </c>
      <c r="K845" s="228">
        <f t="shared" si="329"/>
        <v>338.7413995</v>
      </c>
      <c r="L845" s="228">
        <f t="shared" si="330"/>
        <v>276.955287</v>
      </c>
      <c r="M845" s="229">
        <f t="shared" si="331"/>
        <v>540.49982699999998</v>
      </c>
      <c r="N845" s="477">
        <f t="shared" si="332"/>
        <v>479.72574502444371</v>
      </c>
      <c r="O845" s="235">
        <f t="shared" si="333"/>
        <v>256.10358899999994</v>
      </c>
      <c r="P845" s="453">
        <f t="shared" si="333"/>
        <v>269.79061724999997</v>
      </c>
      <c r="Q845" s="154">
        <f t="shared" si="334"/>
        <v>413.36249999999995</v>
      </c>
      <c r="R845" s="232">
        <f t="shared" si="334"/>
        <v>3175.7263000000003</v>
      </c>
    </row>
    <row r="846" spans="1:22" ht="18" customHeight="1">
      <c r="A846" s="233">
        <v>41344</v>
      </c>
      <c r="B846" s="340">
        <v>1524</v>
      </c>
      <c r="C846" s="289">
        <v>7.1124999999999998</v>
      </c>
      <c r="D846" s="289">
        <v>14.795</v>
      </c>
      <c r="E846" s="289">
        <v>438</v>
      </c>
      <c r="F846" s="314">
        <v>7</v>
      </c>
      <c r="G846" s="340">
        <v>7.3624999999999998</v>
      </c>
      <c r="H846" s="340">
        <v>18.82</v>
      </c>
      <c r="I846" s="340">
        <v>143.75</v>
      </c>
      <c r="K846" s="228">
        <f t="shared" si="329"/>
        <v>335.985612</v>
      </c>
      <c r="L846" s="228">
        <f t="shared" si="330"/>
        <v>280.00632250000001</v>
      </c>
      <c r="M846" s="229">
        <f t="shared" si="331"/>
        <v>543.6230415</v>
      </c>
      <c r="N846" s="477">
        <f t="shared" si="332"/>
        <v>482.81221581044662</v>
      </c>
      <c r="O846" s="235">
        <f t="shared" si="333"/>
        <v>257.20589999999999</v>
      </c>
      <c r="P846" s="453">
        <f t="shared" si="333"/>
        <v>270.52549124999996</v>
      </c>
      <c r="Q846" s="154">
        <f t="shared" si="334"/>
        <v>414.90571999999997</v>
      </c>
      <c r="R846" s="232">
        <f t="shared" si="334"/>
        <v>3169.1124999999997</v>
      </c>
    </row>
    <row r="847" spans="1:22" ht="18" customHeight="1">
      <c r="A847" s="233">
        <v>41345</v>
      </c>
      <c r="B847" s="340">
        <v>1523.5</v>
      </c>
      <c r="C847" s="289">
        <v>7.1425000000000001</v>
      </c>
      <c r="D847" s="289">
        <v>14.6875</v>
      </c>
      <c r="E847" s="289">
        <v>436.2</v>
      </c>
      <c r="F847" s="314">
        <v>7.0350000000000001</v>
      </c>
      <c r="G847" s="340">
        <v>7.3525</v>
      </c>
      <c r="H847" s="340">
        <v>18.82</v>
      </c>
      <c r="I847" s="340">
        <v>142.35</v>
      </c>
      <c r="K847" s="228">
        <f t="shared" si="329"/>
        <v>335.87538050000001</v>
      </c>
      <c r="L847" s="228">
        <f t="shared" si="330"/>
        <v>281.18736849999999</v>
      </c>
      <c r="M847" s="229">
        <f t="shared" si="331"/>
        <v>539.67309374999991</v>
      </c>
      <c r="N847" s="477">
        <f t="shared" si="332"/>
        <v>480.82805601944472</v>
      </c>
      <c r="O847" s="235">
        <f t="shared" si="333"/>
        <v>258.49192949999997</v>
      </c>
      <c r="P847" s="453">
        <f t="shared" si="333"/>
        <v>270.15805424999996</v>
      </c>
      <c r="Q847" s="154">
        <f t="shared" si="334"/>
        <v>414.90571999999997</v>
      </c>
      <c r="R847" s="232">
        <f t="shared" si="334"/>
        <v>3138.2480999999998</v>
      </c>
    </row>
    <row r="848" spans="1:22" ht="18" customHeight="1">
      <c r="A848" s="233">
        <v>41346</v>
      </c>
      <c r="B848" s="340">
        <v>1478</v>
      </c>
      <c r="C848" s="289">
        <v>7.1025</v>
      </c>
      <c r="D848" s="289">
        <v>14.47</v>
      </c>
      <c r="E848" s="289">
        <v>428.9</v>
      </c>
      <c r="F848" s="314">
        <v>7.1</v>
      </c>
      <c r="G848" s="340">
        <v>7.3775000000000004</v>
      </c>
      <c r="H848" s="340">
        <v>18.8</v>
      </c>
      <c r="I848" s="340">
        <v>140.6</v>
      </c>
      <c r="K848" s="228">
        <f t="shared" si="329"/>
        <v>325.844314</v>
      </c>
      <c r="L848" s="228">
        <f t="shared" si="330"/>
        <v>279.6126405</v>
      </c>
      <c r="M848" s="229">
        <f t="shared" si="331"/>
        <v>531.68133899999998</v>
      </c>
      <c r="N848" s="477">
        <f t="shared" si="332"/>
        <v>472.78118575593732</v>
      </c>
      <c r="O848" s="235">
        <f t="shared" si="333"/>
        <v>260.88026999999994</v>
      </c>
      <c r="P848" s="453">
        <f t="shared" si="333"/>
        <v>271.07664675000001</v>
      </c>
      <c r="Q848" s="154">
        <f t="shared" si="334"/>
        <v>414.46479999999997</v>
      </c>
      <c r="R848" s="232">
        <f t="shared" si="334"/>
        <v>3099.6675999999998</v>
      </c>
    </row>
    <row r="849" spans="1:18" ht="18" customHeight="1">
      <c r="A849" s="233">
        <v>41347</v>
      </c>
      <c r="B849" s="340">
        <v>1454</v>
      </c>
      <c r="C849" s="289">
        <v>7.165</v>
      </c>
      <c r="D849" s="289">
        <v>14.355</v>
      </c>
      <c r="E849" s="289">
        <v>425</v>
      </c>
      <c r="F849" s="314">
        <v>7.2474999999999996</v>
      </c>
      <c r="G849" s="340">
        <v>7.5274999999999999</v>
      </c>
      <c r="H849" s="340">
        <v>18.84</v>
      </c>
      <c r="I849" s="340">
        <v>139.65</v>
      </c>
      <c r="K849" s="228">
        <f t="shared" si="329"/>
        <v>320.553202</v>
      </c>
      <c r="L849" s="228">
        <f t="shared" si="330"/>
        <v>282.07315299999999</v>
      </c>
      <c r="M849" s="229">
        <f t="shared" si="331"/>
        <v>527.45581349999998</v>
      </c>
      <c r="N849" s="477">
        <f t="shared" si="332"/>
        <v>468.48217287543332</v>
      </c>
      <c r="O849" s="235">
        <f t="shared" si="333"/>
        <v>266.29996574999996</v>
      </c>
      <c r="P849" s="453">
        <f t="shared" si="333"/>
        <v>276.58820175</v>
      </c>
      <c r="Q849" s="154">
        <f t="shared" si="334"/>
        <v>415.34664000000004</v>
      </c>
      <c r="R849" s="232">
        <f t="shared" si="334"/>
        <v>3078.7239</v>
      </c>
    </row>
    <row r="850" spans="1:18" ht="18" customHeight="1">
      <c r="A850" s="233">
        <v>41348</v>
      </c>
      <c r="B850" s="340">
        <v>1468</v>
      </c>
      <c r="C850" s="289">
        <v>7.17</v>
      </c>
      <c r="D850" s="289">
        <v>14.26</v>
      </c>
      <c r="E850" s="289">
        <v>418.8</v>
      </c>
      <c r="F850" s="314">
        <v>7.23</v>
      </c>
      <c r="G850" s="340">
        <v>7.5149999999999997</v>
      </c>
      <c r="H850" s="340">
        <v>18.89</v>
      </c>
      <c r="I850" s="340">
        <v>137.5</v>
      </c>
      <c r="K850" s="228">
        <f t="shared" si="329"/>
        <v>323.63968399999999</v>
      </c>
      <c r="L850" s="228">
        <f t="shared" si="330"/>
        <v>282.269994</v>
      </c>
      <c r="M850" s="229">
        <f t="shared" si="331"/>
        <v>523.96516199999996</v>
      </c>
      <c r="N850" s="477">
        <f t="shared" si="332"/>
        <v>461.64784470642701</v>
      </c>
      <c r="O850" s="235">
        <f t="shared" si="333"/>
        <v>265.65695099999999</v>
      </c>
      <c r="P850" s="453">
        <f t="shared" si="333"/>
        <v>276.12890549999997</v>
      </c>
      <c r="Q850" s="154">
        <f t="shared" si="334"/>
        <v>416.44893999999999</v>
      </c>
      <c r="R850" s="232">
        <f t="shared" si="334"/>
        <v>3031.3249999999998</v>
      </c>
    </row>
    <row r="851" spans="1:18" ht="18" customHeight="1">
      <c r="A851" s="233">
        <v>41351</v>
      </c>
      <c r="B851" s="340">
        <v>1454</v>
      </c>
      <c r="C851" s="289">
        <v>7.2</v>
      </c>
      <c r="D851" s="289">
        <v>14.095000000000001</v>
      </c>
      <c r="E851" s="289">
        <v>413.3</v>
      </c>
      <c r="F851" s="314">
        <v>7.1275000000000004</v>
      </c>
      <c r="G851" s="340">
        <v>7.4424999999999999</v>
      </c>
      <c r="H851" s="340">
        <v>18.29</v>
      </c>
      <c r="I851" s="340">
        <v>134.35</v>
      </c>
      <c r="K851" s="228">
        <f t="shared" si="329"/>
        <v>320.553202</v>
      </c>
      <c r="L851" s="228">
        <f t="shared" si="330"/>
        <v>283.45104000000003</v>
      </c>
      <c r="M851" s="229">
        <f t="shared" si="331"/>
        <v>517.90245149999998</v>
      </c>
      <c r="N851" s="477">
        <f t="shared" si="332"/>
        <v>455.58513423392139</v>
      </c>
      <c r="O851" s="235">
        <f t="shared" si="333"/>
        <v>261.89072175000001</v>
      </c>
      <c r="P851" s="453">
        <f t="shared" si="333"/>
        <v>273.46498724999998</v>
      </c>
      <c r="Q851" s="154">
        <f t="shared" si="334"/>
        <v>403.22133999999994</v>
      </c>
      <c r="R851" s="232">
        <f t="shared" si="334"/>
        <v>2961.8800999999999</v>
      </c>
    </row>
    <row r="852" spans="1:18" ht="18" customHeight="1">
      <c r="A852" s="233">
        <v>41352</v>
      </c>
      <c r="B852" s="340">
        <v>1472</v>
      </c>
      <c r="C852" s="289">
        <v>7.2850000000000001</v>
      </c>
      <c r="D852" s="289">
        <v>14.067500000000001</v>
      </c>
      <c r="E852" s="289">
        <v>411.6</v>
      </c>
      <c r="F852" s="314">
        <v>7.22</v>
      </c>
      <c r="G852" s="340">
        <v>7.5175000000000001</v>
      </c>
      <c r="H852" s="340">
        <v>18.309999999999999</v>
      </c>
      <c r="I852" s="340">
        <v>133.1</v>
      </c>
      <c r="K852" s="228">
        <f t="shared" si="329"/>
        <v>324.52153599999997</v>
      </c>
      <c r="L852" s="228">
        <f t="shared" si="330"/>
        <v>286.79733700000003</v>
      </c>
      <c r="M852" s="229">
        <f t="shared" si="331"/>
        <v>516.89199974999997</v>
      </c>
      <c r="N852" s="477">
        <f t="shared" si="332"/>
        <v>453.71120554241969</v>
      </c>
      <c r="O852" s="235">
        <f t="shared" si="333"/>
        <v>265.289514</v>
      </c>
      <c r="P852" s="453">
        <f t="shared" si="333"/>
        <v>276.22076475</v>
      </c>
      <c r="Q852" s="154">
        <f t="shared" si="334"/>
        <v>403.66225999999995</v>
      </c>
      <c r="R852" s="232">
        <f t="shared" si="334"/>
        <v>2934.3226</v>
      </c>
    </row>
    <row r="853" spans="1:18" ht="18" customHeight="1">
      <c r="A853" s="233">
        <v>41353</v>
      </c>
      <c r="B853" s="340">
        <v>1465.5</v>
      </c>
      <c r="C853" s="289">
        <v>7.3250000000000002</v>
      </c>
      <c r="D853" s="289">
        <v>14.1975</v>
      </c>
      <c r="E853" s="289">
        <v>413.8</v>
      </c>
      <c r="F853" s="314">
        <v>7.36</v>
      </c>
      <c r="G853" s="340">
        <v>7.6624999999999996</v>
      </c>
      <c r="H853" s="340">
        <v>18.350000000000001</v>
      </c>
      <c r="I853" s="340">
        <v>133.6</v>
      </c>
      <c r="K853" s="228">
        <f t="shared" si="329"/>
        <v>323.0885265</v>
      </c>
      <c r="L853" s="228">
        <f t="shared" si="330"/>
        <v>288.37206500000002</v>
      </c>
      <c r="M853" s="229">
        <f t="shared" si="331"/>
        <v>521.66868074999991</v>
      </c>
      <c r="N853" s="477">
        <f t="shared" si="332"/>
        <v>456.13628973142193</v>
      </c>
      <c r="O853" s="235">
        <f t="shared" si="333"/>
        <v>270.43363199999999</v>
      </c>
      <c r="P853" s="453">
        <f t="shared" si="333"/>
        <v>281.54860124999999</v>
      </c>
      <c r="Q853" s="154">
        <f t="shared" si="334"/>
        <v>404.54410000000001</v>
      </c>
      <c r="R853" s="232">
        <f t="shared" si="334"/>
        <v>2945.3455999999996</v>
      </c>
    </row>
    <row r="854" spans="1:18" ht="18" customHeight="1">
      <c r="A854" s="233">
        <v>41354</v>
      </c>
      <c r="B854" s="340">
        <v>1478.5</v>
      </c>
      <c r="C854" s="289">
        <v>7.33</v>
      </c>
      <c r="D854" s="289">
        <v>14.49</v>
      </c>
      <c r="E854" s="289">
        <v>422.9</v>
      </c>
      <c r="F854" s="314">
        <v>7.2874999999999996</v>
      </c>
      <c r="G854" s="340">
        <v>7.6050000000000004</v>
      </c>
      <c r="H854" s="340">
        <v>18.21</v>
      </c>
      <c r="I854" s="340">
        <v>133.75</v>
      </c>
      <c r="K854" s="228">
        <f t="shared" si="329"/>
        <v>325.95454549999999</v>
      </c>
      <c r="L854" s="228">
        <f t="shared" si="330"/>
        <v>288.56890600000003</v>
      </c>
      <c r="M854" s="229">
        <f t="shared" si="331"/>
        <v>532.41621299999997</v>
      </c>
      <c r="N854" s="477">
        <f t="shared" si="332"/>
        <v>466.16731978593117</v>
      </c>
      <c r="O854" s="235">
        <f t="shared" si="333"/>
        <v>267.76971374999994</v>
      </c>
      <c r="P854" s="453">
        <f t="shared" si="333"/>
        <v>279.43583849999999</v>
      </c>
      <c r="Q854" s="154">
        <f t="shared" si="334"/>
        <v>401.45766000000003</v>
      </c>
      <c r="R854" s="232">
        <f t="shared" si="334"/>
        <v>2948.6524999999997</v>
      </c>
    </row>
    <row r="855" spans="1:18" ht="18" customHeight="1">
      <c r="A855" s="233">
        <v>41355</v>
      </c>
      <c r="B855" s="340">
        <v>1490</v>
      </c>
      <c r="C855" s="289">
        <v>7.2625000000000002</v>
      </c>
      <c r="D855" s="289">
        <v>14.404999999999999</v>
      </c>
      <c r="E855" s="289">
        <v>419.3</v>
      </c>
      <c r="F855" s="314">
        <v>7.2975000000000003</v>
      </c>
      <c r="G855" s="340">
        <v>7.6150000000000002</v>
      </c>
      <c r="H855" s="340">
        <v>18.2</v>
      </c>
      <c r="I855" s="340">
        <v>135.30000000000001</v>
      </c>
      <c r="K855" s="228">
        <f t="shared" si="329"/>
        <v>328.48987</v>
      </c>
      <c r="L855" s="228">
        <f t="shared" si="330"/>
        <v>285.91155250000003</v>
      </c>
      <c r="M855" s="229">
        <f t="shared" si="331"/>
        <v>529.29299849999995</v>
      </c>
      <c r="N855" s="477">
        <f t="shared" si="332"/>
        <v>462.19900020392754</v>
      </c>
      <c r="O855" s="235">
        <f t="shared" si="333"/>
        <v>268.13715074999999</v>
      </c>
      <c r="P855" s="453">
        <f t="shared" si="333"/>
        <v>279.80327549999998</v>
      </c>
      <c r="Q855" s="154">
        <f t="shared" si="334"/>
        <v>401.23719999999997</v>
      </c>
      <c r="R855" s="232">
        <f t="shared" si="334"/>
        <v>2982.8238000000001</v>
      </c>
    </row>
    <row r="856" spans="1:18" ht="18" customHeight="1">
      <c r="A856" s="233">
        <v>41358</v>
      </c>
      <c r="B856" s="340">
        <v>1492.5</v>
      </c>
      <c r="C856" s="289">
        <v>7.3324999999999996</v>
      </c>
      <c r="D856" s="289">
        <v>14.3725</v>
      </c>
      <c r="E856" s="289">
        <v>417.8</v>
      </c>
      <c r="F856" s="314">
        <v>7.2725</v>
      </c>
      <c r="G856" s="340">
        <v>7.59</v>
      </c>
      <c r="H856" s="340">
        <v>17.97</v>
      </c>
      <c r="I856" s="340">
        <v>135.6</v>
      </c>
      <c r="K856" s="228">
        <f t="shared" si="329"/>
        <v>329.04102749999998</v>
      </c>
      <c r="L856" s="228">
        <f t="shared" si="330"/>
        <v>288.6673265</v>
      </c>
      <c r="M856" s="229">
        <f t="shared" si="331"/>
        <v>528.09882825</v>
      </c>
      <c r="N856" s="477">
        <f t="shared" si="332"/>
        <v>460.545533711426</v>
      </c>
      <c r="O856" s="235">
        <f t="shared" si="333"/>
        <v>267.21855825</v>
      </c>
      <c r="P856" s="453">
        <f t="shared" si="333"/>
        <v>278.884683</v>
      </c>
      <c r="Q856" s="154">
        <f t="shared" si="334"/>
        <v>396.16661999999997</v>
      </c>
      <c r="R856" s="232">
        <f t="shared" si="334"/>
        <v>2989.4375999999997</v>
      </c>
    </row>
    <row r="857" spans="1:18" ht="18" customHeight="1">
      <c r="A857" s="233">
        <v>41359</v>
      </c>
      <c r="B857" s="340">
        <v>1499.5</v>
      </c>
      <c r="C857" s="289">
        <v>7.3025000000000002</v>
      </c>
      <c r="D857" s="289">
        <v>14.477499999999999</v>
      </c>
      <c r="E857" s="289">
        <v>420.2</v>
      </c>
      <c r="F857" s="314">
        <v>7.3150000000000004</v>
      </c>
      <c r="G857" s="340">
        <v>7.6849999999999996</v>
      </c>
      <c r="H857" s="340">
        <v>17.78</v>
      </c>
      <c r="I857" s="340">
        <v>137.6</v>
      </c>
      <c r="K857" s="228">
        <f t="shared" si="329"/>
        <v>330.58426850000001</v>
      </c>
      <c r="L857" s="228">
        <f t="shared" si="330"/>
        <v>287.48628050000002</v>
      </c>
      <c r="M857" s="229">
        <f t="shared" si="331"/>
        <v>531.95691674999989</v>
      </c>
      <c r="N857" s="477">
        <f t="shared" si="332"/>
        <v>463.1910800994284</v>
      </c>
      <c r="O857" s="235">
        <f t="shared" si="333"/>
        <v>268.78016550000001</v>
      </c>
      <c r="P857" s="453">
        <f t="shared" si="333"/>
        <v>282.37533449999995</v>
      </c>
      <c r="Q857" s="154">
        <f t="shared" si="334"/>
        <v>391.97788000000003</v>
      </c>
      <c r="R857" s="232">
        <f t="shared" si="334"/>
        <v>3033.5295999999998</v>
      </c>
    </row>
    <row r="858" spans="1:18" ht="18" customHeight="1">
      <c r="A858" s="233">
        <v>41360</v>
      </c>
      <c r="B858" s="340">
        <v>1533</v>
      </c>
      <c r="C858" s="289">
        <v>7.3525</v>
      </c>
      <c r="D858" s="289">
        <v>14.5375</v>
      </c>
      <c r="E858" s="289">
        <v>423.1</v>
      </c>
      <c r="F858" s="314">
        <v>7.3674999999999997</v>
      </c>
      <c r="G858" s="340">
        <v>7.74</v>
      </c>
      <c r="H858" s="340">
        <v>17.850000000000001</v>
      </c>
      <c r="I858" s="340">
        <v>136.6</v>
      </c>
      <c r="K858" s="228">
        <f t="shared" si="329"/>
        <v>337.96977899999996</v>
      </c>
      <c r="L858" s="228">
        <f t="shared" si="330"/>
        <v>289.45469050000003</v>
      </c>
      <c r="M858" s="229">
        <f t="shared" si="331"/>
        <v>534.16153874999998</v>
      </c>
      <c r="N858" s="477">
        <f t="shared" si="332"/>
        <v>466.38778198493145</v>
      </c>
      <c r="O858" s="235">
        <f t="shared" si="333"/>
        <v>270.70920974999996</v>
      </c>
      <c r="P858" s="453">
        <f t="shared" si="333"/>
        <v>284.39623799999998</v>
      </c>
      <c r="Q858" s="154">
        <f t="shared" si="334"/>
        <v>393.52110000000005</v>
      </c>
      <c r="R858" s="232">
        <f t="shared" si="334"/>
        <v>3011.4835999999996</v>
      </c>
    </row>
    <row r="859" spans="1:18" ht="18" customHeight="1" thickBot="1">
      <c r="A859" s="233">
        <v>41361</v>
      </c>
      <c r="B859" s="340">
        <v>1536</v>
      </c>
      <c r="C859" s="289">
        <v>6.9524999999999997</v>
      </c>
      <c r="D859" s="289">
        <v>14.047499999999999</v>
      </c>
      <c r="E859" s="289">
        <v>404.6</v>
      </c>
      <c r="F859" s="314">
        <v>6.8775000000000004</v>
      </c>
      <c r="G859" s="340">
        <v>7.2675000000000001</v>
      </c>
      <c r="H859" s="340">
        <v>17.66</v>
      </c>
      <c r="I859" s="340">
        <v>137.15</v>
      </c>
      <c r="K859" s="228">
        <f t="shared" si="329"/>
        <v>338.631168</v>
      </c>
      <c r="L859" s="228">
        <f t="shared" si="330"/>
        <v>273.70741049999998</v>
      </c>
      <c r="M859" s="229">
        <f t="shared" si="331"/>
        <v>516.15712574999998</v>
      </c>
      <c r="N859" s="477">
        <f t="shared" si="332"/>
        <v>445.99502857741254</v>
      </c>
      <c r="O859" s="235">
        <f t="shared" si="333"/>
        <v>252.70479674999999</v>
      </c>
      <c r="P859" s="453">
        <f t="shared" si="333"/>
        <v>267.03483975</v>
      </c>
      <c r="Q859" s="154">
        <f t="shared" si="334"/>
        <v>389.33235999999999</v>
      </c>
      <c r="R859" s="232">
        <f t="shared" si="334"/>
        <v>3023.6089000000002</v>
      </c>
    </row>
    <row r="860" spans="1:18" ht="18" customHeight="1" thickBot="1">
      <c r="A860" s="120" t="s">
        <v>115</v>
      </c>
      <c r="B860" s="344">
        <f t="shared" ref="B860:I860" si="335">AVERAGE(B840:B859)</f>
        <v>1501.5</v>
      </c>
      <c r="C860" s="344">
        <v>7.1537499999999996</v>
      </c>
      <c r="D860" s="344">
        <v>14.454129999999999</v>
      </c>
      <c r="E860" s="344">
        <f t="shared" si="335"/>
        <v>424.66500000000008</v>
      </c>
      <c r="F860" s="344">
        <f t="shared" si="335"/>
        <v>7.1197499999999989</v>
      </c>
      <c r="G860" s="344">
        <f t="shared" si="335"/>
        <v>7.4794999999999998</v>
      </c>
      <c r="H860" s="344">
        <f t="shared" si="335"/>
        <v>18.334499999999998</v>
      </c>
      <c r="I860" s="344">
        <f t="shared" si="335"/>
        <v>139.02249999999998</v>
      </c>
      <c r="J860" s="461" t="e">
        <f>AVERAGE(#REF!)</f>
        <v>#REF!</v>
      </c>
      <c r="K860" s="223">
        <f t="shared" ref="K860:R860" si="336">AVERAGE(K840:K859)</f>
        <v>331.0251945</v>
      </c>
      <c r="L860" s="223">
        <v>282</v>
      </c>
      <c r="M860" s="224">
        <v>531</v>
      </c>
      <c r="N860" s="282">
        <f t="shared" si="336"/>
        <v>468.11289869210793</v>
      </c>
      <c r="O860" s="71">
        <f t="shared" si="336"/>
        <v>261.60595807499999</v>
      </c>
      <c r="P860" s="225">
        <f t="shared" si="336"/>
        <v>274.82450415</v>
      </c>
      <c r="Q860" s="71">
        <f t="shared" si="336"/>
        <v>404.20238699999999</v>
      </c>
      <c r="R860" s="282">
        <f t="shared" si="336"/>
        <v>3064.8900349999999</v>
      </c>
    </row>
    <row r="861" spans="1:18" ht="18" customHeight="1">
      <c r="A861" s="233">
        <v>41365</v>
      </c>
      <c r="B861" s="340">
        <v>1523.5</v>
      </c>
      <c r="C861" s="289">
        <v>6.4225000000000003</v>
      </c>
      <c r="D861" s="289">
        <v>13.907500000000001</v>
      </c>
      <c r="E861" s="289">
        <v>398.5</v>
      </c>
      <c r="F861" s="314">
        <v>6.64</v>
      </c>
      <c r="G861" s="340">
        <v>7.0975000000000001</v>
      </c>
      <c r="H861" s="340">
        <v>17.690000000000001</v>
      </c>
      <c r="I861" s="340">
        <v>138.4</v>
      </c>
      <c r="K861" s="228">
        <f t="shared" ref="K861:K882" si="337">B861*0.220463</f>
        <v>335.87538050000001</v>
      </c>
      <c r="L861" s="228">
        <f t="shared" ref="L861:L882" si="338">C861*39.3682</f>
        <v>252.84226450000003</v>
      </c>
      <c r="M861" s="229">
        <f t="shared" ref="M861:M882" si="339">D861*36.7437</f>
        <v>511.01300774999999</v>
      </c>
      <c r="N861" s="477">
        <f t="shared" ref="N861:N882" si="340">E861/0.907185</f>
        <v>439.27093150790631</v>
      </c>
      <c r="O861" s="235">
        <f t="shared" ref="O861:P882" si="341">F861*36.7437</f>
        <v>243.97816799999995</v>
      </c>
      <c r="P861" s="453">
        <f t="shared" si="341"/>
        <v>260.78841074999997</v>
      </c>
      <c r="Q861" s="154">
        <f t="shared" ref="Q861:R882" si="342">H861/100*2204.6</f>
        <v>389.99374</v>
      </c>
      <c r="R861" s="232">
        <f t="shared" si="342"/>
        <v>3051.1664000000001</v>
      </c>
    </row>
    <row r="862" spans="1:18" ht="18" customHeight="1">
      <c r="A862" s="233">
        <v>41366</v>
      </c>
      <c r="B862" s="340">
        <v>1576.5</v>
      </c>
      <c r="C862" s="289">
        <v>6.4050000000000002</v>
      </c>
      <c r="D862" s="289">
        <v>13.94</v>
      </c>
      <c r="E862" s="289">
        <v>402.1</v>
      </c>
      <c r="F862" s="314">
        <v>6.7074999999999996</v>
      </c>
      <c r="G862" s="340">
        <v>7.1675000000000004</v>
      </c>
      <c r="H862" s="340">
        <v>17.59</v>
      </c>
      <c r="I862" s="340">
        <v>136.15</v>
      </c>
      <c r="K862" s="228">
        <f t="shared" si="337"/>
        <v>347.55991949999998</v>
      </c>
      <c r="L862" s="228">
        <f t="shared" si="338"/>
        <v>252.15332100000003</v>
      </c>
      <c r="M862" s="229">
        <f t="shared" si="339"/>
        <v>512.20717799999989</v>
      </c>
      <c r="N862" s="477">
        <f t="shared" si="340"/>
        <v>443.23925108991</v>
      </c>
      <c r="O862" s="235">
        <f t="shared" si="341"/>
        <v>246.45836774999995</v>
      </c>
      <c r="P862" s="453">
        <f t="shared" si="341"/>
        <v>263.36046974999999</v>
      </c>
      <c r="Q862" s="154">
        <f t="shared" si="342"/>
        <v>387.78913999999997</v>
      </c>
      <c r="R862" s="232">
        <f t="shared" si="342"/>
        <v>3001.5629000000004</v>
      </c>
    </row>
    <row r="863" spans="1:18" ht="18" customHeight="1">
      <c r="A863" s="233">
        <v>41367</v>
      </c>
      <c r="B863" s="340">
        <v>1565</v>
      </c>
      <c r="C863" s="289">
        <v>6.415</v>
      </c>
      <c r="D863" s="289">
        <v>13.8025</v>
      </c>
      <c r="E863" s="289">
        <v>398</v>
      </c>
      <c r="F863" s="314">
        <v>6.9649999999999999</v>
      </c>
      <c r="G863" s="340">
        <v>7.3525</v>
      </c>
      <c r="H863" s="340">
        <v>17.5</v>
      </c>
      <c r="I863" s="340">
        <v>139.44999999999999</v>
      </c>
      <c r="K863" s="228">
        <f t="shared" si="337"/>
        <v>345.02459499999998</v>
      </c>
      <c r="L863" s="228">
        <f t="shared" si="338"/>
        <v>252.54700300000002</v>
      </c>
      <c r="M863" s="229">
        <f t="shared" si="339"/>
        <v>507.15491924999998</v>
      </c>
      <c r="N863" s="477">
        <f t="shared" si="340"/>
        <v>438.71977601040578</v>
      </c>
      <c r="O863" s="235">
        <f t="shared" si="341"/>
        <v>255.91987049999997</v>
      </c>
      <c r="P863" s="453">
        <f t="shared" si="341"/>
        <v>270.15805424999996</v>
      </c>
      <c r="Q863" s="154">
        <f t="shared" si="342"/>
        <v>385.80499999999995</v>
      </c>
      <c r="R863" s="232">
        <f t="shared" si="342"/>
        <v>3074.3146999999994</v>
      </c>
    </row>
    <row r="864" spans="1:18" ht="18" customHeight="1">
      <c r="A864" s="233">
        <v>41368</v>
      </c>
      <c r="B864" s="340">
        <v>1566.5</v>
      </c>
      <c r="C864" s="289">
        <v>6.3</v>
      </c>
      <c r="D864" s="289">
        <v>13.72</v>
      </c>
      <c r="E864" s="289">
        <v>397.1</v>
      </c>
      <c r="F864" s="314">
        <v>6.94</v>
      </c>
      <c r="G864" s="340">
        <v>7.2175000000000002</v>
      </c>
      <c r="H864" s="340">
        <v>17.670000000000002</v>
      </c>
      <c r="I864" s="340">
        <v>139.5</v>
      </c>
      <c r="K864" s="228">
        <f t="shared" si="337"/>
        <v>345.35528949999997</v>
      </c>
      <c r="L864" s="228">
        <f t="shared" si="338"/>
        <v>248.01966000000002</v>
      </c>
      <c r="M864" s="229">
        <f t="shared" si="339"/>
        <v>504.12356399999999</v>
      </c>
      <c r="N864" s="477">
        <f t="shared" si="340"/>
        <v>437.72769611490492</v>
      </c>
      <c r="O864" s="235">
        <f t="shared" si="341"/>
        <v>255.00127799999999</v>
      </c>
      <c r="P864" s="453">
        <f t="shared" si="341"/>
        <v>265.19765474999997</v>
      </c>
      <c r="Q864" s="154">
        <f t="shared" si="342"/>
        <v>389.55282000000005</v>
      </c>
      <c r="R864" s="232">
        <f t="shared" si="342"/>
        <v>3075.4169999999999</v>
      </c>
    </row>
    <row r="865" spans="1:18" ht="18" customHeight="1">
      <c r="A865" s="233">
        <v>41369</v>
      </c>
      <c r="B865" s="340">
        <v>1549.5</v>
      </c>
      <c r="C865" s="289">
        <v>6.29</v>
      </c>
      <c r="D865" s="289">
        <v>13.6175</v>
      </c>
      <c r="E865" s="289">
        <v>391.8</v>
      </c>
      <c r="F865" s="314">
        <v>6.99</v>
      </c>
      <c r="G865" s="340">
        <v>7.26</v>
      </c>
      <c r="H865" s="340">
        <v>17.649999999999999</v>
      </c>
      <c r="I865" s="340">
        <v>140.15</v>
      </c>
      <c r="K865" s="228">
        <f t="shared" si="337"/>
        <v>341.60741849999999</v>
      </c>
      <c r="L865" s="228">
        <f t="shared" si="338"/>
        <v>247.625978</v>
      </c>
      <c r="M865" s="229">
        <f t="shared" si="339"/>
        <v>500.35733474999995</v>
      </c>
      <c r="N865" s="477">
        <f t="shared" si="340"/>
        <v>431.88544784139953</v>
      </c>
      <c r="O865" s="235">
        <f t="shared" si="341"/>
        <v>256.83846299999999</v>
      </c>
      <c r="P865" s="453">
        <f t="shared" si="341"/>
        <v>266.75926199999998</v>
      </c>
      <c r="Q865" s="154">
        <f t="shared" si="342"/>
        <v>389.11189999999993</v>
      </c>
      <c r="R865" s="232">
        <f t="shared" si="342"/>
        <v>3089.7468999999996</v>
      </c>
    </row>
    <row r="866" spans="1:18" ht="18" customHeight="1">
      <c r="A866" s="233">
        <v>41372</v>
      </c>
      <c r="B866" s="340">
        <v>1558</v>
      </c>
      <c r="C866" s="289">
        <v>6.335</v>
      </c>
      <c r="D866" s="289">
        <v>13.78</v>
      </c>
      <c r="E866" s="289">
        <v>393.3</v>
      </c>
      <c r="F866" s="314">
        <v>7.125</v>
      </c>
      <c r="G866" s="340">
        <v>7.45</v>
      </c>
      <c r="H866" s="340">
        <v>17.7</v>
      </c>
      <c r="I866" s="340">
        <v>135.9</v>
      </c>
      <c r="K866" s="228">
        <f t="shared" si="337"/>
        <v>343.48135400000001</v>
      </c>
      <c r="L866" s="228">
        <f t="shared" si="338"/>
        <v>249.397547</v>
      </c>
      <c r="M866" s="229">
        <f t="shared" si="339"/>
        <v>506.32818599999996</v>
      </c>
      <c r="N866" s="477">
        <f t="shared" si="340"/>
        <v>433.538914333901</v>
      </c>
      <c r="O866" s="235">
        <f t="shared" si="341"/>
        <v>261.79886249999998</v>
      </c>
      <c r="P866" s="453">
        <f t="shared" si="341"/>
        <v>273.740565</v>
      </c>
      <c r="Q866" s="154">
        <f t="shared" si="342"/>
        <v>390.21419999999995</v>
      </c>
      <c r="R866" s="232">
        <f t="shared" si="342"/>
        <v>2996.0513999999998</v>
      </c>
    </row>
    <row r="867" spans="1:18" ht="18" customHeight="1">
      <c r="A867" s="233">
        <v>41373</v>
      </c>
      <c r="B867" s="340">
        <v>1570.5</v>
      </c>
      <c r="C867" s="289">
        <v>6.4424999999999999</v>
      </c>
      <c r="D867" s="289">
        <v>13.955</v>
      </c>
      <c r="E867" s="289">
        <v>394.8</v>
      </c>
      <c r="F867" s="314">
        <v>7.0875000000000004</v>
      </c>
      <c r="G867" s="340">
        <v>7.4649999999999999</v>
      </c>
      <c r="H867" s="340">
        <v>17.72</v>
      </c>
      <c r="I867" s="340">
        <v>135.4</v>
      </c>
      <c r="K867" s="228">
        <f t="shared" si="337"/>
        <v>346.23714150000001</v>
      </c>
      <c r="L867" s="228">
        <f t="shared" si="338"/>
        <v>253.6296285</v>
      </c>
      <c r="M867" s="229">
        <f t="shared" si="339"/>
        <v>512.75833349999994</v>
      </c>
      <c r="N867" s="477">
        <f t="shared" si="340"/>
        <v>435.19238082640254</v>
      </c>
      <c r="O867" s="235">
        <f t="shared" si="341"/>
        <v>260.42097374999997</v>
      </c>
      <c r="P867" s="453">
        <f t="shared" si="341"/>
        <v>274.2917205</v>
      </c>
      <c r="Q867" s="154">
        <f t="shared" si="342"/>
        <v>390.65511999999995</v>
      </c>
      <c r="R867" s="232">
        <f t="shared" si="342"/>
        <v>2985.0284000000001</v>
      </c>
    </row>
    <row r="868" spans="1:18" ht="18" customHeight="1">
      <c r="A868" s="233">
        <v>41374</v>
      </c>
      <c r="B868" s="340">
        <v>1567.5</v>
      </c>
      <c r="C868" s="289">
        <v>6.49</v>
      </c>
      <c r="D868" s="289">
        <v>13.9275</v>
      </c>
      <c r="E868" s="289">
        <v>392.9</v>
      </c>
      <c r="F868" s="314">
        <v>6.9675000000000002</v>
      </c>
      <c r="G868" s="340">
        <v>7.3</v>
      </c>
      <c r="H868" s="340">
        <v>17.899999999999999</v>
      </c>
      <c r="I868" s="340">
        <v>136.05000000000001</v>
      </c>
      <c r="K868" s="228">
        <f t="shared" si="337"/>
        <v>345.57575249999996</v>
      </c>
      <c r="L868" s="228">
        <f t="shared" si="338"/>
        <v>255.49961800000003</v>
      </c>
      <c r="M868" s="229">
        <f t="shared" si="339"/>
        <v>511.74788174999998</v>
      </c>
      <c r="N868" s="477">
        <f t="shared" si="340"/>
        <v>433.09798993590056</v>
      </c>
      <c r="O868" s="235">
        <f t="shared" si="341"/>
        <v>256.01172974999997</v>
      </c>
      <c r="P868" s="453">
        <f t="shared" si="341"/>
        <v>268.22900999999996</v>
      </c>
      <c r="Q868" s="154">
        <f t="shared" si="342"/>
        <v>394.62339999999995</v>
      </c>
      <c r="R868" s="232">
        <f t="shared" si="342"/>
        <v>2999.3582999999999</v>
      </c>
    </row>
    <row r="869" spans="1:18" ht="18" customHeight="1">
      <c r="A869" s="233">
        <v>41375</v>
      </c>
      <c r="B869" s="340">
        <v>1576.5</v>
      </c>
      <c r="C869" s="289">
        <v>6.5125000000000002</v>
      </c>
      <c r="D869" s="289">
        <v>14.02</v>
      </c>
      <c r="E869" s="289">
        <v>395</v>
      </c>
      <c r="F869" s="314">
        <v>6.9775</v>
      </c>
      <c r="G869" s="340">
        <v>7.3875000000000002</v>
      </c>
      <c r="H869" s="340">
        <v>17.84</v>
      </c>
      <c r="I869" s="340">
        <v>136.80000000000001</v>
      </c>
      <c r="K869" s="228">
        <f t="shared" si="337"/>
        <v>347.55991949999998</v>
      </c>
      <c r="L869" s="228">
        <f t="shared" si="338"/>
        <v>256.3854025</v>
      </c>
      <c r="M869" s="229">
        <f t="shared" si="339"/>
        <v>515.14667399999996</v>
      </c>
      <c r="N869" s="477">
        <f t="shared" si="340"/>
        <v>435.41284302540276</v>
      </c>
      <c r="O869" s="235">
        <f t="shared" si="341"/>
        <v>256.37916674999997</v>
      </c>
      <c r="P869" s="453">
        <f t="shared" si="341"/>
        <v>271.44408375</v>
      </c>
      <c r="Q869" s="154">
        <f t="shared" si="342"/>
        <v>393.30063999999999</v>
      </c>
      <c r="R869" s="232">
        <f t="shared" si="342"/>
        <v>3015.8928000000001</v>
      </c>
    </row>
    <row r="870" spans="1:18" ht="18" customHeight="1">
      <c r="A870" s="233">
        <v>41376</v>
      </c>
      <c r="B870" s="340">
        <v>1582</v>
      </c>
      <c r="C870" s="289">
        <v>6.585</v>
      </c>
      <c r="D870" s="289">
        <v>14.13</v>
      </c>
      <c r="E870" s="289">
        <v>400.2</v>
      </c>
      <c r="F870" s="314">
        <v>7.1475</v>
      </c>
      <c r="G870" s="340">
        <v>7.53</v>
      </c>
      <c r="H870" s="340">
        <v>18.03</v>
      </c>
      <c r="I870" s="340">
        <v>135.25</v>
      </c>
      <c r="K870" s="228">
        <f t="shared" si="337"/>
        <v>348.77246600000001</v>
      </c>
      <c r="L870" s="228">
        <f t="shared" si="338"/>
        <v>259.239597</v>
      </c>
      <c r="M870" s="229">
        <f t="shared" si="339"/>
        <v>519.18848100000002</v>
      </c>
      <c r="N870" s="477">
        <f t="shared" si="340"/>
        <v>441.14486019940801</v>
      </c>
      <c r="O870" s="235">
        <f t="shared" si="341"/>
        <v>262.62559575</v>
      </c>
      <c r="P870" s="453">
        <f t="shared" si="341"/>
        <v>276.68006099999997</v>
      </c>
      <c r="Q870" s="154">
        <f t="shared" si="342"/>
        <v>397.48938000000004</v>
      </c>
      <c r="R870" s="232">
        <f t="shared" si="342"/>
        <v>2981.7215000000001</v>
      </c>
    </row>
    <row r="871" spans="1:18" ht="18" customHeight="1">
      <c r="A871" s="233">
        <v>41379</v>
      </c>
      <c r="B871" s="340">
        <v>1544</v>
      </c>
      <c r="C871" s="289">
        <v>6.4675000000000002</v>
      </c>
      <c r="D871" s="289">
        <v>13.95</v>
      </c>
      <c r="E871" s="289">
        <v>393.3</v>
      </c>
      <c r="F871" s="314">
        <v>6.9375</v>
      </c>
      <c r="G871" s="340">
        <v>7.3250000000000002</v>
      </c>
      <c r="H871" s="340">
        <v>17.79</v>
      </c>
      <c r="I871" s="340">
        <v>134.44999999999999</v>
      </c>
      <c r="K871" s="228">
        <f t="shared" si="337"/>
        <v>340.39487199999996</v>
      </c>
      <c r="L871" s="228">
        <f t="shared" si="338"/>
        <v>254.61383350000003</v>
      </c>
      <c r="M871" s="229">
        <f t="shared" si="339"/>
        <v>512.57461499999988</v>
      </c>
      <c r="N871" s="477">
        <f t="shared" si="340"/>
        <v>433.538914333901</v>
      </c>
      <c r="O871" s="235">
        <f t="shared" si="341"/>
        <v>254.90941874999999</v>
      </c>
      <c r="P871" s="453">
        <f t="shared" si="341"/>
        <v>269.1476025</v>
      </c>
      <c r="Q871" s="154">
        <f t="shared" si="342"/>
        <v>392.19833999999997</v>
      </c>
      <c r="R871" s="232">
        <f t="shared" si="342"/>
        <v>2964.0846999999994</v>
      </c>
    </row>
    <row r="872" spans="1:18" ht="18" customHeight="1">
      <c r="A872" s="233">
        <v>41380</v>
      </c>
      <c r="B872" s="340">
        <v>1560.5</v>
      </c>
      <c r="C872" s="289">
        <v>6.6325000000000003</v>
      </c>
      <c r="D872" s="289">
        <v>14.115</v>
      </c>
      <c r="E872" s="289">
        <v>401.3</v>
      </c>
      <c r="F872" s="314">
        <v>7.0350000000000001</v>
      </c>
      <c r="G872" s="340">
        <v>7.4175000000000004</v>
      </c>
      <c r="H872" s="340">
        <v>18.010000000000002</v>
      </c>
      <c r="I872" s="340">
        <v>135.85</v>
      </c>
      <c r="K872" s="228">
        <f t="shared" si="337"/>
        <v>344.0325115</v>
      </c>
      <c r="L872" s="228">
        <f t="shared" si="338"/>
        <v>261.10958650000003</v>
      </c>
      <c r="M872" s="229">
        <f t="shared" si="339"/>
        <v>518.63732549999997</v>
      </c>
      <c r="N872" s="477">
        <f t="shared" si="340"/>
        <v>442.35740229390916</v>
      </c>
      <c r="O872" s="235">
        <f t="shared" si="341"/>
        <v>258.49192949999997</v>
      </c>
      <c r="P872" s="453">
        <f t="shared" si="341"/>
        <v>272.54639474999999</v>
      </c>
      <c r="Q872" s="154">
        <f t="shared" si="342"/>
        <v>397.04846000000003</v>
      </c>
      <c r="R872" s="232">
        <f t="shared" si="342"/>
        <v>2994.9490999999998</v>
      </c>
    </row>
    <row r="873" spans="1:18" ht="18" customHeight="1">
      <c r="A873" s="233">
        <v>41381</v>
      </c>
      <c r="B873" s="340">
        <v>1553</v>
      </c>
      <c r="C873" s="289">
        <v>6.6050000000000004</v>
      </c>
      <c r="D873" s="289">
        <v>14.2225</v>
      </c>
      <c r="E873" s="289">
        <v>407.3</v>
      </c>
      <c r="F873" s="314">
        <v>7.375</v>
      </c>
      <c r="G873" s="340">
        <v>7.42</v>
      </c>
      <c r="H873" s="340">
        <v>17.850000000000001</v>
      </c>
      <c r="I873" s="340">
        <v>136.1</v>
      </c>
      <c r="K873" s="228">
        <f t="shared" si="337"/>
        <v>342.37903899999998</v>
      </c>
      <c r="L873" s="228">
        <f t="shared" si="338"/>
        <v>260.02696100000003</v>
      </c>
      <c r="M873" s="229">
        <f t="shared" si="339"/>
        <v>522.58727324999995</v>
      </c>
      <c r="N873" s="477">
        <f t="shared" si="340"/>
        <v>448.97126826391531</v>
      </c>
      <c r="O873" s="235">
        <f t="shared" si="341"/>
        <v>270.98478749999998</v>
      </c>
      <c r="P873" s="453">
        <f t="shared" si="341"/>
        <v>272.63825399999996</v>
      </c>
      <c r="Q873" s="154">
        <f t="shared" si="342"/>
        <v>393.52110000000005</v>
      </c>
      <c r="R873" s="232">
        <f t="shared" si="342"/>
        <v>3000.4605999999999</v>
      </c>
    </row>
    <row r="874" spans="1:18" ht="18" customHeight="1">
      <c r="A874" s="233">
        <v>41382</v>
      </c>
      <c r="B874" s="340">
        <v>1537.5</v>
      </c>
      <c r="C874" s="289">
        <v>6.4450000000000003</v>
      </c>
      <c r="D874" s="289">
        <v>14.305</v>
      </c>
      <c r="E874" s="289">
        <v>411</v>
      </c>
      <c r="F874" s="314">
        <v>7.0274999999999999</v>
      </c>
      <c r="G874" s="340">
        <v>7.4375</v>
      </c>
      <c r="H874" s="340">
        <v>17.690000000000001</v>
      </c>
      <c r="I874" s="340">
        <v>138.9</v>
      </c>
      <c r="K874" s="228">
        <f t="shared" si="337"/>
        <v>338.9618625</v>
      </c>
      <c r="L874" s="228">
        <f t="shared" si="338"/>
        <v>253.72804900000003</v>
      </c>
      <c r="M874" s="229">
        <f t="shared" si="339"/>
        <v>525.6186285</v>
      </c>
      <c r="N874" s="477">
        <f t="shared" si="340"/>
        <v>453.04981894541908</v>
      </c>
      <c r="O874" s="235">
        <f t="shared" si="341"/>
        <v>258.21635175</v>
      </c>
      <c r="P874" s="453">
        <f t="shared" si="341"/>
        <v>273.28126874999998</v>
      </c>
      <c r="Q874" s="154">
        <f t="shared" si="342"/>
        <v>389.99374</v>
      </c>
      <c r="R874" s="232">
        <f t="shared" si="342"/>
        <v>3062.1893999999998</v>
      </c>
    </row>
    <row r="875" spans="1:18" ht="18" customHeight="1">
      <c r="A875" s="233">
        <v>41383</v>
      </c>
      <c r="B875" s="340">
        <v>1523</v>
      </c>
      <c r="C875" s="289">
        <v>6.52</v>
      </c>
      <c r="D875" s="289">
        <v>14.282500000000001</v>
      </c>
      <c r="E875" s="289">
        <v>412.4</v>
      </c>
      <c r="F875" s="314">
        <v>7.09</v>
      </c>
      <c r="G875" s="340">
        <v>7.46</v>
      </c>
      <c r="H875" s="340">
        <v>17.97</v>
      </c>
      <c r="I875" s="340">
        <v>141.65</v>
      </c>
      <c r="K875" s="228">
        <f t="shared" si="337"/>
        <v>335.76514900000001</v>
      </c>
      <c r="L875" s="228">
        <f t="shared" si="338"/>
        <v>256.68066399999998</v>
      </c>
      <c r="M875" s="229">
        <f t="shared" si="339"/>
        <v>524.79189524999992</v>
      </c>
      <c r="N875" s="477">
        <f t="shared" si="340"/>
        <v>454.59305433842047</v>
      </c>
      <c r="O875" s="235">
        <f t="shared" si="341"/>
        <v>260.512833</v>
      </c>
      <c r="P875" s="453">
        <f t="shared" si="341"/>
        <v>274.108002</v>
      </c>
      <c r="Q875" s="154">
        <f t="shared" si="342"/>
        <v>396.16661999999997</v>
      </c>
      <c r="R875" s="232">
        <f t="shared" si="342"/>
        <v>3122.8159000000001</v>
      </c>
    </row>
    <row r="876" spans="1:18" ht="18" customHeight="1">
      <c r="A876" s="233">
        <v>41386</v>
      </c>
      <c r="B876" s="340">
        <v>1510.5</v>
      </c>
      <c r="C876" s="289">
        <v>6.4574999999999996</v>
      </c>
      <c r="D876" s="289">
        <v>14.172499999999999</v>
      </c>
      <c r="E876" s="289">
        <v>410.3</v>
      </c>
      <c r="F876" s="314">
        <v>7.2249999999999996</v>
      </c>
      <c r="G876" s="340">
        <v>7.3949999999999996</v>
      </c>
      <c r="H876" s="340">
        <v>17.87</v>
      </c>
      <c r="I876" s="340">
        <v>143.1</v>
      </c>
      <c r="K876" s="228">
        <f t="shared" si="337"/>
        <v>333.00936150000001</v>
      </c>
      <c r="L876" s="228">
        <f t="shared" si="338"/>
        <v>254.22015149999999</v>
      </c>
      <c r="M876" s="229">
        <f t="shared" si="339"/>
        <v>520.75008824999998</v>
      </c>
      <c r="N876" s="477">
        <f t="shared" si="340"/>
        <v>452.27820124891838</v>
      </c>
      <c r="O876" s="235">
        <f t="shared" si="341"/>
        <v>265.47323249999994</v>
      </c>
      <c r="P876" s="453">
        <f t="shared" si="341"/>
        <v>271.71966149999997</v>
      </c>
      <c r="Q876" s="154">
        <f t="shared" si="342"/>
        <v>393.96202</v>
      </c>
      <c r="R876" s="232">
        <f t="shared" si="342"/>
        <v>3154.7826</v>
      </c>
    </row>
    <row r="877" spans="1:18" ht="18" customHeight="1">
      <c r="A877" s="233">
        <v>41387</v>
      </c>
      <c r="B877" s="340">
        <v>1506.5</v>
      </c>
      <c r="C877" s="289">
        <v>6.3849999999999998</v>
      </c>
      <c r="D877" s="289">
        <v>14.1975</v>
      </c>
      <c r="E877" s="289">
        <v>411.7</v>
      </c>
      <c r="F877" s="314">
        <v>6.9749999999999996</v>
      </c>
      <c r="G877" s="340">
        <v>7.3724999999999996</v>
      </c>
      <c r="H877" s="340">
        <v>17.739999999999998</v>
      </c>
      <c r="I877" s="340">
        <v>137.55000000000001</v>
      </c>
      <c r="K877" s="228">
        <f t="shared" si="337"/>
        <v>332.12750949999997</v>
      </c>
      <c r="L877" s="228">
        <f t="shared" si="338"/>
        <v>251.36595700000001</v>
      </c>
      <c r="M877" s="229">
        <f t="shared" si="339"/>
        <v>521.66868074999991</v>
      </c>
      <c r="N877" s="477">
        <f t="shared" si="340"/>
        <v>453.82143664191977</v>
      </c>
      <c r="O877" s="235">
        <f t="shared" si="341"/>
        <v>256.28730749999994</v>
      </c>
      <c r="P877" s="453">
        <f t="shared" si="341"/>
        <v>270.89292824999995</v>
      </c>
      <c r="Q877" s="154">
        <f t="shared" si="342"/>
        <v>391.0960399999999</v>
      </c>
      <c r="R877" s="232">
        <f t="shared" si="342"/>
        <v>3032.4273000000003</v>
      </c>
    </row>
    <row r="878" spans="1:18" ht="18" customHeight="1">
      <c r="A878" s="233">
        <v>41388</v>
      </c>
      <c r="B878" s="340">
        <v>1490.5</v>
      </c>
      <c r="C878" s="289">
        <v>6.3949999999999996</v>
      </c>
      <c r="D878" s="289">
        <v>14.04</v>
      </c>
      <c r="E878" s="289">
        <v>405.9</v>
      </c>
      <c r="F878" s="314">
        <v>6.9175000000000004</v>
      </c>
      <c r="G878" s="340">
        <v>7.39</v>
      </c>
      <c r="H878" s="340">
        <v>17.399999999999999</v>
      </c>
      <c r="I878" s="340">
        <v>138.4</v>
      </c>
      <c r="K878" s="228">
        <f t="shared" si="337"/>
        <v>328.60010149999999</v>
      </c>
      <c r="L878" s="228">
        <f t="shared" si="338"/>
        <v>251.75963899999999</v>
      </c>
      <c r="M878" s="229">
        <f t="shared" si="339"/>
        <v>515.88154799999995</v>
      </c>
      <c r="N878" s="477">
        <f t="shared" si="340"/>
        <v>447.42803287091385</v>
      </c>
      <c r="O878" s="235">
        <f t="shared" si="341"/>
        <v>254.17454475</v>
      </c>
      <c r="P878" s="453">
        <f t="shared" si="341"/>
        <v>271.53594299999997</v>
      </c>
      <c r="Q878" s="154">
        <f t="shared" si="342"/>
        <v>383.60039999999998</v>
      </c>
      <c r="R878" s="232">
        <f t="shared" si="342"/>
        <v>3051.1664000000001</v>
      </c>
    </row>
    <row r="879" spans="1:18" ht="18" customHeight="1">
      <c r="A879" s="233">
        <v>41389</v>
      </c>
      <c r="B879" s="340">
        <v>1485.5</v>
      </c>
      <c r="C879" s="289">
        <v>6.4524999999999997</v>
      </c>
      <c r="D879" s="289">
        <v>14.234999999999999</v>
      </c>
      <c r="E879" s="289">
        <v>414.3</v>
      </c>
      <c r="F879" s="314">
        <v>7.0125000000000002</v>
      </c>
      <c r="G879" s="340">
        <v>7.6375000000000002</v>
      </c>
      <c r="H879" s="340">
        <v>17.41</v>
      </c>
      <c r="I879" s="340">
        <v>137.4</v>
      </c>
      <c r="K879" s="228">
        <f t="shared" si="337"/>
        <v>327.49778649999996</v>
      </c>
      <c r="L879" s="228">
        <f t="shared" si="338"/>
        <v>254.02331050000001</v>
      </c>
      <c r="M879" s="229">
        <f t="shared" si="339"/>
        <v>523.04656949999992</v>
      </c>
      <c r="N879" s="477">
        <f t="shared" si="340"/>
        <v>456.68744522892246</v>
      </c>
      <c r="O879" s="235">
        <f t="shared" si="341"/>
        <v>257.66519625000001</v>
      </c>
      <c r="P879" s="453">
        <f t="shared" si="341"/>
        <v>280.63000875</v>
      </c>
      <c r="Q879" s="154">
        <f t="shared" si="342"/>
        <v>383.82085999999998</v>
      </c>
      <c r="R879" s="232">
        <f t="shared" si="342"/>
        <v>3029.1204000000002</v>
      </c>
    </row>
    <row r="880" spans="1:18" ht="18" customHeight="1">
      <c r="A880" s="233">
        <v>41390</v>
      </c>
      <c r="B880" s="340">
        <v>1488</v>
      </c>
      <c r="C880" s="289">
        <v>6.44</v>
      </c>
      <c r="D880" s="289">
        <v>14.307499999999999</v>
      </c>
      <c r="E880" s="289">
        <v>417.9</v>
      </c>
      <c r="F880" s="314">
        <v>6.8875000000000002</v>
      </c>
      <c r="G880" s="340">
        <v>7.5650000000000004</v>
      </c>
      <c r="H880" s="340">
        <v>17.36</v>
      </c>
      <c r="I880" s="340">
        <v>133.94999999999999</v>
      </c>
      <c r="K880" s="228">
        <f t="shared" si="337"/>
        <v>328.04894400000001</v>
      </c>
      <c r="L880" s="228">
        <f t="shared" si="338"/>
        <v>253.53120800000002</v>
      </c>
      <c r="M880" s="229">
        <f t="shared" si="339"/>
        <v>525.71048774999997</v>
      </c>
      <c r="N880" s="477">
        <f t="shared" si="340"/>
        <v>460.65576481092609</v>
      </c>
      <c r="O880" s="235">
        <f t="shared" si="341"/>
        <v>253.07223374999998</v>
      </c>
      <c r="P880" s="453">
        <f t="shared" si="341"/>
        <v>277.96609050000001</v>
      </c>
      <c r="Q880" s="154">
        <f t="shared" si="342"/>
        <v>382.71855999999997</v>
      </c>
      <c r="R880" s="232">
        <f t="shared" si="342"/>
        <v>2953.0616999999997</v>
      </c>
    </row>
    <row r="881" spans="1:19" ht="18" customHeight="1">
      <c r="A881" s="233">
        <v>41393</v>
      </c>
      <c r="B881" s="340">
        <v>1466</v>
      </c>
      <c r="C881" s="289">
        <v>6.84</v>
      </c>
      <c r="D881" s="289">
        <v>14.717499999999999</v>
      </c>
      <c r="E881" s="289">
        <v>431.4</v>
      </c>
      <c r="F881" s="314">
        <v>7.0975000000000001</v>
      </c>
      <c r="G881" s="340">
        <v>7.8075000000000001</v>
      </c>
      <c r="H881" s="340">
        <v>17.489999999999998</v>
      </c>
      <c r="I881" s="340">
        <v>133.75</v>
      </c>
      <c r="K881" s="228">
        <f t="shared" si="337"/>
        <v>323.198758</v>
      </c>
      <c r="L881" s="228">
        <f t="shared" si="338"/>
        <v>269.27848799999998</v>
      </c>
      <c r="M881" s="229">
        <f t="shared" si="339"/>
        <v>540.77540474999989</v>
      </c>
      <c r="N881" s="477">
        <f t="shared" si="340"/>
        <v>475.53696324343986</v>
      </c>
      <c r="O881" s="235">
        <f t="shared" si="341"/>
        <v>260.78841074999997</v>
      </c>
      <c r="P881" s="453">
        <f t="shared" si="341"/>
        <v>286.87643774999998</v>
      </c>
      <c r="Q881" s="154">
        <f t="shared" si="342"/>
        <v>385.58453999999995</v>
      </c>
      <c r="R881" s="232">
        <f t="shared" si="342"/>
        <v>2948.6524999999997</v>
      </c>
    </row>
    <row r="882" spans="1:19" ht="18" customHeight="1" thickBot="1">
      <c r="A882" s="233">
        <v>41394</v>
      </c>
      <c r="B882" s="340">
        <v>1485.5</v>
      </c>
      <c r="C882" s="289">
        <v>6.8324999999999996</v>
      </c>
      <c r="D882" s="289">
        <v>14.6775</v>
      </c>
      <c r="E882" s="289">
        <v>428.3</v>
      </c>
      <c r="F882" s="314">
        <v>7.2175000000000002</v>
      </c>
      <c r="G882" s="340">
        <v>7.98</v>
      </c>
      <c r="H882" s="340">
        <v>17.670000000000002</v>
      </c>
      <c r="I882" s="340">
        <v>135.1</v>
      </c>
      <c r="K882" s="228">
        <f t="shared" si="337"/>
        <v>327.49778649999996</v>
      </c>
      <c r="L882" s="228">
        <f t="shared" si="338"/>
        <v>268.9832265</v>
      </c>
      <c r="M882" s="229">
        <f t="shared" si="339"/>
        <v>539.30565674999991</v>
      </c>
      <c r="N882" s="477">
        <f t="shared" si="340"/>
        <v>472.1197991589367</v>
      </c>
      <c r="O882" s="235">
        <f t="shared" si="341"/>
        <v>265.19765474999997</v>
      </c>
      <c r="P882" s="453">
        <f t="shared" si="341"/>
        <v>293.21472599999998</v>
      </c>
      <c r="Q882" s="154">
        <f t="shared" si="342"/>
        <v>389.55282000000005</v>
      </c>
      <c r="R882" s="232">
        <f t="shared" si="342"/>
        <v>2978.4145999999996</v>
      </c>
    </row>
    <row r="883" spans="1:19" ht="18" customHeight="1" thickBot="1">
      <c r="A883" s="120" t="s">
        <v>116</v>
      </c>
      <c r="B883" s="344">
        <f t="shared" ref="B883:I883" si="343">AVERAGE(B861:B882)</f>
        <v>1535.7272727272727</v>
      </c>
      <c r="C883" s="107">
        <f t="shared" si="343"/>
        <v>6.4850000000000021</v>
      </c>
      <c r="D883" s="107">
        <f t="shared" si="343"/>
        <v>14.091931818181815</v>
      </c>
      <c r="E883" s="107">
        <f t="shared" si="343"/>
        <v>404.94545454545454</v>
      </c>
      <c r="F883" s="491">
        <f t="shared" si="343"/>
        <v>7.0156818181818172</v>
      </c>
      <c r="G883" s="344">
        <f t="shared" si="343"/>
        <v>7.4288636363636353</v>
      </c>
      <c r="H883" s="344">
        <f t="shared" si="343"/>
        <v>17.706363636363637</v>
      </c>
      <c r="I883" s="344">
        <f t="shared" si="343"/>
        <v>137.23863636363637</v>
      </c>
      <c r="J883" s="462"/>
      <c r="K883" s="223">
        <f>AVERAGE(K861:K882)</f>
        <v>338.5710417272727</v>
      </c>
      <c r="L883" s="223">
        <f>AVERAGE(L861:L882)</f>
        <v>255.30277700000005</v>
      </c>
      <c r="M883" s="224">
        <f>AVERAGE(M861:M882)</f>
        <v>517.78971514772729</v>
      </c>
      <c r="N883" s="402">
        <f>AVERAGE(N861:N882)</f>
        <v>446.37582692114012</v>
      </c>
      <c r="O883" s="492">
        <f>AVERAGE(O862:O882)</f>
        <v>258.43943850000005</v>
      </c>
      <c r="P883" s="493">
        <f>AVERAGE(P861:P882)</f>
        <v>272.96393679545457</v>
      </c>
      <c r="Q883" s="71">
        <f>AVERAGE(Q861:Q882)</f>
        <v>390.35449272727277</v>
      </c>
      <c r="R883" s="282">
        <f>AVERAGE(R861:R882)</f>
        <v>3025.5629772727275</v>
      </c>
    </row>
    <row r="884" spans="1:19" ht="18" customHeight="1">
      <c r="A884" s="233">
        <v>41395</v>
      </c>
      <c r="B884" s="340">
        <v>1502</v>
      </c>
      <c r="C884" s="289">
        <v>6.8174999999999999</v>
      </c>
      <c r="D884" s="289">
        <v>14.375</v>
      </c>
      <c r="E884" s="289">
        <v>415.6</v>
      </c>
      <c r="F884" s="314">
        <v>7.1050000000000004</v>
      </c>
      <c r="G884" s="340">
        <v>7.9424999999999999</v>
      </c>
      <c r="H884" s="340">
        <v>17.329999999999998</v>
      </c>
      <c r="I884" s="340">
        <v>134.69999999999999</v>
      </c>
      <c r="K884" s="228">
        <f t="shared" ref="K884:K905" si="344">B884*0.220463</f>
        <v>331.135426</v>
      </c>
      <c r="L884" s="228">
        <f t="shared" ref="L884:L905" si="345">C884*39.3682</f>
        <v>268.39270349999998</v>
      </c>
      <c r="M884" s="229">
        <f t="shared" ref="M884:M905" si="346">D884*36.7437</f>
        <v>528.19068749999997</v>
      </c>
      <c r="N884" s="477">
        <f t="shared" ref="N884:N905" si="347">E884/0.907185</f>
        <v>458.12044952242377</v>
      </c>
      <c r="O884" s="235">
        <f t="shared" ref="O884:P905" si="348">F884*36.7437</f>
        <v>261.06398849999999</v>
      </c>
      <c r="P884" s="453">
        <f t="shared" si="348"/>
        <v>291.83683724999997</v>
      </c>
      <c r="Q884" s="154">
        <f t="shared" ref="Q884:R905" si="349">H884/100*2204.6</f>
        <v>382.05717999999996</v>
      </c>
      <c r="R884" s="232">
        <f t="shared" si="349"/>
        <v>2969.5962</v>
      </c>
    </row>
    <row r="885" spans="1:19" ht="18" customHeight="1">
      <c r="A885" s="233">
        <v>41396</v>
      </c>
      <c r="B885" s="340">
        <v>1502.5</v>
      </c>
      <c r="C885" s="226">
        <v>6.9749999999999996</v>
      </c>
      <c r="D885" s="226">
        <v>14.41</v>
      </c>
      <c r="E885" s="226">
        <v>418.6</v>
      </c>
      <c r="F885" s="252">
        <v>7.1875</v>
      </c>
      <c r="G885" s="340">
        <v>8.0225000000000009</v>
      </c>
      <c r="H885" s="340">
        <v>17.600000000000001</v>
      </c>
      <c r="I885" s="340">
        <v>139.44999999999999</v>
      </c>
      <c r="K885" s="228">
        <f t="shared" si="344"/>
        <v>331.24565749999999</v>
      </c>
      <c r="L885" s="228">
        <f t="shared" si="345"/>
        <v>274.59319499999998</v>
      </c>
      <c r="M885" s="229">
        <f t="shared" si="346"/>
        <v>529.47671700000001</v>
      </c>
      <c r="N885" s="477">
        <f t="shared" si="347"/>
        <v>461.42738250742684</v>
      </c>
      <c r="O885" s="235">
        <f t="shared" si="348"/>
        <v>264.09534374999998</v>
      </c>
      <c r="P885" s="453">
        <f t="shared" si="348"/>
        <v>294.77633324999999</v>
      </c>
      <c r="Q885" s="154">
        <f t="shared" si="349"/>
        <v>388.00960000000003</v>
      </c>
      <c r="R885" s="232">
        <f t="shared" si="349"/>
        <v>3074.3146999999994</v>
      </c>
    </row>
    <row r="886" spans="1:19" ht="18" customHeight="1">
      <c r="A886" s="233">
        <v>41397</v>
      </c>
      <c r="B886" s="340">
        <v>1520</v>
      </c>
      <c r="C886" s="226">
        <v>6.9950000000000001</v>
      </c>
      <c r="D886" s="226">
        <v>14.55</v>
      </c>
      <c r="E886" s="226">
        <v>417.8</v>
      </c>
      <c r="F886" s="252">
        <v>7.1124999999999998</v>
      </c>
      <c r="G886" s="340">
        <v>7.9</v>
      </c>
      <c r="H886" s="340">
        <v>17.53</v>
      </c>
      <c r="I886" s="340">
        <v>140.9</v>
      </c>
      <c r="K886" s="228">
        <f t="shared" si="344"/>
        <v>335.10375999999997</v>
      </c>
      <c r="L886" s="228">
        <f t="shared" si="345"/>
        <v>275.38055900000001</v>
      </c>
      <c r="M886" s="229">
        <f t="shared" si="346"/>
        <v>534.62083499999994</v>
      </c>
      <c r="N886" s="477">
        <f t="shared" si="347"/>
        <v>460.545533711426</v>
      </c>
      <c r="O886" s="235">
        <f t="shared" si="348"/>
        <v>261.33956624999996</v>
      </c>
      <c r="P886" s="453">
        <f t="shared" si="348"/>
        <v>290.27522999999997</v>
      </c>
      <c r="Q886" s="154">
        <f t="shared" si="349"/>
        <v>386.46638000000002</v>
      </c>
      <c r="R886" s="232">
        <f t="shared" si="349"/>
        <v>3106.2813999999998</v>
      </c>
    </row>
    <row r="887" spans="1:19" ht="18" customHeight="1">
      <c r="A887" s="233">
        <v>41400</v>
      </c>
      <c r="B887" s="340">
        <v>1531.5</v>
      </c>
      <c r="C887" s="226">
        <v>6.7874999999999996</v>
      </c>
      <c r="D887" s="226">
        <v>14.445</v>
      </c>
      <c r="E887" s="226">
        <v>413.1</v>
      </c>
      <c r="F887" s="252">
        <v>6.93</v>
      </c>
      <c r="G887" s="340">
        <v>7.6875</v>
      </c>
      <c r="H887" s="340">
        <v>17.809999999999999</v>
      </c>
      <c r="I887" s="340">
        <v>141.75</v>
      </c>
      <c r="K887" s="228">
        <f t="shared" si="344"/>
        <v>337.63908449999997</v>
      </c>
      <c r="L887" s="228">
        <f t="shared" si="345"/>
        <v>267.2116575</v>
      </c>
      <c r="M887" s="229">
        <f t="shared" si="346"/>
        <v>530.76274649999993</v>
      </c>
      <c r="N887" s="477">
        <f t="shared" si="347"/>
        <v>455.36467203492123</v>
      </c>
      <c r="O887" s="235">
        <f t="shared" si="348"/>
        <v>254.63384099999996</v>
      </c>
      <c r="P887" s="453">
        <f t="shared" si="348"/>
        <v>282.46719374999998</v>
      </c>
      <c r="Q887" s="154">
        <f t="shared" si="349"/>
        <v>392.63925999999992</v>
      </c>
      <c r="R887" s="232">
        <f t="shared" si="349"/>
        <v>3125.0204999999996</v>
      </c>
    </row>
    <row r="888" spans="1:19" ht="18" customHeight="1">
      <c r="A888" s="233">
        <v>41401</v>
      </c>
      <c r="B888" s="340">
        <v>1525</v>
      </c>
      <c r="C888" s="226">
        <v>6.7649999999999997</v>
      </c>
      <c r="D888" s="226">
        <v>14.635</v>
      </c>
      <c r="E888" s="226">
        <v>416.3</v>
      </c>
      <c r="F888" s="252">
        <v>6.9950000000000001</v>
      </c>
      <c r="G888" s="340">
        <v>7.6974999999999998</v>
      </c>
      <c r="H888" s="340">
        <v>17.64</v>
      </c>
      <c r="I888" s="340">
        <v>142.69999999999999</v>
      </c>
      <c r="K888" s="228">
        <f t="shared" si="344"/>
        <v>336.206075</v>
      </c>
      <c r="L888" s="228">
        <f t="shared" si="345"/>
        <v>266.325873</v>
      </c>
      <c r="M888" s="229">
        <f t="shared" si="346"/>
        <v>537.74404949999996</v>
      </c>
      <c r="N888" s="477">
        <f t="shared" si="347"/>
        <v>458.89206721892447</v>
      </c>
      <c r="O888" s="235">
        <f t="shared" si="348"/>
        <v>257.02218149999999</v>
      </c>
      <c r="P888" s="453">
        <f t="shared" si="348"/>
        <v>282.83463074999997</v>
      </c>
      <c r="Q888" s="154">
        <f t="shared" si="349"/>
        <v>388.89143999999999</v>
      </c>
      <c r="R888" s="232">
        <f t="shared" si="349"/>
        <v>3145.9641999999994</v>
      </c>
    </row>
    <row r="889" spans="1:19" ht="18" customHeight="1">
      <c r="A889" s="233">
        <v>41402</v>
      </c>
      <c r="B889" s="340">
        <v>1507.5</v>
      </c>
      <c r="C889" s="226">
        <v>6.75</v>
      </c>
      <c r="D889" s="226">
        <v>14.79</v>
      </c>
      <c r="E889" s="226">
        <v>425.3</v>
      </c>
      <c r="F889" s="252">
        <v>6.9675000000000002</v>
      </c>
      <c r="G889" s="340">
        <v>7.7175000000000002</v>
      </c>
      <c r="H889" s="340">
        <v>17.47</v>
      </c>
      <c r="I889" s="340">
        <v>144.15</v>
      </c>
      <c r="K889" s="228">
        <f t="shared" si="344"/>
        <v>332.34797249999997</v>
      </c>
      <c r="L889" s="228">
        <f t="shared" si="345"/>
        <v>265.73535000000004</v>
      </c>
      <c r="M889" s="229">
        <f t="shared" si="346"/>
        <v>543.43932299999994</v>
      </c>
      <c r="N889" s="477">
        <f t="shared" si="347"/>
        <v>468.81286617393363</v>
      </c>
      <c r="O889" s="235">
        <f t="shared" si="348"/>
        <v>256.01172974999997</v>
      </c>
      <c r="P889" s="453">
        <f t="shared" si="348"/>
        <v>283.56950474999996</v>
      </c>
      <c r="Q889" s="154">
        <f t="shared" si="349"/>
        <v>385.14362</v>
      </c>
      <c r="R889" s="232">
        <f t="shared" si="349"/>
        <v>3177.9308999999998</v>
      </c>
    </row>
    <row r="890" spans="1:19" ht="18" customHeight="1">
      <c r="A890" s="233">
        <v>41403</v>
      </c>
      <c r="B890" s="340">
        <v>1528.5</v>
      </c>
      <c r="C890" s="226">
        <v>6.9450000000000003</v>
      </c>
      <c r="D890" s="226">
        <v>14.9125</v>
      </c>
      <c r="E890" s="226">
        <v>440.1</v>
      </c>
      <c r="F890" s="252">
        <v>7.1624999999999996</v>
      </c>
      <c r="G890" s="340">
        <v>7.92</v>
      </c>
      <c r="H890" s="340">
        <v>17.47</v>
      </c>
      <c r="I890" s="340">
        <v>147.9</v>
      </c>
      <c r="K890" s="228">
        <f t="shared" si="344"/>
        <v>336.97769549999998</v>
      </c>
      <c r="L890" s="228">
        <f t="shared" si="345"/>
        <v>273.412149</v>
      </c>
      <c r="M890" s="229">
        <f t="shared" si="346"/>
        <v>547.94042624999997</v>
      </c>
      <c r="N890" s="477">
        <f t="shared" si="347"/>
        <v>485.12706889994877</v>
      </c>
      <c r="O890" s="235">
        <f t="shared" si="348"/>
        <v>263.17675124999994</v>
      </c>
      <c r="P890" s="453">
        <f t="shared" si="348"/>
        <v>291.01010399999996</v>
      </c>
      <c r="Q890" s="154">
        <f t="shared" si="349"/>
        <v>385.14362</v>
      </c>
      <c r="R890" s="232">
        <f t="shared" si="349"/>
        <v>3260.6034</v>
      </c>
    </row>
    <row r="891" spans="1:19" ht="18" customHeight="1">
      <c r="A891" s="233">
        <v>41404</v>
      </c>
      <c r="B891" s="340">
        <v>1519.5</v>
      </c>
      <c r="C891" s="226">
        <v>6.8775000000000004</v>
      </c>
      <c r="D891" s="226">
        <v>14.8825</v>
      </c>
      <c r="E891" s="226">
        <v>444.3</v>
      </c>
      <c r="F891" s="252">
        <v>6.9675000000000002</v>
      </c>
      <c r="G891" s="340">
        <v>7.7149999999999999</v>
      </c>
      <c r="H891" s="340">
        <v>17.43</v>
      </c>
      <c r="I891" s="340">
        <v>144.44999999999999</v>
      </c>
      <c r="K891" s="228">
        <f t="shared" si="344"/>
        <v>334.99352849999997</v>
      </c>
      <c r="L891" s="228">
        <f t="shared" si="345"/>
        <v>270.7547955</v>
      </c>
      <c r="M891" s="229">
        <f t="shared" si="346"/>
        <v>546.83811524999999</v>
      </c>
      <c r="N891" s="477">
        <f t="shared" si="347"/>
        <v>489.75677507895301</v>
      </c>
      <c r="O891" s="235">
        <f t="shared" si="348"/>
        <v>256.01172974999997</v>
      </c>
      <c r="P891" s="453">
        <f t="shared" si="348"/>
        <v>283.47764549999999</v>
      </c>
      <c r="Q891" s="154">
        <f t="shared" si="349"/>
        <v>384.26177999999999</v>
      </c>
      <c r="R891" s="232">
        <f t="shared" si="349"/>
        <v>3184.5446999999995</v>
      </c>
    </row>
    <row r="892" spans="1:19" ht="18" customHeight="1">
      <c r="A892" s="233">
        <v>41407</v>
      </c>
      <c r="B892" s="340">
        <v>1535.5</v>
      </c>
      <c r="C892" s="226">
        <v>7.18</v>
      </c>
      <c r="D892" s="226">
        <v>15.21</v>
      </c>
      <c r="E892" s="226">
        <v>457.9</v>
      </c>
      <c r="F892" s="252">
        <v>7.0149999999999997</v>
      </c>
      <c r="G892" s="340">
        <v>7.6050000000000004</v>
      </c>
      <c r="H892" s="340">
        <v>17.25</v>
      </c>
      <c r="I892" s="340">
        <v>145.75</v>
      </c>
      <c r="K892" s="228">
        <f t="shared" si="344"/>
        <v>338.5209365</v>
      </c>
      <c r="L892" s="228">
        <f t="shared" si="345"/>
        <v>282.66367600000001</v>
      </c>
      <c r="M892" s="229">
        <f t="shared" si="346"/>
        <v>558.87167699999998</v>
      </c>
      <c r="N892" s="477">
        <f t="shared" si="347"/>
        <v>504.74820461096687</v>
      </c>
      <c r="O892" s="235">
        <f t="shared" si="348"/>
        <v>257.75705549999998</v>
      </c>
      <c r="P892" s="453">
        <f t="shared" si="348"/>
        <v>279.43583849999999</v>
      </c>
      <c r="Q892" s="154">
        <f t="shared" si="349"/>
        <v>380.29349999999994</v>
      </c>
      <c r="R892" s="232">
        <f t="shared" si="349"/>
        <v>3213.2044999999998</v>
      </c>
    </row>
    <row r="893" spans="1:19" ht="18" customHeight="1">
      <c r="A893" s="233">
        <v>41408</v>
      </c>
      <c r="B893" s="340">
        <v>1526</v>
      </c>
      <c r="C893" s="226">
        <v>7.0674999999999999</v>
      </c>
      <c r="D893" s="226">
        <v>15.244999999999999</v>
      </c>
      <c r="E893" s="226">
        <v>461</v>
      </c>
      <c r="F893" s="252">
        <v>7.0149999999999997</v>
      </c>
      <c r="G893" s="340">
        <v>7.6</v>
      </c>
      <c r="H893" s="340">
        <v>17.02</v>
      </c>
      <c r="I893" s="340">
        <v>144</v>
      </c>
      <c r="K893" s="228">
        <f t="shared" si="344"/>
        <v>336.42653799999999</v>
      </c>
      <c r="L893" s="228">
        <f t="shared" si="345"/>
        <v>278.23475350000001</v>
      </c>
      <c r="M893" s="229">
        <f t="shared" si="346"/>
        <v>560.1577064999999</v>
      </c>
      <c r="N893" s="477">
        <f t="shared" si="347"/>
        <v>508.16536869547002</v>
      </c>
      <c r="O893" s="235">
        <f t="shared" si="348"/>
        <v>257.75705549999998</v>
      </c>
      <c r="P893" s="453">
        <f t="shared" si="348"/>
        <v>279.25211999999999</v>
      </c>
      <c r="Q893" s="154">
        <f t="shared" si="349"/>
        <v>375.22291999999999</v>
      </c>
      <c r="R893" s="232">
        <f t="shared" si="349"/>
        <v>3174.6239999999998</v>
      </c>
    </row>
    <row r="894" spans="1:19" ht="18" customHeight="1">
      <c r="A894" s="233">
        <v>41409</v>
      </c>
      <c r="B894" s="340">
        <v>1523</v>
      </c>
      <c r="C894" s="226">
        <v>6.5075000000000003</v>
      </c>
      <c r="D894" s="226">
        <v>14.1275</v>
      </c>
      <c r="E894" s="226">
        <v>410.5</v>
      </c>
      <c r="F894" s="252">
        <v>6.9375</v>
      </c>
      <c r="G894" s="340">
        <v>7.5175000000000001</v>
      </c>
      <c r="H894" s="340">
        <v>16.95</v>
      </c>
      <c r="I894" s="340">
        <v>140.55000000000001</v>
      </c>
      <c r="K894" s="228">
        <f t="shared" si="344"/>
        <v>335.76514900000001</v>
      </c>
      <c r="L894" s="228">
        <f t="shared" si="345"/>
        <v>256.18856150000005</v>
      </c>
      <c r="M894" s="229">
        <f t="shared" si="346"/>
        <v>519.09662174999994</v>
      </c>
      <c r="N894" s="477">
        <f t="shared" si="347"/>
        <v>452.49866344791855</v>
      </c>
      <c r="O894" s="235">
        <f t="shared" si="348"/>
        <v>254.90941874999999</v>
      </c>
      <c r="P894" s="453">
        <f t="shared" si="348"/>
        <v>276.22076475</v>
      </c>
      <c r="Q894" s="154">
        <f t="shared" si="349"/>
        <v>373.67969999999997</v>
      </c>
      <c r="R894" s="232">
        <f t="shared" si="349"/>
        <v>3098.5653000000002</v>
      </c>
    </row>
    <row r="895" spans="1:19" ht="18" customHeight="1">
      <c r="A895" s="233">
        <v>41410</v>
      </c>
      <c r="B895" s="340">
        <v>1528</v>
      </c>
      <c r="C895" s="226">
        <v>6.415</v>
      </c>
      <c r="D895" s="226">
        <v>14.275</v>
      </c>
      <c r="E895" s="226">
        <v>414.9</v>
      </c>
      <c r="F895" s="252">
        <v>6.8775000000000004</v>
      </c>
      <c r="G895" s="340">
        <v>7.4349999999999996</v>
      </c>
      <c r="H895" s="340">
        <v>16.829999999999998</v>
      </c>
      <c r="I895" s="340">
        <v>139.85</v>
      </c>
      <c r="K895" s="228">
        <f t="shared" si="344"/>
        <v>336.86746399999998</v>
      </c>
      <c r="L895" s="228">
        <f t="shared" si="345"/>
        <v>252.54700300000002</v>
      </c>
      <c r="M895" s="229">
        <f t="shared" si="346"/>
        <v>524.51631750000001</v>
      </c>
      <c r="N895" s="477">
        <f t="shared" si="347"/>
        <v>457.34883182592301</v>
      </c>
      <c r="O895" s="235">
        <f t="shared" si="348"/>
        <v>252.70479674999999</v>
      </c>
      <c r="P895" s="453">
        <f t="shared" si="348"/>
        <v>273.18940949999995</v>
      </c>
      <c r="Q895" s="154">
        <f t="shared" si="349"/>
        <v>371.03417999999994</v>
      </c>
      <c r="R895" s="232">
        <f t="shared" si="349"/>
        <v>3083.1330999999996</v>
      </c>
      <c r="S895" s="551"/>
    </row>
    <row r="896" spans="1:19" ht="18" customHeight="1">
      <c r="A896" s="233">
        <v>41411</v>
      </c>
      <c r="B896" s="340">
        <v>1523.5</v>
      </c>
      <c r="C896" s="226">
        <v>6.5274999999999999</v>
      </c>
      <c r="D896" s="226">
        <v>14.484999999999999</v>
      </c>
      <c r="E896" s="226">
        <v>425.1</v>
      </c>
      <c r="F896" s="252">
        <v>6.8324999999999996</v>
      </c>
      <c r="G896" s="340">
        <v>7.3724999999999996</v>
      </c>
      <c r="H896" s="340">
        <v>16.89</v>
      </c>
      <c r="I896" s="340">
        <v>136.9</v>
      </c>
      <c r="K896" s="228">
        <f t="shared" si="344"/>
        <v>335.87538050000001</v>
      </c>
      <c r="L896" s="228">
        <f t="shared" si="345"/>
        <v>256.97592550000002</v>
      </c>
      <c r="M896" s="229">
        <f t="shared" si="346"/>
        <v>532.23249449999992</v>
      </c>
      <c r="N896" s="477">
        <f t="shared" si="347"/>
        <v>468.59240397493346</v>
      </c>
      <c r="O896" s="235">
        <f t="shared" si="348"/>
        <v>251.05133024999995</v>
      </c>
      <c r="P896" s="453">
        <f t="shared" si="348"/>
        <v>270.89292824999995</v>
      </c>
      <c r="Q896" s="154">
        <f t="shared" si="349"/>
        <v>372.35693999999995</v>
      </c>
      <c r="R896" s="232">
        <f t="shared" si="349"/>
        <v>3018.0973999999997</v>
      </c>
    </row>
    <row r="897" spans="1:18" ht="18" customHeight="1">
      <c r="A897" s="233">
        <v>41414</v>
      </c>
      <c r="B897" s="340">
        <v>1517.5</v>
      </c>
      <c r="C897" s="226">
        <v>6.4950000000000001</v>
      </c>
      <c r="D897" s="226">
        <v>14.645</v>
      </c>
      <c r="E897" s="226">
        <v>435.3</v>
      </c>
      <c r="F897" s="252">
        <v>6.8525</v>
      </c>
      <c r="G897" s="340">
        <v>7.45</v>
      </c>
      <c r="H897" s="340">
        <v>16.809999999999999</v>
      </c>
      <c r="I897" s="340">
        <v>135.15</v>
      </c>
      <c r="K897" s="228">
        <f t="shared" si="344"/>
        <v>334.55260249999998</v>
      </c>
      <c r="L897" s="228">
        <f t="shared" si="345"/>
        <v>255.696459</v>
      </c>
      <c r="M897" s="229">
        <f t="shared" si="346"/>
        <v>538.11148649999996</v>
      </c>
      <c r="N897" s="477">
        <f t="shared" si="347"/>
        <v>479.83597612394385</v>
      </c>
      <c r="O897" s="235">
        <f t="shared" si="348"/>
        <v>251.78620424999997</v>
      </c>
      <c r="P897" s="453">
        <f t="shared" si="348"/>
        <v>273.740565</v>
      </c>
      <c r="Q897" s="154">
        <f t="shared" si="349"/>
        <v>370.59325999999999</v>
      </c>
      <c r="R897" s="232">
        <f t="shared" si="349"/>
        <v>2979.5169000000001</v>
      </c>
    </row>
    <row r="898" spans="1:18" ht="18" customHeight="1">
      <c r="A898" s="233">
        <v>41415</v>
      </c>
      <c r="B898" s="340">
        <v>1518</v>
      </c>
      <c r="C898" s="226">
        <v>6.4</v>
      </c>
      <c r="D898" s="226">
        <v>14.782500000000001</v>
      </c>
      <c r="E898" s="226">
        <v>438.7</v>
      </c>
      <c r="F898" s="252">
        <v>6.8049999999999997</v>
      </c>
      <c r="G898" s="340">
        <v>7.3849999999999998</v>
      </c>
      <c r="H898" s="340">
        <v>16.86</v>
      </c>
      <c r="I898" s="340">
        <v>132.69999999999999</v>
      </c>
      <c r="K898" s="228">
        <f t="shared" si="344"/>
        <v>334.66283399999998</v>
      </c>
      <c r="L898" s="228">
        <f t="shared" si="345"/>
        <v>251.95648000000003</v>
      </c>
      <c r="M898" s="229">
        <f t="shared" si="346"/>
        <v>543.16374525000003</v>
      </c>
      <c r="N898" s="477">
        <f t="shared" si="347"/>
        <v>483.58383350694731</v>
      </c>
      <c r="O898" s="235">
        <f t="shared" si="348"/>
        <v>250.04087849999996</v>
      </c>
      <c r="P898" s="453">
        <f t="shared" si="348"/>
        <v>271.35222449999998</v>
      </c>
      <c r="Q898" s="154">
        <f t="shared" si="349"/>
        <v>371.69556</v>
      </c>
      <c r="R898" s="232">
        <f t="shared" si="349"/>
        <v>2925.5041999999999</v>
      </c>
    </row>
    <row r="899" spans="1:18" ht="18" customHeight="1">
      <c r="A899" s="233">
        <v>41416</v>
      </c>
      <c r="B899" s="340">
        <v>1534</v>
      </c>
      <c r="C899" s="226">
        <v>6.585</v>
      </c>
      <c r="D899" s="226">
        <v>14.942500000000001</v>
      </c>
      <c r="E899" s="226">
        <v>440.6</v>
      </c>
      <c r="F899" s="252">
        <v>6.8849999999999998</v>
      </c>
      <c r="G899" s="340">
        <v>7.4325000000000001</v>
      </c>
      <c r="H899" s="340">
        <v>16.649999999999999</v>
      </c>
      <c r="I899" s="340">
        <v>128.44999999999999</v>
      </c>
      <c r="K899" s="228">
        <f t="shared" si="344"/>
        <v>338.19024200000001</v>
      </c>
      <c r="L899" s="228">
        <f t="shared" si="345"/>
        <v>259.239597</v>
      </c>
      <c r="M899" s="229">
        <f t="shared" si="346"/>
        <v>549.04273724999996</v>
      </c>
      <c r="N899" s="477">
        <f t="shared" si="347"/>
        <v>485.67822439744924</v>
      </c>
      <c r="O899" s="235">
        <f t="shared" si="348"/>
        <v>252.98037449999998</v>
      </c>
      <c r="P899" s="453">
        <f t="shared" si="348"/>
        <v>273.09755024999998</v>
      </c>
      <c r="Q899" s="154">
        <f t="shared" si="349"/>
        <v>367.06589999999994</v>
      </c>
      <c r="R899" s="232">
        <f t="shared" si="349"/>
        <v>2831.8087</v>
      </c>
    </row>
    <row r="900" spans="1:18" ht="18" customHeight="1">
      <c r="A900" s="233">
        <v>41417</v>
      </c>
      <c r="B900" s="340">
        <v>1555.5</v>
      </c>
      <c r="C900" s="226">
        <v>6.62</v>
      </c>
      <c r="D900" s="226">
        <v>14.994999999999999</v>
      </c>
      <c r="E900" s="226">
        <v>437</v>
      </c>
      <c r="F900" s="252">
        <v>7.0324999999999998</v>
      </c>
      <c r="G900" s="340">
        <v>7.5449999999999999</v>
      </c>
      <c r="H900" s="340">
        <v>16.760000000000002</v>
      </c>
      <c r="I900" s="340">
        <v>130.05000000000001</v>
      </c>
      <c r="K900" s="228">
        <f t="shared" si="344"/>
        <v>342.93019649999997</v>
      </c>
      <c r="L900" s="228">
        <f t="shared" si="345"/>
        <v>260.61748399999999</v>
      </c>
      <c r="M900" s="229">
        <f t="shared" si="346"/>
        <v>550.97178149999991</v>
      </c>
      <c r="N900" s="477">
        <f t="shared" si="347"/>
        <v>481.70990481544555</v>
      </c>
      <c r="O900" s="235">
        <f t="shared" si="348"/>
        <v>258.40007024999994</v>
      </c>
      <c r="P900" s="453">
        <f t="shared" si="348"/>
        <v>277.23121649999996</v>
      </c>
      <c r="Q900" s="154">
        <f t="shared" si="349"/>
        <v>369.49096000000003</v>
      </c>
      <c r="R900" s="232">
        <f t="shared" si="349"/>
        <v>2867.0823000000005</v>
      </c>
    </row>
    <row r="901" spans="1:18" ht="18" customHeight="1">
      <c r="A901" s="233">
        <v>41418</v>
      </c>
      <c r="B901" s="340">
        <v>1571.5</v>
      </c>
      <c r="C901" s="226">
        <v>6.5724999999999998</v>
      </c>
      <c r="D901" s="226">
        <v>14.762499999999999</v>
      </c>
      <c r="E901" s="226">
        <v>428.2</v>
      </c>
      <c r="F901" s="252">
        <v>6.9749999999999996</v>
      </c>
      <c r="G901" s="340">
        <v>7.4574999999999996</v>
      </c>
      <c r="H901" s="340">
        <v>16.84</v>
      </c>
      <c r="I901" s="340">
        <v>127.25</v>
      </c>
      <c r="K901" s="228">
        <f t="shared" si="344"/>
        <v>346.4576045</v>
      </c>
      <c r="L901" s="228">
        <f t="shared" si="345"/>
        <v>258.74749450000002</v>
      </c>
      <c r="M901" s="229">
        <f t="shared" si="346"/>
        <v>542.42887124999993</v>
      </c>
      <c r="N901" s="477">
        <f t="shared" si="347"/>
        <v>472.00956805943656</v>
      </c>
      <c r="O901" s="235">
        <f t="shared" si="348"/>
        <v>256.28730749999994</v>
      </c>
      <c r="P901" s="453">
        <f t="shared" si="348"/>
        <v>274.01614274999997</v>
      </c>
      <c r="Q901" s="154">
        <f t="shared" si="349"/>
        <v>371.25463999999999</v>
      </c>
      <c r="R901" s="232">
        <f t="shared" si="349"/>
        <v>2805.3534999999997</v>
      </c>
    </row>
    <row r="902" spans="1:18" ht="18" customHeight="1">
      <c r="A902" s="233">
        <v>41422</v>
      </c>
      <c r="B902" s="340">
        <v>1532</v>
      </c>
      <c r="C902" s="226">
        <v>6.665</v>
      </c>
      <c r="D902" s="226">
        <v>15.092499999999999</v>
      </c>
      <c r="E902" s="226">
        <v>442.3</v>
      </c>
      <c r="F902" s="252">
        <v>6.9375</v>
      </c>
      <c r="G902" s="340">
        <v>7.4349999999999996</v>
      </c>
      <c r="H902" s="340">
        <v>16.72</v>
      </c>
      <c r="I902" s="340">
        <v>126.45</v>
      </c>
      <c r="K902" s="228">
        <f t="shared" si="344"/>
        <v>337.74931599999996</v>
      </c>
      <c r="L902" s="228">
        <f t="shared" si="345"/>
        <v>262.38905299999999</v>
      </c>
      <c r="M902" s="229">
        <f t="shared" si="346"/>
        <v>554.55429224999989</v>
      </c>
      <c r="N902" s="477">
        <f t="shared" si="347"/>
        <v>487.552153088951</v>
      </c>
      <c r="O902" s="235">
        <f t="shared" si="348"/>
        <v>254.90941874999999</v>
      </c>
      <c r="P902" s="453">
        <f t="shared" si="348"/>
        <v>273.18940949999995</v>
      </c>
      <c r="Q902" s="154">
        <f t="shared" si="349"/>
        <v>368.60911999999996</v>
      </c>
      <c r="R902" s="232">
        <f t="shared" si="349"/>
        <v>2787.7166999999999</v>
      </c>
    </row>
    <row r="903" spans="1:18" ht="18" customHeight="1">
      <c r="A903" s="233">
        <v>41423</v>
      </c>
      <c r="B903" s="340">
        <v>1546</v>
      </c>
      <c r="C903" s="226">
        <v>6.65</v>
      </c>
      <c r="D903" s="226">
        <v>15.0175</v>
      </c>
      <c r="E903" s="226">
        <v>444.3</v>
      </c>
      <c r="F903" s="252">
        <v>7.0274999999999999</v>
      </c>
      <c r="G903" s="340">
        <v>7.4775</v>
      </c>
      <c r="H903" s="340">
        <v>16.670000000000002</v>
      </c>
      <c r="I903" s="340">
        <v>127.6</v>
      </c>
      <c r="K903" s="228">
        <f t="shared" si="344"/>
        <v>340.83579800000001</v>
      </c>
      <c r="L903" s="228">
        <f t="shared" si="345"/>
        <v>261.79853000000003</v>
      </c>
      <c r="M903" s="229">
        <f t="shared" si="346"/>
        <v>551.79851474999998</v>
      </c>
      <c r="N903" s="477">
        <f t="shared" si="347"/>
        <v>489.75677507895301</v>
      </c>
      <c r="O903" s="235">
        <f t="shared" si="348"/>
        <v>258.21635175</v>
      </c>
      <c r="P903" s="453">
        <f t="shared" si="348"/>
        <v>274.75101674999996</v>
      </c>
      <c r="Q903" s="154">
        <f t="shared" si="349"/>
        <v>367.50682</v>
      </c>
      <c r="R903" s="232">
        <f t="shared" si="349"/>
        <v>2813.0695999999998</v>
      </c>
    </row>
    <row r="904" spans="1:18" ht="18" customHeight="1">
      <c r="A904" s="233">
        <v>41424</v>
      </c>
      <c r="B904" s="340">
        <v>1516.5</v>
      </c>
      <c r="C904" s="226">
        <v>6.5425000000000004</v>
      </c>
      <c r="D904" s="226">
        <v>14.9575</v>
      </c>
      <c r="E904" s="226">
        <v>440.8</v>
      </c>
      <c r="F904" s="252">
        <v>6.9874999999999998</v>
      </c>
      <c r="G904" s="340">
        <v>7.46</v>
      </c>
      <c r="H904" s="340">
        <v>16.649999999999999</v>
      </c>
      <c r="I904" s="340">
        <v>125.85</v>
      </c>
      <c r="K904" s="228">
        <f t="shared" si="344"/>
        <v>334.33213949999998</v>
      </c>
      <c r="L904" s="228">
        <f t="shared" si="345"/>
        <v>257.56644850000004</v>
      </c>
      <c r="M904" s="229">
        <f t="shared" si="346"/>
        <v>549.5938927499999</v>
      </c>
      <c r="N904" s="477">
        <f t="shared" si="347"/>
        <v>485.89868659644947</v>
      </c>
      <c r="O904" s="235">
        <f t="shared" si="348"/>
        <v>256.74660374999996</v>
      </c>
      <c r="P904" s="453">
        <f t="shared" si="348"/>
        <v>274.108002</v>
      </c>
      <c r="Q904" s="154">
        <f t="shared" si="349"/>
        <v>367.06589999999994</v>
      </c>
      <c r="R904" s="232">
        <f t="shared" si="349"/>
        <v>2774.4890999999998</v>
      </c>
    </row>
    <row r="905" spans="1:18" ht="18" customHeight="1" thickBot="1">
      <c r="A905" s="233">
        <v>41425</v>
      </c>
      <c r="B905" s="340">
        <v>1529.5</v>
      </c>
      <c r="C905" s="226">
        <v>6.62</v>
      </c>
      <c r="D905" s="226">
        <v>15.1</v>
      </c>
      <c r="E905" s="226">
        <v>447.2</v>
      </c>
      <c r="F905" s="252">
        <v>7.0549999999999997</v>
      </c>
      <c r="G905" s="340">
        <v>7.51</v>
      </c>
      <c r="H905" s="340">
        <v>16.55</v>
      </c>
      <c r="I905" s="340">
        <v>127.05</v>
      </c>
      <c r="K905" s="228">
        <f t="shared" si="344"/>
        <v>337.19815849999998</v>
      </c>
      <c r="L905" s="228">
        <f t="shared" si="345"/>
        <v>260.61748399999999</v>
      </c>
      <c r="M905" s="229">
        <f t="shared" si="346"/>
        <v>554.82986999999991</v>
      </c>
      <c r="N905" s="477">
        <f t="shared" si="347"/>
        <v>492.95347696445594</v>
      </c>
      <c r="O905" s="235">
        <f t="shared" si="348"/>
        <v>259.22680349999996</v>
      </c>
      <c r="P905" s="453">
        <f t="shared" si="348"/>
        <v>275.94518699999998</v>
      </c>
      <c r="Q905" s="154">
        <f t="shared" si="349"/>
        <v>364.86130000000003</v>
      </c>
      <c r="R905" s="232">
        <f t="shared" si="349"/>
        <v>2800.9442999999997</v>
      </c>
    </row>
    <row r="906" spans="1:18" ht="18" customHeight="1" thickBot="1">
      <c r="A906" s="120" t="s">
        <v>117</v>
      </c>
      <c r="B906" s="344">
        <f t="shared" ref="B906:I906" si="350">AVERAGE(B884:B905)</f>
        <v>1526.9545454545455</v>
      </c>
      <c r="C906" s="107">
        <f t="shared" si="350"/>
        <v>6.7163636363636376</v>
      </c>
      <c r="D906" s="107">
        <f t="shared" si="350"/>
        <v>14.75625</v>
      </c>
      <c r="E906" s="107">
        <f t="shared" si="350"/>
        <v>432.49545454545455</v>
      </c>
      <c r="F906" s="491">
        <f t="shared" si="350"/>
        <v>6.9846590909090907</v>
      </c>
      <c r="G906" s="344">
        <f t="shared" si="350"/>
        <v>7.6038636363636378</v>
      </c>
      <c r="H906" s="344">
        <f t="shared" si="350"/>
        <v>17.07863636363636</v>
      </c>
      <c r="I906" s="344">
        <f t="shared" si="350"/>
        <v>136.52727272727273</v>
      </c>
      <c r="J906" s="462"/>
      <c r="K906" s="223">
        <f t="shared" ref="K906:R906" si="351">AVERAGE(K884:K905)</f>
        <v>336.63697995454544</v>
      </c>
      <c r="L906" s="223">
        <f>AVERAGE(L884:L905)</f>
        <v>264.41114690909092</v>
      </c>
      <c r="M906" s="224">
        <f t="shared" si="351"/>
        <v>542.199223125</v>
      </c>
      <c r="N906" s="72">
        <f t="shared" si="351"/>
        <v>476.74449483341817</v>
      </c>
      <c r="O906" s="72">
        <f t="shared" si="351"/>
        <v>256.64221823863636</v>
      </c>
      <c r="P906" s="493">
        <f t="shared" si="351"/>
        <v>279.39408429545455</v>
      </c>
      <c r="Q906" s="72">
        <f t="shared" si="351"/>
        <v>376.51561727272713</v>
      </c>
      <c r="R906" s="72">
        <f t="shared" si="351"/>
        <v>3009.8802545454541</v>
      </c>
    </row>
    <row r="907" spans="1:18" ht="18" customHeight="1">
      <c r="A907" s="233">
        <v>41428</v>
      </c>
      <c r="B907" s="340">
        <v>1546</v>
      </c>
      <c r="C907" s="226">
        <v>6.5575000000000001</v>
      </c>
      <c r="D907" s="226">
        <v>15.324999999999999</v>
      </c>
      <c r="E907" s="226">
        <v>454.4</v>
      </c>
      <c r="F907" s="252">
        <v>7.0875000000000004</v>
      </c>
      <c r="G907" s="340">
        <v>7.5149999999999997</v>
      </c>
      <c r="H907" s="340">
        <v>16.43</v>
      </c>
      <c r="I907" s="340">
        <v>129</v>
      </c>
      <c r="K907" s="228">
        <f t="shared" ref="K907:K926" si="352">B907*0.220463</f>
        <v>340.83579800000001</v>
      </c>
      <c r="L907" s="228">
        <f t="shared" ref="L907:L926" si="353">C907*39.3682</f>
        <v>258.1569715</v>
      </c>
      <c r="M907" s="229">
        <f t="shared" ref="M907:M926" si="354">D907*36.7437</f>
        <v>563.09720249999998</v>
      </c>
      <c r="N907" s="477">
        <f t="shared" ref="N907:N926" si="355">E907/0.907185</f>
        <v>500.89011612846326</v>
      </c>
      <c r="O907" s="235">
        <f t="shared" ref="O907:P926" si="356">F907*36.7437</f>
        <v>260.42097374999997</v>
      </c>
      <c r="P907" s="453">
        <f t="shared" si="356"/>
        <v>276.12890549999997</v>
      </c>
      <c r="Q907" s="154">
        <f t="shared" ref="Q907:R926" si="357">H907/100*2204.6</f>
        <v>362.21578</v>
      </c>
      <c r="R907" s="232">
        <f t="shared" si="357"/>
        <v>2843.9339999999997</v>
      </c>
    </row>
    <row r="908" spans="1:18" ht="18" customHeight="1">
      <c r="A908" s="233">
        <v>41429</v>
      </c>
      <c r="B908" s="340">
        <v>1552</v>
      </c>
      <c r="C908" s="226">
        <v>6.6050000000000004</v>
      </c>
      <c r="D908" s="226">
        <v>15.2875</v>
      </c>
      <c r="E908" s="226">
        <v>452.5</v>
      </c>
      <c r="F908" s="252">
        <v>7.09</v>
      </c>
      <c r="G908" s="340">
        <v>7.5075000000000003</v>
      </c>
      <c r="H908" s="340">
        <v>16.38</v>
      </c>
      <c r="I908" s="340">
        <v>127.65</v>
      </c>
      <c r="K908" s="228">
        <f t="shared" si="352"/>
        <v>342.15857599999998</v>
      </c>
      <c r="L908" s="228">
        <f t="shared" si="353"/>
        <v>260.02696100000003</v>
      </c>
      <c r="M908" s="229">
        <f t="shared" si="354"/>
        <v>561.71931374999997</v>
      </c>
      <c r="N908" s="477">
        <f t="shared" si="355"/>
        <v>498.79572523796139</v>
      </c>
      <c r="O908" s="235">
        <f t="shared" si="356"/>
        <v>260.512833</v>
      </c>
      <c r="P908" s="453">
        <f t="shared" si="356"/>
        <v>275.85332775000001</v>
      </c>
      <c r="Q908" s="154">
        <f t="shared" si="357"/>
        <v>361.11347999999998</v>
      </c>
      <c r="R908" s="232">
        <f t="shared" si="357"/>
        <v>2814.1718999999998</v>
      </c>
    </row>
    <row r="909" spans="1:18" ht="18" customHeight="1">
      <c r="A909" s="233">
        <v>41430</v>
      </c>
      <c r="B909" s="340">
        <v>1578</v>
      </c>
      <c r="C909" s="226">
        <v>6.6074999999999999</v>
      </c>
      <c r="D909" s="226">
        <v>15.32</v>
      </c>
      <c r="E909" s="226">
        <v>455.9</v>
      </c>
      <c r="F909" s="252">
        <v>7.0149999999999997</v>
      </c>
      <c r="G909" s="340">
        <v>7.4325000000000001</v>
      </c>
      <c r="H909" s="340">
        <v>16.38</v>
      </c>
      <c r="I909" s="340">
        <v>127.45</v>
      </c>
      <c r="K909" s="228">
        <f t="shared" si="352"/>
        <v>347.89061399999997</v>
      </c>
      <c r="L909" s="228">
        <f t="shared" si="353"/>
        <v>260.1253815</v>
      </c>
      <c r="M909" s="229">
        <f t="shared" si="354"/>
        <v>562.91348399999993</v>
      </c>
      <c r="N909" s="477">
        <f t="shared" si="355"/>
        <v>502.5435826209648</v>
      </c>
      <c r="O909" s="235">
        <f t="shared" si="356"/>
        <v>257.75705549999998</v>
      </c>
      <c r="P909" s="453">
        <f t="shared" si="356"/>
        <v>273.09755024999998</v>
      </c>
      <c r="Q909" s="154">
        <f t="shared" si="357"/>
        <v>361.11347999999998</v>
      </c>
      <c r="R909" s="232">
        <f t="shared" si="357"/>
        <v>2809.7626999999998</v>
      </c>
    </row>
    <row r="910" spans="1:18" ht="18" customHeight="1">
      <c r="A910" s="233">
        <v>41431</v>
      </c>
      <c r="B910" s="340">
        <v>1585.5</v>
      </c>
      <c r="C910" s="226">
        <v>6.6325000000000003</v>
      </c>
      <c r="D910" s="226">
        <v>15.272500000000001</v>
      </c>
      <c r="E910" s="226">
        <v>454</v>
      </c>
      <c r="F910" s="252">
        <v>6.9775</v>
      </c>
      <c r="G910" s="340">
        <v>7.3849999999999998</v>
      </c>
      <c r="H910" s="340">
        <v>16.48</v>
      </c>
      <c r="I910" s="340">
        <v>129.44999999999999</v>
      </c>
      <c r="K910" s="228">
        <f t="shared" si="352"/>
        <v>349.54408649999999</v>
      </c>
      <c r="L910" s="228">
        <f t="shared" si="353"/>
        <v>261.10958650000003</v>
      </c>
      <c r="M910" s="229">
        <f t="shared" si="354"/>
        <v>561.16815825000003</v>
      </c>
      <c r="N910" s="477">
        <f t="shared" si="355"/>
        <v>500.44919173046293</v>
      </c>
      <c r="O910" s="235">
        <f t="shared" si="356"/>
        <v>256.37916674999997</v>
      </c>
      <c r="P910" s="453">
        <f t="shared" si="356"/>
        <v>271.35222449999998</v>
      </c>
      <c r="Q910" s="154">
        <f t="shared" si="357"/>
        <v>363.31808000000001</v>
      </c>
      <c r="R910" s="232">
        <f t="shared" si="357"/>
        <v>2853.8546999999999</v>
      </c>
    </row>
    <row r="911" spans="1:18" ht="18" customHeight="1">
      <c r="A911" s="233">
        <v>41432</v>
      </c>
      <c r="B911" s="340">
        <v>1585.5</v>
      </c>
      <c r="C911" s="226">
        <v>6.6624999999999996</v>
      </c>
      <c r="D911" s="226">
        <v>15.282500000000001</v>
      </c>
      <c r="E911" s="226">
        <v>452.5</v>
      </c>
      <c r="F911" s="252">
        <v>6.9625000000000004</v>
      </c>
      <c r="G911" s="340">
        <v>7.35</v>
      </c>
      <c r="H911" s="340">
        <v>16.43</v>
      </c>
      <c r="I911" s="340">
        <v>126.95</v>
      </c>
      <c r="K911" s="228">
        <f t="shared" si="352"/>
        <v>349.54408649999999</v>
      </c>
      <c r="L911" s="228">
        <f t="shared" si="353"/>
        <v>262.29063250000002</v>
      </c>
      <c r="M911" s="229">
        <f t="shared" si="354"/>
        <v>561.53559525000003</v>
      </c>
      <c r="N911" s="477">
        <f t="shared" si="355"/>
        <v>498.79572523796139</v>
      </c>
      <c r="O911" s="235">
        <f t="shared" si="356"/>
        <v>255.82801125</v>
      </c>
      <c r="P911" s="453">
        <f t="shared" si="356"/>
        <v>270.06619499999994</v>
      </c>
      <c r="Q911" s="154">
        <f t="shared" si="357"/>
        <v>362.21578</v>
      </c>
      <c r="R911" s="232">
        <f t="shared" si="357"/>
        <v>2798.7397000000001</v>
      </c>
    </row>
    <row r="912" spans="1:18" ht="18" customHeight="1">
      <c r="A912" s="233">
        <v>41435</v>
      </c>
      <c r="B912" s="340">
        <v>1600</v>
      </c>
      <c r="C912" s="226">
        <v>6.5</v>
      </c>
      <c r="D912" s="226">
        <v>15.1175</v>
      </c>
      <c r="E912" s="226">
        <v>448.3</v>
      </c>
      <c r="F912" s="252">
        <v>6.8975</v>
      </c>
      <c r="G912" s="340">
        <v>7.26</v>
      </c>
      <c r="H912" s="340">
        <v>16.38</v>
      </c>
      <c r="I912" s="340">
        <v>128.75</v>
      </c>
      <c r="K912" s="228">
        <f t="shared" si="352"/>
        <v>352.74079999999998</v>
      </c>
      <c r="L912" s="228">
        <f t="shared" si="353"/>
        <v>255.89330000000001</v>
      </c>
      <c r="M912" s="229">
        <f t="shared" si="354"/>
        <v>555.47288474999993</v>
      </c>
      <c r="N912" s="477">
        <f t="shared" si="355"/>
        <v>494.16601905895709</v>
      </c>
      <c r="O912" s="235">
        <f t="shared" si="356"/>
        <v>253.43967074999998</v>
      </c>
      <c r="P912" s="453">
        <f t="shared" si="356"/>
        <v>266.75926199999998</v>
      </c>
      <c r="Q912" s="154">
        <f t="shared" si="357"/>
        <v>361.11347999999998</v>
      </c>
      <c r="R912" s="232">
        <f t="shared" si="357"/>
        <v>2838.4225000000001</v>
      </c>
    </row>
    <row r="913" spans="1:18" ht="18" customHeight="1">
      <c r="A913" s="233">
        <v>41436</v>
      </c>
      <c r="B913" s="340">
        <v>1614</v>
      </c>
      <c r="C913" s="226">
        <v>6.5949999999999998</v>
      </c>
      <c r="D913" s="226">
        <v>15.404999999999999</v>
      </c>
      <c r="E913" s="226">
        <v>463.4</v>
      </c>
      <c r="F913" s="252">
        <v>6.9675000000000002</v>
      </c>
      <c r="G913" s="340">
        <v>7.3</v>
      </c>
      <c r="H913" s="340">
        <v>16.29</v>
      </c>
      <c r="I913" s="340">
        <v>127.7</v>
      </c>
      <c r="K913" s="228">
        <f t="shared" si="352"/>
        <v>355.82728199999997</v>
      </c>
      <c r="L913" s="228">
        <f t="shared" si="353"/>
        <v>259.63327900000002</v>
      </c>
      <c r="M913" s="229">
        <f t="shared" si="354"/>
        <v>566.03669849999994</v>
      </c>
      <c r="N913" s="477">
        <f t="shared" si="355"/>
        <v>510.81091508347248</v>
      </c>
      <c r="O913" s="235">
        <f t="shared" si="356"/>
        <v>256.01172974999997</v>
      </c>
      <c r="P913" s="453">
        <f t="shared" si="356"/>
        <v>268.22900999999996</v>
      </c>
      <c r="Q913" s="154">
        <f t="shared" si="357"/>
        <v>359.12933999999996</v>
      </c>
      <c r="R913" s="232">
        <f t="shared" si="357"/>
        <v>2815.2742000000003</v>
      </c>
    </row>
    <row r="914" spans="1:18" ht="18" customHeight="1">
      <c r="A914" s="233">
        <v>41437</v>
      </c>
      <c r="B914" s="340">
        <v>1628.5</v>
      </c>
      <c r="C914" s="226">
        <v>6.5075000000000003</v>
      </c>
      <c r="D914" s="226">
        <v>15.407500000000001</v>
      </c>
      <c r="E914" s="226">
        <v>461.4</v>
      </c>
      <c r="F914" s="252">
        <v>6.83</v>
      </c>
      <c r="G914" s="340">
        <v>7.165</v>
      </c>
      <c r="H914" s="340">
        <v>16.21</v>
      </c>
      <c r="I914" s="340">
        <v>122.75</v>
      </c>
      <c r="K914" s="228">
        <f t="shared" si="352"/>
        <v>359.02399550000001</v>
      </c>
      <c r="L914" s="228">
        <f t="shared" si="353"/>
        <v>256.18856150000005</v>
      </c>
      <c r="M914" s="229">
        <f t="shared" si="354"/>
        <v>566.12855775000003</v>
      </c>
      <c r="N914" s="477">
        <f t="shared" si="355"/>
        <v>508.60629309347041</v>
      </c>
      <c r="O914" s="235">
        <f t="shared" si="356"/>
        <v>250.95947099999998</v>
      </c>
      <c r="P914" s="453">
        <f t="shared" si="356"/>
        <v>263.26861049999997</v>
      </c>
      <c r="Q914" s="154">
        <f t="shared" si="357"/>
        <v>357.36566000000005</v>
      </c>
      <c r="R914" s="232">
        <f t="shared" si="357"/>
        <v>2706.1464999999998</v>
      </c>
    </row>
    <row r="915" spans="1:18" ht="18" customHeight="1">
      <c r="A915" s="233">
        <v>41438</v>
      </c>
      <c r="B915" s="340">
        <v>1656.5</v>
      </c>
      <c r="C915" s="226">
        <v>6.4349999999999996</v>
      </c>
      <c r="D915" s="226">
        <v>15.102499999999999</v>
      </c>
      <c r="E915" s="226">
        <v>452.6</v>
      </c>
      <c r="F915" s="252">
        <v>6.8550000000000004</v>
      </c>
      <c r="G915" s="340">
        <v>7.1849999999999996</v>
      </c>
      <c r="H915" s="340">
        <v>16.239999999999998</v>
      </c>
      <c r="I915" s="340">
        <v>123.7</v>
      </c>
      <c r="K915" s="228">
        <f t="shared" si="352"/>
        <v>365.19695949999999</v>
      </c>
      <c r="L915" s="228">
        <f t="shared" si="353"/>
        <v>253.33436699999999</v>
      </c>
      <c r="M915" s="229">
        <f t="shared" si="354"/>
        <v>554.92172924999988</v>
      </c>
      <c r="N915" s="477">
        <f t="shared" si="355"/>
        <v>498.90595633746148</v>
      </c>
      <c r="O915" s="235">
        <f t="shared" si="356"/>
        <v>251.8780635</v>
      </c>
      <c r="P915" s="453">
        <f t="shared" si="356"/>
        <v>264.00348449999996</v>
      </c>
      <c r="Q915" s="154">
        <f t="shared" si="357"/>
        <v>358.02703999999994</v>
      </c>
      <c r="R915" s="232">
        <f t="shared" si="357"/>
        <v>2727.0902000000001</v>
      </c>
    </row>
    <row r="916" spans="1:18" ht="18" customHeight="1">
      <c r="A916" s="233">
        <v>41439</v>
      </c>
      <c r="B916" s="340">
        <v>1650.5</v>
      </c>
      <c r="C916" s="226">
        <v>6.55</v>
      </c>
      <c r="D916" s="226">
        <v>15.164999999999999</v>
      </c>
      <c r="E916" s="226">
        <v>450.7</v>
      </c>
      <c r="F916" s="252">
        <v>6.8075000000000001</v>
      </c>
      <c r="G916" s="340">
        <v>7.1150000000000002</v>
      </c>
      <c r="H916" s="340">
        <v>16.78</v>
      </c>
      <c r="I916" s="340">
        <v>122.25</v>
      </c>
      <c r="K916" s="228">
        <f t="shared" si="352"/>
        <v>363.87418149999996</v>
      </c>
      <c r="L916" s="228">
        <f t="shared" si="353"/>
        <v>257.86171000000002</v>
      </c>
      <c r="M916" s="229">
        <f t="shared" si="354"/>
        <v>557.21821049999994</v>
      </c>
      <c r="N916" s="477">
        <f t="shared" si="355"/>
        <v>496.81156544695955</v>
      </c>
      <c r="O916" s="235">
        <f t="shared" si="356"/>
        <v>250.13273774999999</v>
      </c>
      <c r="P916" s="453">
        <f t="shared" si="356"/>
        <v>261.43142549999999</v>
      </c>
      <c r="Q916" s="154">
        <f t="shared" si="357"/>
        <v>369.93187999999998</v>
      </c>
      <c r="R916" s="232">
        <f t="shared" si="357"/>
        <v>2695.1234999999997</v>
      </c>
    </row>
    <row r="917" spans="1:18" ht="18" customHeight="1">
      <c r="A917" s="233">
        <v>41442</v>
      </c>
      <c r="B917" s="340">
        <v>1632.5</v>
      </c>
      <c r="C917" s="226">
        <v>6.6849999999999996</v>
      </c>
      <c r="D917" s="226">
        <v>15.125</v>
      </c>
      <c r="E917" s="226">
        <v>449.1</v>
      </c>
      <c r="F917" s="252">
        <v>6.8049999999999997</v>
      </c>
      <c r="G917" s="340">
        <v>7.1375000000000002</v>
      </c>
      <c r="H917" s="340">
        <v>16.93</v>
      </c>
      <c r="I917" s="340">
        <v>122.35</v>
      </c>
      <c r="K917" s="228">
        <f t="shared" si="352"/>
        <v>359.90584749999999</v>
      </c>
      <c r="L917" s="228">
        <f t="shared" si="353"/>
        <v>263.17641700000001</v>
      </c>
      <c r="M917" s="229">
        <f t="shared" si="354"/>
        <v>555.74846249999996</v>
      </c>
      <c r="N917" s="477">
        <f t="shared" si="355"/>
        <v>495.04786785495793</v>
      </c>
      <c r="O917" s="235">
        <f t="shared" si="356"/>
        <v>250.04087849999996</v>
      </c>
      <c r="P917" s="453">
        <f t="shared" si="356"/>
        <v>262.25815875000001</v>
      </c>
      <c r="Q917" s="154">
        <f t="shared" si="357"/>
        <v>373.23878000000002</v>
      </c>
      <c r="R917" s="232">
        <f t="shared" si="357"/>
        <v>2697.3281000000002</v>
      </c>
    </row>
    <row r="918" spans="1:18" ht="18" customHeight="1">
      <c r="A918" s="233">
        <v>41443</v>
      </c>
      <c r="B918" s="340">
        <v>1628.5</v>
      </c>
      <c r="C918" s="226">
        <v>6.7324999999999999</v>
      </c>
      <c r="D918" s="226">
        <v>15.1075</v>
      </c>
      <c r="E918" s="226">
        <v>451.8</v>
      </c>
      <c r="F918" s="252">
        <v>6.875</v>
      </c>
      <c r="G918" s="340">
        <v>7.1924999999999999</v>
      </c>
      <c r="H918" s="340">
        <v>16.760000000000002</v>
      </c>
      <c r="I918" s="340">
        <v>122</v>
      </c>
      <c r="K918" s="228">
        <f t="shared" si="352"/>
        <v>359.02399550000001</v>
      </c>
      <c r="L918" s="228">
        <f t="shared" si="353"/>
        <v>265.04640649999999</v>
      </c>
      <c r="M918" s="229">
        <f t="shared" si="354"/>
        <v>555.10544774999994</v>
      </c>
      <c r="N918" s="477">
        <f t="shared" si="355"/>
        <v>498.02410754146069</v>
      </c>
      <c r="O918" s="235">
        <f t="shared" si="356"/>
        <v>252.61293749999999</v>
      </c>
      <c r="P918" s="453">
        <f t="shared" si="356"/>
        <v>264.27906224999998</v>
      </c>
      <c r="Q918" s="154">
        <f t="shared" si="357"/>
        <v>369.49096000000003</v>
      </c>
      <c r="R918" s="232">
        <f t="shared" si="357"/>
        <v>2689.6119999999996</v>
      </c>
    </row>
    <row r="919" spans="1:18" ht="18" customHeight="1">
      <c r="A919" s="233">
        <v>41444</v>
      </c>
      <c r="B919" s="340">
        <v>1628</v>
      </c>
      <c r="C919" s="226">
        <v>6.8224999999999998</v>
      </c>
      <c r="D919" s="226">
        <v>15.23</v>
      </c>
      <c r="E919" s="226">
        <v>453.6</v>
      </c>
      <c r="F919" s="252">
        <v>7.07</v>
      </c>
      <c r="G919" s="340">
        <v>7.3975</v>
      </c>
      <c r="H919" s="340">
        <v>16.97</v>
      </c>
      <c r="I919" s="340">
        <v>122.75</v>
      </c>
      <c r="K919" s="228">
        <f t="shared" si="352"/>
        <v>358.91376400000001</v>
      </c>
      <c r="L919" s="228">
        <f t="shared" si="353"/>
        <v>268.58954449999999</v>
      </c>
      <c r="M919" s="229">
        <f t="shared" si="354"/>
        <v>559.60655099999997</v>
      </c>
      <c r="N919" s="477">
        <f t="shared" si="355"/>
        <v>500.00826733246254</v>
      </c>
      <c r="O919" s="235">
        <f t="shared" si="356"/>
        <v>259.77795900000001</v>
      </c>
      <c r="P919" s="453">
        <f t="shared" si="356"/>
        <v>271.81152075</v>
      </c>
      <c r="Q919" s="154">
        <f t="shared" si="357"/>
        <v>374.12061999999997</v>
      </c>
      <c r="R919" s="232">
        <f t="shared" si="357"/>
        <v>2706.1464999999998</v>
      </c>
    </row>
    <row r="920" spans="1:18" ht="18" customHeight="1">
      <c r="A920" s="233">
        <v>41445</v>
      </c>
      <c r="B920" s="340">
        <v>1597.5</v>
      </c>
      <c r="C920" s="226">
        <v>6.7324999999999999</v>
      </c>
      <c r="D920" s="226">
        <v>14.975</v>
      </c>
      <c r="E920" s="226">
        <v>445.6</v>
      </c>
      <c r="F920" s="252">
        <v>7.0049999999999999</v>
      </c>
      <c r="G920" s="340">
        <v>7.37</v>
      </c>
      <c r="H920" s="340">
        <v>16.38</v>
      </c>
      <c r="I920" s="340">
        <v>118.35</v>
      </c>
      <c r="K920" s="228">
        <f t="shared" si="352"/>
        <v>352.18964249999999</v>
      </c>
      <c r="L920" s="228">
        <f t="shared" si="353"/>
        <v>265.04640649999999</v>
      </c>
      <c r="M920" s="229">
        <f t="shared" si="354"/>
        <v>550.23690749999992</v>
      </c>
      <c r="N920" s="477">
        <f t="shared" si="355"/>
        <v>491.18977937245438</v>
      </c>
      <c r="O920" s="235">
        <f t="shared" si="356"/>
        <v>257.38961849999998</v>
      </c>
      <c r="P920" s="453">
        <f t="shared" si="356"/>
        <v>270.80106899999998</v>
      </c>
      <c r="Q920" s="154">
        <f t="shared" si="357"/>
        <v>361.11347999999998</v>
      </c>
      <c r="R920" s="232">
        <f t="shared" si="357"/>
        <v>2609.1441</v>
      </c>
    </row>
    <row r="921" spans="1:18" ht="18" customHeight="1">
      <c r="A921" s="233">
        <v>41446</v>
      </c>
      <c r="B921" s="340">
        <v>1591</v>
      </c>
      <c r="C921" s="226">
        <v>6.6174999999999997</v>
      </c>
      <c r="D921" s="226">
        <v>14.932499999999999</v>
      </c>
      <c r="E921" s="226">
        <v>447.7</v>
      </c>
      <c r="F921" s="252">
        <v>6.98</v>
      </c>
      <c r="G921" s="340">
        <v>7.3650000000000002</v>
      </c>
      <c r="H921" s="340">
        <v>16.739999999999998</v>
      </c>
      <c r="I921" s="340">
        <v>119.3</v>
      </c>
      <c r="K921" s="228">
        <f t="shared" si="352"/>
        <v>350.75663299999997</v>
      </c>
      <c r="L921" s="228">
        <f t="shared" si="353"/>
        <v>260.51906350000002</v>
      </c>
      <c r="M921" s="229">
        <f t="shared" si="354"/>
        <v>548.67530024999996</v>
      </c>
      <c r="N921" s="477">
        <f t="shared" si="355"/>
        <v>493.50463246195648</v>
      </c>
      <c r="O921" s="235">
        <f t="shared" si="356"/>
        <v>256.47102599999999</v>
      </c>
      <c r="P921" s="453">
        <f t="shared" si="356"/>
        <v>270.61735049999999</v>
      </c>
      <c r="Q921" s="154">
        <f t="shared" si="357"/>
        <v>369.05003999999997</v>
      </c>
      <c r="R921" s="232">
        <f t="shared" si="357"/>
        <v>2630.0878000000002</v>
      </c>
    </row>
    <row r="922" spans="1:18" ht="18" customHeight="1">
      <c r="A922" s="233">
        <v>41449</v>
      </c>
      <c r="B922" s="340">
        <v>1561.5</v>
      </c>
      <c r="C922" s="226">
        <v>6.5324999999999998</v>
      </c>
      <c r="D922" s="226">
        <v>15.12</v>
      </c>
      <c r="E922" s="226">
        <v>451</v>
      </c>
      <c r="F922" s="252">
        <v>6.79</v>
      </c>
      <c r="G922" s="340">
        <v>7.1524999999999999</v>
      </c>
      <c r="H922" s="340">
        <v>17.010000000000002</v>
      </c>
      <c r="I922" s="340">
        <v>120.15</v>
      </c>
      <c r="K922" s="228">
        <f>B922*0.220463</f>
        <v>344.25297449999999</v>
      </c>
      <c r="L922" s="228">
        <f>C922*39.3682</f>
        <v>257.17276650000002</v>
      </c>
      <c r="M922" s="229">
        <f>D922*36.7437</f>
        <v>555.56474399999991</v>
      </c>
      <c r="N922" s="477">
        <f>E922/0.907185</f>
        <v>497.14225874545986</v>
      </c>
      <c r="O922" s="235">
        <f t="shared" ref="O922:P925" si="358">F922*36.7437</f>
        <v>249.48972299999997</v>
      </c>
      <c r="P922" s="453">
        <f t="shared" si="358"/>
        <v>262.80931425</v>
      </c>
      <c r="Q922" s="154">
        <f t="shared" ref="Q922:R925" si="359">H922/100*2204.6</f>
        <v>375.00246000000004</v>
      </c>
      <c r="R922" s="232">
        <f t="shared" si="359"/>
        <v>2648.8269</v>
      </c>
    </row>
    <row r="923" spans="1:18" ht="18" customHeight="1">
      <c r="A923" s="233">
        <v>41450</v>
      </c>
      <c r="B923" s="340">
        <v>1557</v>
      </c>
      <c r="C923" s="226">
        <v>6.5674999999999999</v>
      </c>
      <c r="D923" s="226">
        <v>15.2525</v>
      </c>
      <c r="E923" s="226">
        <v>458.8</v>
      </c>
      <c r="F923" s="252">
        <v>6.7575000000000003</v>
      </c>
      <c r="G923" s="340">
        <v>7.0425000000000004</v>
      </c>
      <c r="H923" s="340">
        <v>17.07</v>
      </c>
      <c r="I923" s="340">
        <v>120.55</v>
      </c>
      <c r="K923" s="228">
        <f>B923*0.220463</f>
        <v>343.26089100000002</v>
      </c>
      <c r="L923" s="228">
        <f>C923*39.3682</f>
        <v>258.55065350000001</v>
      </c>
      <c r="M923" s="229">
        <f>D923*36.7437</f>
        <v>560.43328424999993</v>
      </c>
      <c r="N923" s="477">
        <f>E923/0.907185</f>
        <v>505.74028450646779</v>
      </c>
      <c r="O923" s="235">
        <f t="shared" si="358"/>
        <v>248.29555274999998</v>
      </c>
      <c r="P923" s="453">
        <f t="shared" si="358"/>
        <v>258.76750724999999</v>
      </c>
      <c r="Q923" s="154">
        <f t="shared" si="359"/>
        <v>376.32521999999994</v>
      </c>
      <c r="R923" s="232">
        <f t="shared" si="359"/>
        <v>2657.6453000000001</v>
      </c>
    </row>
    <row r="924" spans="1:18" ht="18" customHeight="1">
      <c r="A924" s="233">
        <v>41451</v>
      </c>
      <c r="B924" s="340">
        <v>1564.5</v>
      </c>
      <c r="C924" s="226">
        <v>6.6449999999999996</v>
      </c>
      <c r="D924" s="226">
        <v>15.342499999999999</v>
      </c>
      <c r="E924" s="226">
        <v>463.3</v>
      </c>
      <c r="F924" s="252">
        <v>6.67</v>
      </c>
      <c r="G924" s="340">
        <v>6.9424999999999999</v>
      </c>
      <c r="H924" s="340">
        <v>17.010000000000002</v>
      </c>
      <c r="I924" s="340">
        <v>118.45</v>
      </c>
      <c r="K924" s="228">
        <f>B924*0.220463</f>
        <v>344.91436349999998</v>
      </c>
      <c r="L924" s="228">
        <f>C924*39.3682</f>
        <v>261.60168900000002</v>
      </c>
      <c r="M924" s="229">
        <f>D924*36.7437</f>
        <v>563.74021724999989</v>
      </c>
      <c r="N924" s="477">
        <f>E924/0.907185</f>
        <v>510.7006839839724</v>
      </c>
      <c r="O924" s="235">
        <f t="shared" si="358"/>
        <v>245.08047899999997</v>
      </c>
      <c r="P924" s="453">
        <f t="shared" si="358"/>
        <v>255.09313724999998</v>
      </c>
      <c r="Q924" s="154">
        <f t="shared" si="359"/>
        <v>375.00246000000004</v>
      </c>
      <c r="R924" s="232">
        <f t="shared" si="359"/>
        <v>2611.3487</v>
      </c>
    </row>
    <row r="925" spans="1:18" ht="18" customHeight="1">
      <c r="A925" s="233">
        <v>41452</v>
      </c>
      <c r="B925" s="340">
        <v>1550</v>
      </c>
      <c r="C925" s="226">
        <v>6.6725000000000003</v>
      </c>
      <c r="D925" s="226">
        <v>15.484999999999999</v>
      </c>
      <c r="E925" s="226">
        <v>479.6</v>
      </c>
      <c r="F925" s="252">
        <v>6.6349999999999998</v>
      </c>
      <c r="G925" s="340">
        <v>6.8650000000000002</v>
      </c>
      <c r="H925" s="340">
        <v>16.47</v>
      </c>
      <c r="I925" s="340">
        <v>121.9</v>
      </c>
      <c r="K925" s="228">
        <f>B925*0.220463</f>
        <v>341.71764999999999</v>
      </c>
      <c r="L925" s="228">
        <f>C925*39.3682</f>
        <v>262.68431450000003</v>
      </c>
      <c r="M925" s="229">
        <f>D925*36.7437</f>
        <v>568.97619449999991</v>
      </c>
      <c r="N925" s="477">
        <f>E925/0.907185</f>
        <v>528.66835320248902</v>
      </c>
      <c r="O925" s="235">
        <f t="shared" si="358"/>
        <v>243.79444949999998</v>
      </c>
      <c r="P925" s="453">
        <f t="shared" si="358"/>
        <v>252.24550049999999</v>
      </c>
      <c r="Q925" s="154">
        <f t="shared" si="359"/>
        <v>363.09761999999995</v>
      </c>
      <c r="R925" s="232">
        <f t="shared" si="359"/>
        <v>2687.4074000000001</v>
      </c>
    </row>
    <row r="926" spans="1:18" ht="18" customHeight="1" thickBot="1">
      <c r="A926" s="233">
        <v>41453</v>
      </c>
      <c r="B926" s="340">
        <v>1574</v>
      </c>
      <c r="C926" s="226">
        <v>6.7925000000000004</v>
      </c>
      <c r="D926" s="226">
        <v>15.645</v>
      </c>
      <c r="E926" s="226">
        <v>490.3</v>
      </c>
      <c r="F926" s="252">
        <v>6.4850000000000003</v>
      </c>
      <c r="G926" s="340">
        <v>6.7625000000000002</v>
      </c>
      <c r="H926" s="340">
        <v>16.38</v>
      </c>
      <c r="I926" s="340">
        <v>120.4</v>
      </c>
      <c r="K926" s="228">
        <f t="shared" si="352"/>
        <v>347.00876199999999</v>
      </c>
      <c r="L926" s="228">
        <f t="shared" si="353"/>
        <v>267.40849850000001</v>
      </c>
      <c r="M926" s="229">
        <f t="shared" si="354"/>
        <v>574.85518649999995</v>
      </c>
      <c r="N926" s="477">
        <f t="shared" si="355"/>
        <v>540.46308084899988</v>
      </c>
      <c r="O926" s="235">
        <f t="shared" si="356"/>
        <v>238.2828945</v>
      </c>
      <c r="P926" s="453">
        <f t="shared" si="356"/>
        <v>248.47927124999998</v>
      </c>
      <c r="Q926" s="154">
        <f t="shared" si="357"/>
        <v>361.11347999999998</v>
      </c>
      <c r="R926" s="232">
        <f t="shared" si="357"/>
        <v>2654.3383999999996</v>
      </c>
    </row>
    <row r="927" spans="1:18" ht="18" customHeight="1" thickBot="1">
      <c r="A927" s="120" t="s">
        <v>118</v>
      </c>
      <c r="B927" s="344">
        <f t="shared" ref="B927:I927" si="360">AVERAGE(B907:B926)</f>
        <v>1594.05</v>
      </c>
      <c r="C927" s="107">
        <f t="shared" si="360"/>
        <v>6.6226249999999993</v>
      </c>
      <c r="D927" s="107">
        <f t="shared" si="360"/>
        <v>15.244999999999996</v>
      </c>
      <c r="E927" s="107">
        <f t="shared" si="360"/>
        <v>456.8250000000001</v>
      </c>
      <c r="F927" s="491">
        <f t="shared" si="360"/>
        <v>6.8781250000000016</v>
      </c>
      <c r="G927" s="344">
        <f t="shared" si="360"/>
        <v>7.2221250000000001</v>
      </c>
      <c r="H927" s="344">
        <f t="shared" si="360"/>
        <v>16.586000000000002</v>
      </c>
      <c r="I927" s="344">
        <f t="shared" si="360"/>
        <v>123.5925</v>
      </c>
      <c r="J927" s="462"/>
      <c r="K927" s="223">
        <f t="shared" ref="K927:R927" si="361">AVERAGE(K907:K926)</f>
        <v>351.42904514999998</v>
      </c>
      <c r="L927" s="223">
        <f t="shared" si="361"/>
        <v>260.72082552500007</v>
      </c>
      <c r="M927" s="224">
        <f t="shared" si="361"/>
        <v>560.1577064999999</v>
      </c>
      <c r="N927" s="402">
        <f t="shared" si="361"/>
        <v>503.56322029134071</v>
      </c>
      <c r="O927" s="492">
        <f t="shared" si="361"/>
        <v>252.72776156250001</v>
      </c>
      <c r="P927" s="493">
        <f t="shared" si="361"/>
        <v>265.36759436249997</v>
      </c>
      <c r="Q927" s="71">
        <f t="shared" si="361"/>
        <v>365.65495599999991</v>
      </c>
      <c r="R927" s="282">
        <f t="shared" si="361"/>
        <v>2724.7202549999997</v>
      </c>
    </row>
    <row r="928" spans="1:18" ht="18" customHeight="1">
      <c r="A928" s="233">
        <v>41456</v>
      </c>
      <c r="B928" s="340">
        <v>1575</v>
      </c>
      <c r="C928" s="340">
        <v>6.5549999999999997</v>
      </c>
      <c r="D928" s="226">
        <v>15.705</v>
      </c>
      <c r="E928" s="226">
        <v>484.8</v>
      </c>
      <c r="F928" s="252">
        <v>6.4574999999999996</v>
      </c>
      <c r="G928" s="340">
        <v>6.7675000000000001</v>
      </c>
      <c r="H928" s="340">
        <v>16.690000000000001</v>
      </c>
      <c r="I928" s="340">
        <v>121.6</v>
      </c>
      <c r="K928" s="228">
        <f>B928*0.220463</f>
        <v>347.22922499999999</v>
      </c>
      <c r="L928" s="228">
        <f>C928*39.3682</f>
        <v>258.05855100000002</v>
      </c>
      <c r="M928" s="229">
        <f>D928*36.7437</f>
        <v>577.05980849999992</v>
      </c>
      <c r="N928" s="477">
        <f>E928/0.907185</f>
        <v>534.40037037649427</v>
      </c>
      <c r="O928" s="235">
        <f>F928*36.7437</f>
        <v>237.27244274999995</v>
      </c>
      <c r="P928" s="453">
        <f>G928*36.7437</f>
        <v>248.66298974999998</v>
      </c>
      <c r="Q928" s="154">
        <f>H928/100*2204.6</f>
        <v>367.94774000000001</v>
      </c>
      <c r="R928" s="232">
        <f>I928/100*2204.6</f>
        <v>2680.7936</v>
      </c>
    </row>
    <row r="929" spans="1:19" ht="18" customHeight="1">
      <c r="A929" s="233">
        <v>41457</v>
      </c>
      <c r="B929" s="340">
        <v>1546</v>
      </c>
      <c r="C929" s="340">
        <v>6.7275</v>
      </c>
      <c r="D929" s="226">
        <v>15.73</v>
      </c>
      <c r="E929" s="226">
        <v>487</v>
      </c>
      <c r="F929" s="252">
        <v>6.4950000000000001</v>
      </c>
      <c r="G929" s="340">
        <v>6.74</v>
      </c>
      <c r="H929" s="340">
        <v>16.53</v>
      </c>
      <c r="I929" s="340">
        <v>124.35</v>
      </c>
      <c r="K929" s="228">
        <f>B929*0.220463</f>
        <v>340.83579800000001</v>
      </c>
      <c r="L929" s="228">
        <f>C929*39.3682</f>
        <v>264.84956550000004</v>
      </c>
      <c r="M929" s="229">
        <f>D929*36.7437</f>
        <v>577.97840099999996</v>
      </c>
      <c r="N929" s="477">
        <f>E929/0.907185</f>
        <v>536.82545456549656</v>
      </c>
      <c r="O929" s="235">
        <f>F929*36.7437</f>
        <v>238.65033149999999</v>
      </c>
      <c r="P929" s="453">
        <f>G929*36.7437</f>
        <v>247.65253799999999</v>
      </c>
      <c r="Q929" s="154">
        <f>H929/100*2204.6</f>
        <v>364.42037999999997</v>
      </c>
      <c r="R929" s="232">
        <f>I929/100*2204.6</f>
        <v>2741.4200999999998</v>
      </c>
    </row>
    <row r="930" spans="1:19" ht="18" customHeight="1">
      <c r="A930" s="233">
        <v>41458</v>
      </c>
      <c r="B930" s="340">
        <v>1539</v>
      </c>
      <c r="C930" s="340">
        <v>6.7824999999999998</v>
      </c>
      <c r="D930" s="226">
        <v>15.835000000000001</v>
      </c>
      <c r="E930" s="226">
        <v>490.6</v>
      </c>
      <c r="F930" s="252">
        <v>6.5774999999999997</v>
      </c>
      <c r="G930" s="340">
        <v>6.835</v>
      </c>
      <c r="H930" s="340">
        <v>16.420000000000002</v>
      </c>
      <c r="I930" s="340">
        <v>121.4</v>
      </c>
      <c r="K930" s="228">
        <f>B930*0.220463</f>
        <v>339.29255699999999</v>
      </c>
      <c r="L930" s="228">
        <f>C930*39.3682</f>
        <v>267.01481649999999</v>
      </c>
      <c r="M930" s="229">
        <f>D930*36.7437</f>
        <v>581.83648949999997</v>
      </c>
      <c r="N930" s="477">
        <f>E930/0.907185</f>
        <v>540.79377414750024</v>
      </c>
      <c r="O930" s="235">
        <f t="shared" ref="O930:P933" si="362">F930*36.7437</f>
        <v>241.68168674999995</v>
      </c>
      <c r="P930" s="453">
        <f t="shared" si="362"/>
        <v>251.14318949999998</v>
      </c>
      <c r="Q930" s="154">
        <f t="shared" ref="Q930:R933" si="363">H930/100*2204.6</f>
        <v>361.99531999999999</v>
      </c>
      <c r="R930" s="232">
        <f t="shared" si="363"/>
        <v>2676.3843999999999</v>
      </c>
    </row>
    <row r="931" spans="1:19" ht="18" customHeight="1">
      <c r="A931" s="233">
        <v>41460</v>
      </c>
      <c r="B931" s="340">
        <v>1517.5</v>
      </c>
      <c r="C931" s="340">
        <v>6.8475000000000001</v>
      </c>
      <c r="D931" s="226">
        <v>15.88</v>
      </c>
      <c r="E931" s="226">
        <v>489.1</v>
      </c>
      <c r="F931" s="252">
        <v>6.56</v>
      </c>
      <c r="G931" s="340">
        <v>6.7649999999999997</v>
      </c>
      <c r="H931" s="340">
        <v>16.260000000000002</v>
      </c>
      <c r="I931" s="340">
        <v>121.25</v>
      </c>
      <c r="K931" s="228">
        <f>B931*0.220463</f>
        <v>334.55260249999998</v>
      </c>
      <c r="L931" s="228">
        <f>C931*39.3682</f>
        <v>269.57374950000002</v>
      </c>
      <c r="M931" s="229">
        <f>D931*36.7437</f>
        <v>583.48995600000001</v>
      </c>
      <c r="N931" s="477">
        <f>E931/0.907185</f>
        <v>539.14030765499876</v>
      </c>
      <c r="O931" s="235">
        <f t="shared" si="362"/>
        <v>241.03867199999996</v>
      </c>
      <c r="P931" s="453">
        <f t="shared" si="362"/>
        <v>248.57113049999998</v>
      </c>
      <c r="Q931" s="154">
        <f t="shared" si="363"/>
        <v>358.46796000000006</v>
      </c>
      <c r="R931" s="232">
        <f t="shared" si="363"/>
        <v>2673.0774999999999</v>
      </c>
    </row>
    <row r="932" spans="1:19" ht="18" customHeight="1">
      <c r="A932" s="233">
        <v>41463</v>
      </c>
      <c r="B932" s="340">
        <v>1502.5</v>
      </c>
      <c r="C932" s="340">
        <v>6.9175000000000004</v>
      </c>
      <c r="D932" s="226">
        <v>16.092500000000001</v>
      </c>
      <c r="E932" s="226">
        <v>511.1</v>
      </c>
      <c r="F932" s="252">
        <v>6.6</v>
      </c>
      <c r="G932" s="340">
        <v>6.9124999999999996</v>
      </c>
      <c r="H932" s="340">
        <v>16.329999999999998</v>
      </c>
      <c r="I932" s="340">
        <v>123.45</v>
      </c>
      <c r="K932" s="228">
        <f>B932*0.220463</f>
        <v>331.24565749999999</v>
      </c>
      <c r="L932" s="228">
        <f>C932*39.3682</f>
        <v>272.32952350000005</v>
      </c>
      <c r="M932" s="229">
        <f>D932*36.7437</f>
        <v>591.29799224999999</v>
      </c>
      <c r="N932" s="477">
        <f>E932/0.907185</f>
        <v>563.39114954502111</v>
      </c>
      <c r="O932" s="235">
        <f t="shared" si="362"/>
        <v>242.50841999999997</v>
      </c>
      <c r="P932" s="453">
        <f t="shared" si="362"/>
        <v>253.99082624999997</v>
      </c>
      <c r="Q932" s="154">
        <f t="shared" si="363"/>
        <v>360.01117999999991</v>
      </c>
      <c r="R932" s="232">
        <f t="shared" si="363"/>
        <v>2721.5786999999996</v>
      </c>
    </row>
    <row r="933" spans="1:19" ht="18" customHeight="1">
      <c r="A933" s="233">
        <v>41464</v>
      </c>
      <c r="B933" s="340">
        <v>1541.5</v>
      </c>
      <c r="C933" s="340">
        <v>7.04</v>
      </c>
      <c r="D933" s="226">
        <v>16.1325</v>
      </c>
      <c r="E933" s="226">
        <v>520.79999999999995</v>
      </c>
      <c r="F933" s="252">
        <v>6.7549999999999999</v>
      </c>
      <c r="G933" s="340">
        <v>7.0674999999999999</v>
      </c>
      <c r="H933" s="340">
        <v>16.34</v>
      </c>
      <c r="I933" s="340">
        <v>122.25</v>
      </c>
      <c r="K933" s="228">
        <f t="shared" ref="K933:K940" si="364">B933*0.220463</f>
        <v>339.84371449999998</v>
      </c>
      <c r="L933" s="228">
        <f t="shared" ref="L933:L940" si="365">C933*39.3682</f>
        <v>277.152128</v>
      </c>
      <c r="M933" s="229">
        <f t="shared" ref="M933:M940" si="366">D933*36.7437</f>
        <v>592.76774024999997</v>
      </c>
      <c r="N933" s="477">
        <f t="shared" ref="N933:N940" si="367">E933/0.907185</f>
        <v>574.08356619653091</v>
      </c>
      <c r="O933" s="235">
        <f t="shared" si="362"/>
        <v>248.20369349999999</v>
      </c>
      <c r="P933" s="453">
        <f t="shared" si="362"/>
        <v>259.68609974999998</v>
      </c>
      <c r="Q933" s="154">
        <f t="shared" si="363"/>
        <v>360.23163999999997</v>
      </c>
      <c r="R933" s="232">
        <f t="shared" si="363"/>
        <v>2695.1234999999997</v>
      </c>
    </row>
    <row r="934" spans="1:19" ht="18" customHeight="1">
      <c r="A934" s="233">
        <v>41465</v>
      </c>
      <c r="B934" s="340">
        <v>1551</v>
      </c>
      <c r="C934" s="340">
        <v>7.0975000000000001</v>
      </c>
      <c r="D934" s="226">
        <v>15.9175</v>
      </c>
      <c r="E934" s="226">
        <v>520.5</v>
      </c>
      <c r="F934" s="252">
        <v>6.72</v>
      </c>
      <c r="G934" s="340">
        <v>7.12</v>
      </c>
      <c r="H934" s="340">
        <v>16.25</v>
      </c>
      <c r="I934" s="340">
        <v>121.65</v>
      </c>
      <c r="K934" s="228">
        <f t="shared" si="364"/>
        <v>341.93811299999999</v>
      </c>
      <c r="L934" s="228">
        <f t="shared" si="365"/>
        <v>279.41579949999999</v>
      </c>
      <c r="M934" s="229">
        <f t="shared" si="366"/>
        <v>584.86784475000002</v>
      </c>
      <c r="N934" s="477">
        <f t="shared" si="367"/>
        <v>573.75287289803066</v>
      </c>
      <c r="O934" s="235">
        <f>F934*36.7437</f>
        <v>246.91766399999997</v>
      </c>
      <c r="P934" s="453">
        <f>G934*36.7437</f>
        <v>261.61514399999999</v>
      </c>
      <c r="Q934" s="154">
        <f>H934/100*2204.6</f>
        <v>358.2475</v>
      </c>
      <c r="R934" s="232">
        <f>I934/100*2204.6</f>
        <v>2681.8959</v>
      </c>
    </row>
    <row r="935" spans="1:19" ht="18" customHeight="1">
      <c r="A935" s="233">
        <v>41466</v>
      </c>
      <c r="B935" s="340">
        <v>1560</v>
      </c>
      <c r="C935" s="340">
        <v>7.1675000000000004</v>
      </c>
      <c r="D935" s="226">
        <v>16.012499999999999</v>
      </c>
      <c r="E935" s="226">
        <v>525.70000000000005</v>
      </c>
      <c r="F935" s="252">
        <v>6.7925000000000004</v>
      </c>
      <c r="G935" s="340">
        <v>7.1150000000000002</v>
      </c>
      <c r="H935" s="340">
        <v>16.100000000000001</v>
      </c>
      <c r="I935" s="340">
        <v>123.4</v>
      </c>
      <c r="K935" s="228">
        <f t="shared" si="364"/>
        <v>343.92228</v>
      </c>
      <c r="L935" s="228">
        <f t="shared" si="365"/>
        <v>282.17157350000002</v>
      </c>
      <c r="M935" s="229">
        <f t="shared" si="366"/>
        <v>588.35849624999992</v>
      </c>
      <c r="N935" s="477">
        <f t="shared" si="367"/>
        <v>579.48489007203602</v>
      </c>
      <c r="O935" s="235">
        <f>F935*36.7437</f>
        <v>249.58158225</v>
      </c>
      <c r="P935" s="453">
        <f>G935*36.7437</f>
        <v>261.43142549999999</v>
      </c>
      <c r="Q935" s="154">
        <f>H935/100*2204.6</f>
        <v>354.94060000000002</v>
      </c>
      <c r="R935" s="232">
        <f>I935/100*2204.6</f>
        <v>2720.4764</v>
      </c>
    </row>
    <row r="936" spans="1:19" ht="18" customHeight="1">
      <c r="A936" s="233">
        <v>41467</v>
      </c>
      <c r="B936" s="340">
        <v>1520.5</v>
      </c>
      <c r="C936" s="340">
        <v>5.4550000000000001</v>
      </c>
      <c r="D936" s="226">
        <v>14.29</v>
      </c>
      <c r="E936" s="226">
        <v>442.9</v>
      </c>
      <c r="F936" s="252">
        <v>6.8609999999999998</v>
      </c>
      <c r="G936" s="340">
        <v>7.085</v>
      </c>
      <c r="H936" s="340">
        <v>16.059999999999999</v>
      </c>
      <c r="I936" s="340">
        <v>119.4</v>
      </c>
      <c r="K936" s="228">
        <f t="shared" si="364"/>
        <v>335.21399149999996</v>
      </c>
      <c r="L936" s="228">
        <f t="shared" si="365"/>
        <v>214.75353100000001</v>
      </c>
      <c r="M936" s="229">
        <f t="shared" si="366"/>
        <v>525.06747299999995</v>
      </c>
      <c r="N936" s="477">
        <f t="shared" si="367"/>
        <v>488.21353968595156</v>
      </c>
      <c r="O936" s="235">
        <f t="shared" ref="O936:P939" si="368">F936*36.7437</f>
        <v>252.09852569999998</v>
      </c>
      <c r="P936" s="453">
        <f t="shared" si="368"/>
        <v>260.3291145</v>
      </c>
      <c r="Q936" s="154">
        <f t="shared" ref="Q936:R939" si="369">H936/100*2204.6</f>
        <v>354.05875999999995</v>
      </c>
      <c r="R936" s="232">
        <f t="shared" si="369"/>
        <v>2632.2923999999998</v>
      </c>
      <c r="S936" s="542" t="s">
        <v>120</v>
      </c>
    </row>
    <row r="937" spans="1:19" ht="18" customHeight="1">
      <c r="A937" s="233">
        <v>41470</v>
      </c>
      <c r="B937" s="340">
        <v>1517</v>
      </c>
      <c r="C937" s="340">
        <v>5.3624999999999998</v>
      </c>
      <c r="D937" s="226">
        <v>14.5375</v>
      </c>
      <c r="E937" s="226">
        <v>451.5</v>
      </c>
      <c r="F937" s="252">
        <v>6.6950000000000003</v>
      </c>
      <c r="G937" s="340">
        <v>7.01</v>
      </c>
      <c r="H937" s="340">
        <v>16.16</v>
      </c>
      <c r="I937" s="340">
        <v>123.25</v>
      </c>
      <c r="K937" s="228">
        <f t="shared" si="364"/>
        <v>334.44237099999998</v>
      </c>
      <c r="L937" s="228">
        <f t="shared" si="365"/>
        <v>211.11197250000001</v>
      </c>
      <c r="M937" s="229">
        <f t="shared" si="366"/>
        <v>534.16153874999998</v>
      </c>
      <c r="N937" s="477">
        <f t="shared" si="367"/>
        <v>497.69341424296033</v>
      </c>
      <c r="O937" s="235">
        <f t="shared" si="368"/>
        <v>245.99907149999999</v>
      </c>
      <c r="P937" s="453">
        <f t="shared" si="368"/>
        <v>257.57333699999998</v>
      </c>
      <c r="Q937" s="154">
        <f t="shared" si="369"/>
        <v>356.26335999999998</v>
      </c>
      <c r="R937" s="232">
        <f t="shared" si="369"/>
        <v>2717.1694999999995</v>
      </c>
    </row>
    <row r="938" spans="1:19" ht="18" customHeight="1">
      <c r="A938" s="233">
        <v>41471</v>
      </c>
      <c r="B938" s="340">
        <v>1526</v>
      </c>
      <c r="C938" s="340">
        <v>5.4524999999999997</v>
      </c>
      <c r="D938" s="226">
        <v>14.7525</v>
      </c>
      <c r="E938" s="226">
        <v>466.8</v>
      </c>
      <c r="F938" s="252">
        <v>6.6950000000000003</v>
      </c>
      <c r="G938" s="340">
        <v>7.0374999999999996</v>
      </c>
      <c r="H938" s="340">
        <v>16</v>
      </c>
      <c r="I938" s="340">
        <v>125.95</v>
      </c>
      <c r="K938" s="228">
        <f t="shared" si="364"/>
        <v>336.42653799999999</v>
      </c>
      <c r="L938" s="228">
        <f t="shared" si="365"/>
        <v>214.65511050000001</v>
      </c>
      <c r="M938" s="229">
        <f t="shared" si="366"/>
        <v>542.06143424999993</v>
      </c>
      <c r="N938" s="477">
        <f t="shared" si="367"/>
        <v>514.55877246647594</v>
      </c>
      <c r="O938" s="235">
        <f t="shared" si="368"/>
        <v>245.99907149999999</v>
      </c>
      <c r="P938" s="453">
        <f t="shared" si="368"/>
        <v>258.58378874999994</v>
      </c>
      <c r="Q938" s="154">
        <f t="shared" si="369"/>
        <v>352.73599999999999</v>
      </c>
      <c r="R938" s="232">
        <f t="shared" si="369"/>
        <v>2776.6936999999998</v>
      </c>
    </row>
    <row r="939" spans="1:19" ht="18" customHeight="1">
      <c r="A939" s="233">
        <v>41472</v>
      </c>
      <c r="B939" s="340">
        <v>1528</v>
      </c>
      <c r="C939" s="340">
        <v>5.3849999999999998</v>
      </c>
      <c r="D939" s="226">
        <v>14.775</v>
      </c>
      <c r="E939" s="226">
        <v>469.1</v>
      </c>
      <c r="F939" s="252">
        <v>6.65</v>
      </c>
      <c r="G939" s="340">
        <v>7.0274999999999999</v>
      </c>
      <c r="H939" s="340">
        <v>16.079999999999998</v>
      </c>
      <c r="I939" s="340">
        <v>127.95</v>
      </c>
      <c r="K939" s="228">
        <f t="shared" si="364"/>
        <v>336.86746399999998</v>
      </c>
      <c r="L939" s="228">
        <f t="shared" si="365"/>
        <v>211.99775700000001</v>
      </c>
      <c r="M939" s="229">
        <f t="shared" si="366"/>
        <v>542.88816750000001</v>
      </c>
      <c r="N939" s="477">
        <f t="shared" si="367"/>
        <v>517.09408775497832</v>
      </c>
      <c r="O939" s="235">
        <f t="shared" si="368"/>
        <v>244.34560500000001</v>
      </c>
      <c r="P939" s="453">
        <f t="shared" si="368"/>
        <v>258.21635175</v>
      </c>
      <c r="Q939" s="154">
        <f t="shared" si="369"/>
        <v>354.4996799999999</v>
      </c>
      <c r="R939" s="232">
        <f t="shared" si="369"/>
        <v>2820.7856999999999</v>
      </c>
    </row>
    <row r="940" spans="1:19" ht="18" customHeight="1">
      <c r="A940" s="233">
        <v>41473</v>
      </c>
      <c r="B940" s="340">
        <v>1539</v>
      </c>
      <c r="C940" s="340">
        <v>5.41</v>
      </c>
      <c r="D940" s="226">
        <v>14.692500000000001</v>
      </c>
      <c r="E940" s="226">
        <v>470.4</v>
      </c>
      <c r="F940" s="252">
        <v>6.6050000000000004</v>
      </c>
      <c r="G940" s="340">
        <v>7.0225</v>
      </c>
      <c r="H940" s="340">
        <v>16.18</v>
      </c>
      <c r="I940" s="340">
        <v>127.55</v>
      </c>
      <c r="K940" s="228">
        <f t="shared" si="364"/>
        <v>339.29255699999999</v>
      </c>
      <c r="L940" s="228">
        <f t="shared" si="365"/>
        <v>212.98196200000001</v>
      </c>
      <c r="M940" s="229">
        <f t="shared" si="366"/>
        <v>539.85681224999996</v>
      </c>
      <c r="N940" s="477">
        <f t="shared" si="367"/>
        <v>518.52709204847963</v>
      </c>
      <c r="O940" s="235">
        <f>F940*36.7437</f>
        <v>242.6921385</v>
      </c>
      <c r="P940" s="453">
        <f>G940*36.7437</f>
        <v>258.03263325</v>
      </c>
      <c r="Q940" s="154">
        <f>H940/100*2204.6</f>
        <v>356.70427999999998</v>
      </c>
      <c r="R940" s="232">
        <f>I940/100*2204.6</f>
        <v>2811.9673000000003</v>
      </c>
    </row>
    <row r="941" spans="1:19" ht="18" customHeight="1">
      <c r="A941" s="233">
        <v>41474</v>
      </c>
      <c r="B941" s="340">
        <v>1555.5</v>
      </c>
      <c r="C941" s="340">
        <v>5.44</v>
      </c>
      <c r="D941" s="226">
        <v>14.907500000000001</v>
      </c>
      <c r="E941" s="226">
        <v>482.4</v>
      </c>
      <c r="F941" s="252">
        <v>6.6449999999999996</v>
      </c>
      <c r="G941" s="340">
        <v>7.0525000000000002</v>
      </c>
      <c r="H941" s="340">
        <v>16.29</v>
      </c>
      <c r="I941" s="340">
        <v>122.7</v>
      </c>
      <c r="K941" s="228">
        <f t="shared" ref="K941:K949" si="370">B941*0.220463</f>
        <v>342.93019649999997</v>
      </c>
      <c r="L941" s="228">
        <f t="shared" ref="L941:L949" si="371">C941*39.3682</f>
        <v>214.16300800000002</v>
      </c>
      <c r="M941" s="229">
        <f t="shared" ref="M941:M949" si="372">D941*36.7437</f>
        <v>547.75670775000003</v>
      </c>
      <c r="N941" s="477">
        <f t="shared" ref="N941:N949" si="373">E941/0.907185</f>
        <v>531.75482398849181</v>
      </c>
      <c r="O941" s="235">
        <f>F941*36.7437</f>
        <v>244.16188649999995</v>
      </c>
      <c r="P941" s="453">
        <f>G941*36.7437</f>
        <v>259.13494424999999</v>
      </c>
      <c r="Q941" s="154">
        <f>H941/100*2204.6</f>
        <v>359.12933999999996</v>
      </c>
      <c r="R941" s="232">
        <f>I941/100*2204.6</f>
        <v>2705.0442000000003</v>
      </c>
      <c r="S941" s="551"/>
    </row>
    <row r="942" spans="1:19" ht="18" customHeight="1">
      <c r="A942" s="233">
        <v>41477</v>
      </c>
      <c r="B942" s="340">
        <v>1540.5</v>
      </c>
      <c r="C942" s="340">
        <v>5.4074999999999998</v>
      </c>
      <c r="D942" s="226">
        <v>15.202500000000001</v>
      </c>
      <c r="E942" s="226">
        <v>502.4</v>
      </c>
      <c r="F942" s="252">
        <v>6.5975000000000001</v>
      </c>
      <c r="G942" s="340">
        <v>7.02</v>
      </c>
      <c r="H942" s="340">
        <v>16.399999999999999</v>
      </c>
      <c r="I942" s="340">
        <v>125.3</v>
      </c>
      <c r="K942" s="228">
        <f t="shared" si="370"/>
        <v>339.62325149999998</v>
      </c>
      <c r="L942" s="228">
        <f t="shared" si="371"/>
        <v>212.88354150000001</v>
      </c>
      <c r="M942" s="229">
        <f t="shared" si="372"/>
        <v>558.59609924999995</v>
      </c>
      <c r="N942" s="477">
        <f t="shared" si="373"/>
        <v>553.80104388851225</v>
      </c>
      <c r="O942" s="235">
        <f t="shared" ref="O942:P945" si="374">F942*36.7437</f>
        <v>242.41656074999997</v>
      </c>
      <c r="P942" s="453">
        <f t="shared" si="374"/>
        <v>257.94077399999998</v>
      </c>
      <c r="Q942" s="154">
        <f t="shared" ref="Q942:R945" si="375">H942/100*2204.6</f>
        <v>361.55439999999993</v>
      </c>
      <c r="R942" s="232">
        <f t="shared" si="375"/>
        <v>2762.3637999999996</v>
      </c>
    </row>
    <row r="943" spans="1:19" ht="18" customHeight="1">
      <c r="A943" s="233">
        <v>41478</v>
      </c>
      <c r="B943" s="340">
        <v>1577</v>
      </c>
      <c r="C943" s="340">
        <v>5.2249999999999996</v>
      </c>
      <c r="D943" s="226">
        <v>14.625</v>
      </c>
      <c r="E943" s="226">
        <v>487.8</v>
      </c>
      <c r="F943" s="252">
        <v>6.5374999999999996</v>
      </c>
      <c r="G943" s="340">
        <v>6.99</v>
      </c>
      <c r="H943" s="340">
        <v>16.34</v>
      </c>
      <c r="I943" s="340">
        <v>126.1</v>
      </c>
      <c r="K943" s="228">
        <f t="shared" si="370"/>
        <v>347.67015099999998</v>
      </c>
      <c r="L943" s="228">
        <f t="shared" si="371"/>
        <v>205.69884500000001</v>
      </c>
      <c r="M943" s="229">
        <f t="shared" si="372"/>
        <v>537.37661249999996</v>
      </c>
      <c r="N943" s="477">
        <f t="shared" si="373"/>
        <v>537.70730336149734</v>
      </c>
      <c r="O943" s="235">
        <f t="shared" si="374"/>
        <v>240.21193874999997</v>
      </c>
      <c r="P943" s="453">
        <f t="shared" si="374"/>
        <v>256.83846299999999</v>
      </c>
      <c r="Q943" s="154">
        <f t="shared" si="375"/>
        <v>360.23163999999997</v>
      </c>
      <c r="R943" s="232">
        <f t="shared" si="375"/>
        <v>2780.0005999999998</v>
      </c>
      <c r="S943" s="551"/>
    </row>
    <row r="944" spans="1:19" ht="18" customHeight="1">
      <c r="A944" s="233">
        <v>41479</v>
      </c>
      <c r="B944" s="340">
        <v>1592.5</v>
      </c>
      <c r="C944" s="340">
        <v>5.0824999999999996</v>
      </c>
      <c r="D944" s="226">
        <v>13.925000000000001</v>
      </c>
      <c r="E944" s="226">
        <v>467.8</v>
      </c>
      <c r="F944" s="252">
        <v>6.5324999999999998</v>
      </c>
      <c r="G944" s="340">
        <v>6.9725000000000001</v>
      </c>
      <c r="H944" s="340">
        <v>16.14</v>
      </c>
      <c r="I944" s="340">
        <v>121.25</v>
      </c>
      <c r="K944" s="228">
        <f t="shared" si="370"/>
        <v>351.08732750000001</v>
      </c>
      <c r="L944" s="228">
        <f t="shared" si="371"/>
        <v>200.0888765</v>
      </c>
      <c r="M944" s="229">
        <f t="shared" si="372"/>
        <v>511.65602250000001</v>
      </c>
      <c r="N944" s="477">
        <f t="shared" si="373"/>
        <v>515.66108346147701</v>
      </c>
      <c r="O944" s="235">
        <f t="shared" si="374"/>
        <v>240.02822024999998</v>
      </c>
      <c r="P944" s="453">
        <f t="shared" si="374"/>
        <v>256.19544824999997</v>
      </c>
      <c r="Q944" s="154">
        <f t="shared" si="375"/>
        <v>355.82244000000003</v>
      </c>
      <c r="R944" s="232">
        <f t="shared" si="375"/>
        <v>2673.0774999999999</v>
      </c>
      <c r="S944" s="551"/>
    </row>
    <row r="945" spans="1:19" ht="18" customHeight="1">
      <c r="A945" s="233">
        <v>41480</v>
      </c>
      <c r="B945" s="340">
        <v>1574.5</v>
      </c>
      <c r="C945" s="340">
        <v>4.96</v>
      </c>
      <c r="D945" s="226">
        <v>13.5525</v>
      </c>
      <c r="E945" s="226">
        <v>447.8</v>
      </c>
      <c r="F945" s="252">
        <v>6.4924999999999997</v>
      </c>
      <c r="G945" s="340">
        <v>6.9225000000000003</v>
      </c>
      <c r="H945" s="340">
        <v>16.39</v>
      </c>
      <c r="I945" s="340">
        <v>124.8</v>
      </c>
      <c r="K945" s="228">
        <f t="shared" si="370"/>
        <v>347.11899349999999</v>
      </c>
      <c r="L945" s="228">
        <f t="shared" si="371"/>
        <v>195.26627200000001</v>
      </c>
      <c r="M945" s="229">
        <f t="shared" si="372"/>
        <v>497.96899424999998</v>
      </c>
      <c r="N945" s="477">
        <f t="shared" si="373"/>
        <v>493.61486356145662</v>
      </c>
      <c r="O945" s="235">
        <f t="shared" si="374"/>
        <v>238.55847224999997</v>
      </c>
      <c r="P945" s="453">
        <f t="shared" si="374"/>
        <v>254.35826324999999</v>
      </c>
      <c r="Q945" s="154">
        <f t="shared" si="375"/>
        <v>361.33394000000004</v>
      </c>
      <c r="R945" s="232">
        <f t="shared" si="375"/>
        <v>2751.3407999999999</v>
      </c>
    </row>
    <row r="946" spans="1:19" ht="18" customHeight="1">
      <c r="A946" s="233">
        <v>41481</v>
      </c>
      <c r="B946" s="340">
        <v>1588.5</v>
      </c>
      <c r="C946" s="340">
        <v>4.92</v>
      </c>
      <c r="D946" s="226">
        <v>13.4975</v>
      </c>
      <c r="E946" s="226">
        <v>430.3</v>
      </c>
      <c r="F946" s="252">
        <v>6.5025000000000004</v>
      </c>
      <c r="G946" s="340">
        <v>6.915</v>
      </c>
      <c r="H946" s="340">
        <v>16.47</v>
      </c>
      <c r="I946" s="340">
        <v>122.25</v>
      </c>
      <c r="K946" s="228">
        <f>B946*0.220463</f>
        <v>350.20547549999998</v>
      </c>
      <c r="L946" s="228">
        <f>C946*39.3682</f>
        <v>193.69154399999999</v>
      </c>
      <c r="M946" s="229">
        <f>D946*36.7437</f>
        <v>495.94809074999995</v>
      </c>
      <c r="N946" s="477">
        <f>E946/0.907185</f>
        <v>474.32442114893877</v>
      </c>
      <c r="O946" s="235">
        <f t="shared" ref="O946:P949" si="376">F946*36.7437</f>
        <v>238.92590924999999</v>
      </c>
      <c r="P946" s="453">
        <f t="shared" si="376"/>
        <v>254.08268549999997</v>
      </c>
      <c r="Q946" s="154">
        <f t="shared" ref="Q946:R949" si="377">H946/100*2204.6</f>
        <v>363.09761999999995</v>
      </c>
      <c r="R946" s="232">
        <f t="shared" si="377"/>
        <v>2695.1234999999997</v>
      </c>
    </row>
    <row r="947" spans="1:19" ht="18" customHeight="1">
      <c r="A947" s="233">
        <v>41484</v>
      </c>
      <c r="B947" s="340">
        <v>1584</v>
      </c>
      <c r="C947" s="340">
        <v>4.8925000000000001</v>
      </c>
      <c r="D947" s="226">
        <v>13.675000000000001</v>
      </c>
      <c r="E947" s="226">
        <v>438.9</v>
      </c>
      <c r="F947" s="252">
        <v>6.5149999999999997</v>
      </c>
      <c r="G947" s="340">
        <v>6.9024999999999999</v>
      </c>
      <c r="H947" s="340">
        <v>16.920000000000002</v>
      </c>
      <c r="I947" s="340">
        <v>121.15</v>
      </c>
      <c r="K947" s="228">
        <f>B947*0.220463</f>
        <v>349.213392</v>
      </c>
      <c r="L947" s="228">
        <f>C947*39.3682</f>
        <v>192.60891850000002</v>
      </c>
      <c r="M947" s="229">
        <f>D947*36.7437</f>
        <v>502.47009750000001</v>
      </c>
      <c r="N947" s="477">
        <f>E947/0.907185</f>
        <v>483.80429570594748</v>
      </c>
      <c r="O947" s="235">
        <f t="shared" si="376"/>
        <v>239.38520549999996</v>
      </c>
      <c r="P947" s="453">
        <f t="shared" si="376"/>
        <v>253.62338924999997</v>
      </c>
      <c r="Q947" s="154">
        <f t="shared" si="377"/>
        <v>373.01832000000002</v>
      </c>
      <c r="R947" s="232">
        <f t="shared" si="377"/>
        <v>2670.8728999999998</v>
      </c>
    </row>
    <row r="948" spans="1:19" ht="18" customHeight="1">
      <c r="A948" s="233">
        <v>41485</v>
      </c>
      <c r="B948" s="340">
        <v>1589.5</v>
      </c>
      <c r="C948" s="340">
        <v>4.9550000000000001</v>
      </c>
      <c r="D948" s="226">
        <v>13.5</v>
      </c>
      <c r="E948" s="226">
        <v>429.9</v>
      </c>
      <c r="F948" s="252">
        <v>6.5525000000000002</v>
      </c>
      <c r="G948" s="340">
        <v>6.9625000000000004</v>
      </c>
      <c r="H948" s="340">
        <v>16.93</v>
      </c>
      <c r="I948" s="340">
        <v>120.3</v>
      </c>
      <c r="K948" s="228">
        <f>B948*0.220463</f>
        <v>350.42593849999997</v>
      </c>
      <c r="L948" s="228">
        <f>C948*39.3682</f>
        <v>195.06943100000001</v>
      </c>
      <c r="M948" s="229">
        <f>D948*36.7437</f>
        <v>496.03994999999998</v>
      </c>
      <c r="N948" s="477">
        <f>E948/0.907185</f>
        <v>473.88349675093832</v>
      </c>
      <c r="O948" s="235">
        <f>F948*36.7437</f>
        <v>240.76309424999999</v>
      </c>
      <c r="P948" s="453">
        <f>G948*36.7437</f>
        <v>255.82801125</v>
      </c>
      <c r="Q948" s="154">
        <f>H948/100*2204.6</f>
        <v>373.23878000000002</v>
      </c>
      <c r="R948" s="232">
        <f>I948/100*2204.6</f>
        <v>2652.1338000000001</v>
      </c>
    </row>
    <row r="949" spans="1:19" ht="18" customHeight="1" thickBot="1">
      <c r="A949" s="233">
        <v>41486</v>
      </c>
      <c r="B949" s="340">
        <v>1582.5</v>
      </c>
      <c r="C949" s="340">
        <v>4.99</v>
      </c>
      <c r="D949" s="226">
        <v>13.74</v>
      </c>
      <c r="E949" s="226">
        <v>435.1</v>
      </c>
      <c r="F949" s="252">
        <v>6.6425000000000001</v>
      </c>
      <c r="G949" s="340">
        <v>7.0674999999999999</v>
      </c>
      <c r="H949" s="340">
        <v>16.97</v>
      </c>
      <c r="I949" s="340">
        <v>118.6</v>
      </c>
      <c r="K949" s="228">
        <f t="shared" si="370"/>
        <v>348.88269750000001</v>
      </c>
      <c r="L949" s="228">
        <f t="shared" si="371"/>
        <v>196.44731800000002</v>
      </c>
      <c r="M949" s="229">
        <f t="shared" si="372"/>
        <v>504.85843799999998</v>
      </c>
      <c r="N949" s="477">
        <f t="shared" si="373"/>
        <v>479.61551392494368</v>
      </c>
      <c r="O949" s="235">
        <f t="shared" si="376"/>
        <v>244.07002724999998</v>
      </c>
      <c r="P949" s="453">
        <f t="shared" si="376"/>
        <v>259.68609974999998</v>
      </c>
      <c r="Q949" s="154">
        <f t="shared" si="377"/>
        <v>374.12061999999997</v>
      </c>
      <c r="R949" s="232">
        <f t="shared" si="377"/>
        <v>2614.6555999999996</v>
      </c>
      <c r="S949" s="548"/>
    </row>
    <row r="950" spans="1:19" ht="18" customHeight="1" thickBot="1">
      <c r="A950" s="120" t="s">
        <v>119</v>
      </c>
      <c r="B950" s="344">
        <f>AVERAGE(B928:B949)</f>
        <v>1552.159090909091</v>
      </c>
      <c r="C950" s="344">
        <v>5.28</v>
      </c>
      <c r="D950" s="344">
        <v>14.35</v>
      </c>
      <c r="E950" s="344">
        <f>AVERAGE(E928:E949)</f>
        <v>475.12272727272716</v>
      </c>
      <c r="F950" s="344">
        <f>AVERAGE(F928:F949)</f>
        <v>6.612772727272727</v>
      </c>
      <c r="G950" s="344">
        <v>6.99</v>
      </c>
      <c r="H950" s="344">
        <f>AVERAGE(H928:H949)</f>
        <v>16.375</v>
      </c>
      <c r="I950" s="344">
        <f>AVERAGE(I928:I949)</f>
        <v>122.99545454545456</v>
      </c>
      <c r="J950" s="462"/>
      <c r="K950" s="223">
        <f t="shared" ref="K950:R950" si="378">AVERAGE(K928:K949)</f>
        <v>342.19364965909091</v>
      </c>
      <c r="L950" s="223">
        <f t="shared" si="378"/>
        <v>229.18108156818181</v>
      </c>
      <c r="M950" s="224">
        <f>AVERAGE(M928:M949)</f>
        <v>546.10741667045454</v>
      </c>
      <c r="N950" s="402">
        <f t="shared" si="378"/>
        <v>523.73300624759804</v>
      </c>
      <c r="O950" s="492">
        <f t="shared" si="378"/>
        <v>242.97773725909084</v>
      </c>
      <c r="P950" s="493">
        <v>257</v>
      </c>
      <c r="Q950" s="71">
        <f t="shared" si="378"/>
        <v>361.00324999999998</v>
      </c>
      <c r="R950" s="282">
        <f t="shared" si="378"/>
        <v>2711.5577909090912</v>
      </c>
    </row>
    <row r="951" spans="1:19" ht="18" customHeight="1">
      <c r="A951" s="233">
        <v>41487</v>
      </c>
      <c r="B951" s="340">
        <v>1585.5</v>
      </c>
      <c r="C951" s="340">
        <v>4.875</v>
      </c>
      <c r="D951" s="226">
        <v>13.577500000000001</v>
      </c>
      <c r="E951" s="226">
        <v>425.4</v>
      </c>
      <c r="F951" s="252">
        <v>6.58</v>
      </c>
      <c r="G951" s="340">
        <v>7.0674999999999999</v>
      </c>
      <c r="H951" s="340">
        <v>16.829999999999998</v>
      </c>
      <c r="I951" s="340">
        <v>115.6</v>
      </c>
      <c r="K951" s="228">
        <f>B951*0.220463</f>
        <v>349.54408649999999</v>
      </c>
      <c r="L951" s="228">
        <f>C951*39.3682</f>
        <v>191.91997500000002</v>
      </c>
      <c r="M951" s="229">
        <f>D951*36.7437</f>
        <v>498.88758674999997</v>
      </c>
      <c r="N951" s="477">
        <f>E951/0.907185</f>
        <v>468.92309727343371</v>
      </c>
      <c r="O951" s="235">
        <f>F951*36.7437</f>
        <v>241.77354599999998</v>
      </c>
      <c r="P951" s="453">
        <f>G951*36.7437</f>
        <v>259.68609974999998</v>
      </c>
      <c r="Q951" s="154">
        <f>H951/100*2204.6</f>
        <v>371.03417999999994</v>
      </c>
      <c r="R951" s="232">
        <f>I951/100*2204.6</f>
        <v>2548.5175999999997</v>
      </c>
    </row>
    <row r="952" spans="1:19" ht="18" customHeight="1">
      <c r="A952" s="233">
        <v>41488</v>
      </c>
      <c r="B952" s="340">
        <v>1580</v>
      </c>
      <c r="C952" s="340">
        <v>4.76</v>
      </c>
      <c r="D952" s="226">
        <v>13.31</v>
      </c>
      <c r="E952" s="226">
        <v>412.1</v>
      </c>
      <c r="F952" s="252">
        <v>6.6050000000000004</v>
      </c>
      <c r="G952" s="340">
        <v>7.0674999999999999</v>
      </c>
      <c r="H952" s="340">
        <v>16.79</v>
      </c>
      <c r="I952" s="340">
        <v>118.25</v>
      </c>
      <c r="K952" s="228">
        <f>B952*0.220463</f>
        <v>348.33153999999996</v>
      </c>
      <c r="L952" s="228">
        <f>C952*39.3682</f>
        <v>187.39263199999999</v>
      </c>
      <c r="M952" s="229">
        <f>D952*36.7437</f>
        <v>489.05864699999995</v>
      </c>
      <c r="N952" s="477">
        <f>E952/0.907185</f>
        <v>454.26236103992022</v>
      </c>
      <c r="O952" s="235">
        <f>F952*36.7437</f>
        <v>242.6921385</v>
      </c>
      <c r="P952" s="453">
        <f>G952*36.7437</f>
        <v>259.68609974999998</v>
      </c>
      <c r="Q952" s="154">
        <f>H952/100*2204.6</f>
        <v>370.15233999999998</v>
      </c>
      <c r="R952" s="232">
        <f>I952/100*2204.6</f>
        <v>2606.9395</v>
      </c>
    </row>
    <row r="953" spans="1:19" ht="18" customHeight="1">
      <c r="A953" s="233">
        <v>41491</v>
      </c>
      <c r="B953" s="340">
        <v>1576</v>
      </c>
      <c r="C953" s="340">
        <v>4.6924999999999999</v>
      </c>
      <c r="D953" s="226">
        <v>13.297499999999999</v>
      </c>
      <c r="E953" s="226">
        <v>402.6</v>
      </c>
      <c r="F953" s="252">
        <v>6.4524999999999997</v>
      </c>
      <c r="G953" s="340">
        <v>6.9550000000000001</v>
      </c>
      <c r="H953" s="340">
        <v>16.559999999999999</v>
      </c>
      <c r="I953" s="340">
        <v>119.65</v>
      </c>
      <c r="K953" s="228">
        <f>B953*0.220463</f>
        <v>347.44968799999998</v>
      </c>
      <c r="L953" s="228">
        <f>C953*39.3682</f>
        <v>184.73527849999999</v>
      </c>
      <c r="M953" s="229">
        <f>D953*36.7437</f>
        <v>488.59935074999993</v>
      </c>
      <c r="N953" s="477">
        <f>E953/0.907185</f>
        <v>443.79040658741053</v>
      </c>
      <c r="O953" s="235">
        <f t="shared" ref="O953:P956" si="379">F953*36.7437</f>
        <v>237.08872424999996</v>
      </c>
      <c r="P953" s="453">
        <f t="shared" si="379"/>
        <v>255.55243349999998</v>
      </c>
      <c r="Q953" s="154">
        <f t="shared" ref="Q953:R956" si="380">H953/100*2204.6</f>
        <v>365.08175999999997</v>
      </c>
      <c r="R953" s="232">
        <f t="shared" si="380"/>
        <v>2637.8039000000003</v>
      </c>
    </row>
    <row r="954" spans="1:19" ht="18" customHeight="1">
      <c r="A954" s="233">
        <v>41492</v>
      </c>
      <c r="B954" s="340">
        <v>1569.5</v>
      </c>
      <c r="C954" s="340">
        <v>4.7225000000000001</v>
      </c>
      <c r="D954" s="226">
        <v>13.2425</v>
      </c>
      <c r="E954" s="226">
        <v>396</v>
      </c>
      <c r="F954" s="252">
        <v>6.5049999999999999</v>
      </c>
      <c r="G954" s="340">
        <v>7.02</v>
      </c>
      <c r="H954" s="340">
        <v>16.55</v>
      </c>
      <c r="I954" s="340">
        <v>117.9</v>
      </c>
      <c r="K954" s="228">
        <f>B954*0.220463</f>
        <v>346.01667850000001</v>
      </c>
      <c r="L954" s="228">
        <f>C954*39.3682</f>
        <v>185.9163245</v>
      </c>
      <c r="M954" s="229">
        <f>D954*36.7437</f>
        <v>486.57844724999995</v>
      </c>
      <c r="N954" s="477">
        <f>E954/0.907185</f>
        <v>436.51515402040377</v>
      </c>
      <c r="O954" s="235">
        <f t="shared" si="379"/>
        <v>239.01776849999999</v>
      </c>
      <c r="P954" s="453">
        <f t="shared" si="379"/>
        <v>257.94077399999998</v>
      </c>
      <c r="Q954" s="154">
        <f t="shared" si="380"/>
        <v>364.86130000000003</v>
      </c>
      <c r="R954" s="232">
        <f t="shared" si="380"/>
        <v>2599.2233999999999</v>
      </c>
    </row>
    <row r="955" spans="1:19" ht="18" customHeight="1">
      <c r="A955" s="233">
        <v>41493</v>
      </c>
      <c r="B955" s="340">
        <v>1534.5</v>
      </c>
      <c r="C955" s="340">
        <v>4.6825000000000001</v>
      </c>
      <c r="D955" s="226">
        <v>13.2775</v>
      </c>
      <c r="E955" s="226">
        <v>400.3</v>
      </c>
      <c r="F955" s="252">
        <v>6.4349999999999996</v>
      </c>
      <c r="G955" s="340">
        <v>6.99</v>
      </c>
      <c r="H955" s="340">
        <v>16.78</v>
      </c>
      <c r="I955" s="340">
        <v>121.05</v>
      </c>
      <c r="K955" s="228">
        <f>B955*0.220463</f>
        <v>338.30047350000001</v>
      </c>
      <c r="L955" s="228">
        <f>C955*39.3682</f>
        <v>184.34159650000001</v>
      </c>
      <c r="M955" s="229">
        <f>D955*36.7437</f>
        <v>487.86447674999994</v>
      </c>
      <c r="N955" s="477">
        <f>E955/0.907185</f>
        <v>441.25509129890816</v>
      </c>
      <c r="O955" s="235">
        <f t="shared" si="379"/>
        <v>236.44570949999996</v>
      </c>
      <c r="P955" s="453">
        <f t="shared" si="379"/>
        <v>256.83846299999999</v>
      </c>
      <c r="Q955" s="154">
        <f t="shared" si="380"/>
        <v>369.93187999999998</v>
      </c>
      <c r="R955" s="232">
        <f t="shared" si="380"/>
        <v>2668.6682999999998</v>
      </c>
    </row>
    <row r="956" spans="1:19" ht="18" customHeight="1">
      <c r="A956" s="233">
        <v>41494</v>
      </c>
      <c r="B956" s="340">
        <v>1528</v>
      </c>
      <c r="C956" s="340">
        <v>4.7350000000000003</v>
      </c>
      <c r="D956" s="226">
        <v>13.557499999999999</v>
      </c>
      <c r="E956" s="226">
        <v>422.5</v>
      </c>
      <c r="F956" s="252">
        <v>6.4124999999999996</v>
      </c>
      <c r="G956" s="340">
        <v>7.02</v>
      </c>
      <c r="H956" s="340">
        <v>16.82</v>
      </c>
      <c r="I956" s="340">
        <v>122.05</v>
      </c>
      <c r="K956" s="228">
        <f t="shared" ref="K956:K963" si="381">B956*0.220463</f>
        <v>336.86746399999998</v>
      </c>
      <c r="L956" s="228">
        <f t="shared" ref="L956:L963" si="382">C956*39.3682</f>
        <v>186.40842700000002</v>
      </c>
      <c r="M956" s="229">
        <f t="shared" ref="M956:M963" si="383">D956*36.7437</f>
        <v>498.15271274999992</v>
      </c>
      <c r="N956" s="477">
        <f t="shared" ref="N956:N963" si="384">E956/0.907185</f>
        <v>465.72639538793078</v>
      </c>
      <c r="O956" s="235">
        <f t="shared" si="379"/>
        <v>235.61897624999997</v>
      </c>
      <c r="P956" s="453">
        <f t="shared" si="379"/>
        <v>257.94077399999998</v>
      </c>
      <c r="Q956" s="154">
        <f t="shared" si="380"/>
        <v>370.81372000000005</v>
      </c>
      <c r="R956" s="232">
        <f t="shared" si="380"/>
        <v>2690.7142999999996</v>
      </c>
    </row>
    <row r="957" spans="1:19" ht="18" customHeight="1">
      <c r="A957" s="233">
        <v>41495</v>
      </c>
      <c r="B957" s="340">
        <v>1519</v>
      </c>
      <c r="C957" s="340">
        <v>4.6574999999999998</v>
      </c>
      <c r="D957" s="226">
        <v>13.407500000000001</v>
      </c>
      <c r="E957" s="226">
        <v>420.5</v>
      </c>
      <c r="F957" s="252">
        <v>6.335</v>
      </c>
      <c r="G957" s="340">
        <v>6.9725000000000001</v>
      </c>
      <c r="H957" s="340">
        <v>16.98</v>
      </c>
      <c r="I957" s="340">
        <v>122.9</v>
      </c>
      <c r="K957" s="228">
        <f t="shared" si="381"/>
        <v>334.88329699999997</v>
      </c>
      <c r="L957" s="228">
        <f t="shared" si="382"/>
        <v>183.35739150000001</v>
      </c>
      <c r="M957" s="229">
        <f t="shared" si="383"/>
        <v>492.64115774999999</v>
      </c>
      <c r="N957" s="477">
        <f t="shared" si="384"/>
        <v>463.52177339792877</v>
      </c>
      <c r="O957" s="235">
        <f>F957*36.7437</f>
        <v>232.77133949999998</v>
      </c>
      <c r="P957" s="453">
        <f>G957*36.7437</f>
        <v>256.19544824999997</v>
      </c>
      <c r="Q957" s="154">
        <f>H957/100*2204.6</f>
        <v>374.34107999999998</v>
      </c>
      <c r="R957" s="232">
        <f>I957/100*2204.6</f>
        <v>2709.4533999999999</v>
      </c>
    </row>
    <row r="958" spans="1:19" ht="18" customHeight="1">
      <c r="A958" s="233">
        <v>41498</v>
      </c>
      <c r="B958" s="340">
        <v>1501.5</v>
      </c>
      <c r="C958" s="340">
        <v>4.72</v>
      </c>
      <c r="D958" s="226">
        <v>13.737500000000001</v>
      </c>
      <c r="E958" s="226">
        <v>425.7</v>
      </c>
      <c r="F958" s="252">
        <v>6.35</v>
      </c>
      <c r="G958" s="340">
        <v>7.0025000000000004</v>
      </c>
      <c r="H958" s="340">
        <v>17.16</v>
      </c>
      <c r="I958" s="340">
        <v>123.45</v>
      </c>
      <c r="K958" s="228">
        <f t="shared" si="381"/>
        <v>331.0251945</v>
      </c>
      <c r="L958" s="228">
        <f t="shared" si="382"/>
        <v>185.817904</v>
      </c>
      <c r="M958" s="229">
        <f t="shared" si="383"/>
        <v>504.76657875000001</v>
      </c>
      <c r="N958" s="477">
        <f t="shared" si="384"/>
        <v>469.25379057193402</v>
      </c>
      <c r="O958" s="235">
        <f>F958*36.7437</f>
        <v>233.32249499999998</v>
      </c>
      <c r="P958" s="453">
        <f>G958*36.7437</f>
        <v>257.29775925000001</v>
      </c>
      <c r="Q958" s="154">
        <f>H958/100*2204.6</f>
        <v>378.30935999999997</v>
      </c>
      <c r="R958" s="232">
        <f>I958/100*2204.6</f>
        <v>2721.5786999999996</v>
      </c>
    </row>
    <row r="959" spans="1:19" ht="18" customHeight="1">
      <c r="A959" s="233">
        <v>41499</v>
      </c>
      <c r="B959" s="340">
        <v>1506</v>
      </c>
      <c r="C959" s="340">
        <v>4.5525000000000002</v>
      </c>
      <c r="D959" s="226">
        <v>13.5975</v>
      </c>
      <c r="E959" s="226">
        <v>426.9</v>
      </c>
      <c r="F959" s="252">
        <v>6.2824999999999998</v>
      </c>
      <c r="G959" s="340">
        <v>6.9625000000000004</v>
      </c>
      <c r="H959" s="340">
        <v>17.25</v>
      </c>
      <c r="I959" s="340">
        <v>120.6</v>
      </c>
      <c r="K959" s="228">
        <f t="shared" si="381"/>
        <v>332.01727799999998</v>
      </c>
      <c r="L959" s="228">
        <f t="shared" si="382"/>
        <v>179.22373050000002</v>
      </c>
      <c r="M959" s="229">
        <f t="shared" si="383"/>
        <v>499.62246074999996</v>
      </c>
      <c r="N959" s="477">
        <f t="shared" si="384"/>
        <v>470.57656376593525</v>
      </c>
      <c r="O959" s="235">
        <f t="shared" ref="O959:P962" si="385">F959*36.7437</f>
        <v>230.84229524999998</v>
      </c>
      <c r="P959" s="453">
        <f t="shared" si="385"/>
        <v>255.82801125</v>
      </c>
      <c r="Q959" s="154">
        <f t="shared" ref="Q959:R962" si="386">H959/100*2204.6</f>
        <v>380.29349999999994</v>
      </c>
      <c r="R959" s="232">
        <f t="shared" si="386"/>
        <v>2658.7475999999997</v>
      </c>
    </row>
    <row r="960" spans="1:19" ht="18" customHeight="1">
      <c r="A960" s="233">
        <v>41500</v>
      </c>
      <c r="B960" s="340">
        <v>1526</v>
      </c>
      <c r="C960" s="340">
        <v>4.6475</v>
      </c>
      <c r="D960" s="226">
        <v>13.68</v>
      </c>
      <c r="E960" s="226">
        <v>433.9</v>
      </c>
      <c r="F960" s="252">
        <v>6.3049999999999997</v>
      </c>
      <c r="G960" s="340">
        <v>6.9874999999999998</v>
      </c>
      <c r="H960" s="340">
        <v>17.25</v>
      </c>
      <c r="I960" s="340">
        <v>122.65</v>
      </c>
      <c r="K960" s="228">
        <f t="shared" si="381"/>
        <v>336.42653799999999</v>
      </c>
      <c r="L960" s="228">
        <f t="shared" si="382"/>
        <v>182.96370949999999</v>
      </c>
      <c r="M960" s="229">
        <f t="shared" si="383"/>
        <v>502.65381599999995</v>
      </c>
      <c r="N960" s="477">
        <f t="shared" si="384"/>
        <v>478.2927407309424</v>
      </c>
      <c r="O960" s="235">
        <f t="shared" si="385"/>
        <v>231.66902849999997</v>
      </c>
      <c r="P960" s="453">
        <f t="shared" si="385"/>
        <v>256.74660374999996</v>
      </c>
      <c r="Q960" s="154">
        <f t="shared" si="386"/>
        <v>380.29349999999994</v>
      </c>
      <c r="R960" s="232">
        <f t="shared" si="386"/>
        <v>2703.9419000000003</v>
      </c>
    </row>
    <row r="961" spans="1:24" ht="18" customHeight="1">
      <c r="A961" s="233">
        <v>41501</v>
      </c>
      <c r="B961" s="340">
        <v>1540</v>
      </c>
      <c r="C961" s="340">
        <v>4.8150000000000004</v>
      </c>
      <c r="D961" s="226">
        <v>12.8825</v>
      </c>
      <c r="E961" s="226">
        <v>409.8</v>
      </c>
      <c r="F961" s="252">
        <v>6.375</v>
      </c>
      <c r="G961" s="340">
        <v>7.03</v>
      </c>
      <c r="H961" s="340">
        <v>17.190000000000001</v>
      </c>
      <c r="I961" s="340">
        <v>121.85</v>
      </c>
      <c r="K961" s="228">
        <f t="shared" si="381"/>
        <v>339.51301999999998</v>
      </c>
      <c r="L961" s="228">
        <f t="shared" si="382"/>
        <v>189.55788300000003</v>
      </c>
      <c r="M961" s="229">
        <f t="shared" si="383"/>
        <v>473.35071524999995</v>
      </c>
      <c r="N961" s="477">
        <f t="shared" si="384"/>
        <v>451.72704575141785</v>
      </c>
      <c r="O961" s="235">
        <f t="shared" si="385"/>
        <v>234.24108749999999</v>
      </c>
      <c r="P961" s="453">
        <f t="shared" si="385"/>
        <v>258.30821099999997</v>
      </c>
      <c r="Q961" s="154">
        <f t="shared" si="386"/>
        <v>378.97074000000003</v>
      </c>
      <c r="R961" s="232">
        <f t="shared" si="386"/>
        <v>2686.3050999999996</v>
      </c>
      <c r="S961" s="566" t="s">
        <v>122</v>
      </c>
      <c r="T961" s="566"/>
    </row>
    <row r="962" spans="1:24" ht="18" customHeight="1">
      <c r="A962" s="233">
        <v>41502</v>
      </c>
      <c r="B962" s="340">
        <v>1556</v>
      </c>
      <c r="C962" s="340">
        <v>4.7374999999999998</v>
      </c>
      <c r="D962" s="226">
        <v>12.8325</v>
      </c>
      <c r="E962" s="226">
        <v>408.8</v>
      </c>
      <c r="F962" s="252">
        <v>6.31</v>
      </c>
      <c r="G962" s="340">
        <v>6.9824999999999999</v>
      </c>
      <c r="H962" s="340">
        <v>16.940000000000001</v>
      </c>
      <c r="I962" s="340">
        <v>120.5</v>
      </c>
      <c r="K962" s="228">
        <f t="shared" si="381"/>
        <v>343.04042799999996</v>
      </c>
      <c r="L962" s="228">
        <f t="shared" si="382"/>
        <v>186.50684749999999</v>
      </c>
      <c r="M962" s="229">
        <f t="shared" si="383"/>
        <v>471.51353024999992</v>
      </c>
      <c r="N962" s="477">
        <f t="shared" si="384"/>
        <v>450.62473475641684</v>
      </c>
      <c r="O962" s="235">
        <f t="shared" si="385"/>
        <v>231.85274699999997</v>
      </c>
      <c r="P962" s="453">
        <f t="shared" si="385"/>
        <v>256.56288524999997</v>
      </c>
      <c r="Q962" s="154">
        <f t="shared" si="386"/>
        <v>373.45924000000002</v>
      </c>
      <c r="R962" s="232">
        <f t="shared" si="386"/>
        <v>2656.5430000000001</v>
      </c>
      <c r="S962" s="566"/>
      <c r="T962" s="566"/>
    </row>
    <row r="963" spans="1:24" ht="18" customHeight="1">
      <c r="A963" s="233">
        <v>41505</v>
      </c>
      <c r="B963" s="340">
        <v>1550.5</v>
      </c>
      <c r="C963" s="340">
        <v>4.9325000000000001</v>
      </c>
      <c r="D963" s="226">
        <v>13.22</v>
      </c>
      <c r="E963" s="226">
        <v>420.3</v>
      </c>
      <c r="F963" s="252">
        <v>6.415</v>
      </c>
      <c r="G963" s="340">
        <v>7.0324999999999998</v>
      </c>
      <c r="H963" s="340">
        <v>16.53</v>
      </c>
      <c r="I963" s="340">
        <v>119.25</v>
      </c>
      <c r="K963" s="228">
        <f t="shared" si="381"/>
        <v>341.82788149999999</v>
      </c>
      <c r="L963" s="228">
        <f t="shared" si="382"/>
        <v>194.18364650000001</v>
      </c>
      <c r="M963" s="229">
        <f t="shared" si="383"/>
        <v>485.75171399999999</v>
      </c>
      <c r="N963" s="477">
        <f t="shared" si="384"/>
        <v>463.30131119892854</v>
      </c>
      <c r="O963" s="235">
        <f>F963*36.7437</f>
        <v>235.71083549999997</v>
      </c>
      <c r="P963" s="453">
        <f>G963*36.7437</f>
        <v>258.40007024999994</v>
      </c>
      <c r="Q963" s="154">
        <f>H963/100*2204.6</f>
        <v>364.42037999999997</v>
      </c>
      <c r="R963" s="232">
        <f>I963/100*2204.6</f>
        <v>2628.9854999999998</v>
      </c>
      <c r="S963" s="566"/>
      <c r="T963" s="566"/>
    </row>
    <row r="964" spans="1:24" ht="18" customHeight="1">
      <c r="A964" s="233">
        <v>41506</v>
      </c>
      <c r="B964" s="340">
        <v>1578</v>
      </c>
      <c r="C964" s="340">
        <v>4.8375000000000004</v>
      </c>
      <c r="D964" s="226">
        <v>13.092499999999999</v>
      </c>
      <c r="E964" s="226">
        <v>413.8</v>
      </c>
      <c r="F964" s="252">
        <v>6.3425000000000002</v>
      </c>
      <c r="G964" s="340">
        <v>6.9675000000000002</v>
      </c>
      <c r="H964" s="340">
        <v>16.47</v>
      </c>
      <c r="I964" s="340">
        <v>114.95</v>
      </c>
      <c r="K964" s="228">
        <f t="shared" ref="K964:K972" si="387">B964*0.220463</f>
        <v>347.89061399999997</v>
      </c>
      <c r="L964" s="228">
        <f t="shared" ref="L964:L972" si="388">C964*39.3682</f>
        <v>190.44366750000003</v>
      </c>
      <c r="M964" s="229">
        <f t="shared" ref="M964:M972" si="389">D964*36.7437</f>
        <v>481.06689224999991</v>
      </c>
      <c r="N964" s="477">
        <f t="shared" ref="N964:N972" si="390">E964/0.907185</f>
        <v>456.13628973142193</v>
      </c>
      <c r="O964" s="235">
        <f>F964*36.7437</f>
        <v>233.04691724999998</v>
      </c>
      <c r="P964" s="453">
        <f>G964*36.7437</f>
        <v>256.01172974999997</v>
      </c>
      <c r="Q964" s="154">
        <f>H964/100*2204.6</f>
        <v>363.09761999999995</v>
      </c>
      <c r="R964" s="232">
        <f>I964/100*2204.6</f>
        <v>2534.1876999999999</v>
      </c>
      <c r="S964" s="566"/>
      <c r="T964" s="566"/>
    </row>
    <row r="965" spans="1:24" ht="18" customHeight="1">
      <c r="A965" s="233">
        <v>41507</v>
      </c>
      <c r="B965" s="340">
        <v>1560</v>
      </c>
      <c r="C965" s="340">
        <v>4.9800000000000004</v>
      </c>
      <c r="D965" s="226">
        <v>13.33</v>
      </c>
      <c r="E965" s="226">
        <v>421.5</v>
      </c>
      <c r="F965" s="252">
        <v>6.3875000000000002</v>
      </c>
      <c r="G965" s="340">
        <v>6.9950000000000001</v>
      </c>
      <c r="H965" s="340">
        <v>16.32</v>
      </c>
      <c r="I965" s="340">
        <v>113.5</v>
      </c>
      <c r="K965" s="228">
        <f t="shared" si="387"/>
        <v>343.92228</v>
      </c>
      <c r="L965" s="228">
        <f t="shared" si="388"/>
        <v>196.05363600000001</v>
      </c>
      <c r="M965" s="229">
        <f t="shared" si="389"/>
        <v>489.79352099999994</v>
      </c>
      <c r="N965" s="477">
        <f t="shared" si="390"/>
        <v>464.62408439292977</v>
      </c>
      <c r="O965" s="235">
        <f t="shared" ref="O965:P969" si="391">F965*36.7437</f>
        <v>234.70038374999999</v>
      </c>
      <c r="P965" s="453">
        <f t="shared" si="391"/>
        <v>257.02218149999999</v>
      </c>
      <c r="Q965" s="154">
        <f t="shared" ref="Q965:R969" si="392">H965/100*2204.6</f>
        <v>359.79072000000002</v>
      </c>
      <c r="R965" s="232">
        <f t="shared" si="392"/>
        <v>2502.221</v>
      </c>
      <c r="S965" s="566"/>
      <c r="T965" s="566"/>
    </row>
    <row r="966" spans="1:24" ht="18" customHeight="1">
      <c r="A966" s="233">
        <v>41508</v>
      </c>
      <c r="B966" s="340">
        <v>1560.5</v>
      </c>
      <c r="C966" s="340">
        <v>4.875</v>
      </c>
      <c r="D966" s="226">
        <v>13.22</v>
      </c>
      <c r="E966" s="226">
        <v>413.3</v>
      </c>
      <c r="F966" s="252">
        <v>6.3049999999999997</v>
      </c>
      <c r="G966" s="340">
        <v>6.9424999999999999</v>
      </c>
      <c r="H966" s="340">
        <v>16.28</v>
      </c>
      <c r="I966" s="340">
        <v>117.05</v>
      </c>
      <c r="K966" s="228">
        <f t="shared" si="387"/>
        <v>344.0325115</v>
      </c>
      <c r="L966" s="228">
        <f t="shared" si="388"/>
        <v>191.91997500000002</v>
      </c>
      <c r="M966" s="229">
        <f t="shared" si="389"/>
        <v>485.75171399999999</v>
      </c>
      <c r="N966" s="477">
        <f t="shared" si="390"/>
        <v>455.58513423392139</v>
      </c>
      <c r="O966" s="235">
        <f t="shared" si="391"/>
        <v>231.66902849999997</v>
      </c>
      <c r="P966" s="453">
        <f t="shared" si="391"/>
        <v>255.09313724999998</v>
      </c>
      <c r="Q966" s="154">
        <f t="shared" si="392"/>
        <v>358.90888000000001</v>
      </c>
      <c r="R966" s="232">
        <f t="shared" si="392"/>
        <v>2580.4842999999996</v>
      </c>
      <c r="S966" s="566"/>
      <c r="T966" s="566"/>
      <c r="X966" s="527"/>
    </row>
    <row r="967" spans="1:24" ht="18" customHeight="1">
      <c r="A967" s="233">
        <v>41509</v>
      </c>
      <c r="B967" s="340">
        <v>1577.5</v>
      </c>
      <c r="C967" s="340">
        <v>4.96</v>
      </c>
      <c r="D967" s="226">
        <v>13.65</v>
      </c>
      <c r="E967" s="226">
        <v>433.2</v>
      </c>
      <c r="F967" s="252">
        <v>6.35</v>
      </c>
      <c r="G967" s="340">
        <v>6.96</v>
      </c>
      <c r="H967" s="340">
        <v>16.47</v>
      </c>
      <c r="I967" s="340">
        <v>117.05</v>
      </c>
      <c r="K967" s="228">
        <f t="shared" si="387"/>
        <v>347.78038249999997</v>
      </c>
      <c r="L967" s="228">
        <f t="shared" si="388"/>
        <v>195.26627200000001</v>
      </c>
      <c r="M967" s="229">
        <f t="shared" si="389"/>
        <v>501.55150499999996</v>
      </c>
      <c r="N967" s="477">
        <f t="shared" si="390"/>
        <v>477.5211230344417</v>
      </c>
      <c r="O967" s="235">
        <f t="shared" si="391"/>
        <v>233.32249499999998</v>
      </c>
      <c r="P967" s="453">
        <f t="shared" si="391"/>
        <v>255.73615199999998</v>
      </c>
      <c r="Q967" s="154">
        <f t="shared" si="392"/>
        <v>363.09761999999995</v>
      </c>
      <c r="R967" s="232">
        <f t="shared" si="392"/>
        <v>2580.4842999999996</v>
      </c>
      <c r="S967" s="542"/>
      <c r="T967" s="494"/>
    </row>
    <row r="968" spans="1:24" ht="18" customHeight="1">
      <c r="A968" s="233">
        <v>41512</v>
      </c>
      <c r="B968" s="340">
        <v>1624</v>
      </c>
      <c r="C968" s="340">
        <v>5.1574999999999998</v>
      </c>
      <c r="D968" s="226">
        <v>14.2775</v>
      </c>
      <c r="E968" s="226">
        <v>458.6</v>
      </c>
      <c r="F968" s="252">
        <v>6.5475000000000003</v>
      </c>
      <c r="G968" s="340">
        <v>7.0824999999999996</v>
      </c>
      <c r="H968" s="340">
        <v>16.61</v>
      </c>
      <c r="I968" s="340">
        <v>117.75</v>
      </c>
      <c r="K968" s="228">
        <f t="shared" si="387"/>
        <v>358.03191199999998</v>
      </c>
      <c r="L968" s="228">
        <f t="shared" si="388"/>
        <v>203.04149150000001</v>
      </c>
      <c r="M968" s="229">
        <f t="shared" si="389"/>
        <v>524.60817674999998</v>
      </c>
      <c r="N968" s="477">
        <f t="shared" si="390"/>
        <v>505.51982230746762</v>
      </c>
      <c r="O968" s="235">
        <f t="shared" si="391"/>
        <v>240.57937575</v>
      </c>
      <c r="P968" s="453">
        <f t="shared" si="391"/>
        <v>260.23725524999998</v>
      </c>
      <c r="Q968" s="154">
        <f t="shared" si="392"/>
        <v>366.18405999999999</v>
      </c>
      <c r="R968" s="232">
        <f t="shared" si="392"/>
        <v>2595.9164999999998</v>
      </c>
      <c r="S968" s="566"/>
      <c r="T968" s="566"/>
    </row>
    <row r="969" spans="1:24" ht="18" customHeight="1">
      <c r="A969" s="233">
        <v>41513</v>
      </c>
      <c r="B969" s="340">
        <v>1643.5</v>
      </c>
      <c r="C969" s="340">
        <v>4.9974999999999996</v>
      </c>
      <c r="D969" s="226">
        <v>14.14</v>
      </c>
      <c r="E969" s="226">
        <v>455.9</v>
      </c>
      <c r="F969" s="252">
        <v>6.5075000000000003</v>
      </c>
      <c r="G969" s="340">
        <v>7.0724999999999998</v>
      </c>
      <c r="H969" s="340">
        <v>16.46</v>
      </c>
      <c r="I969" s="340">
        <v>116.75</v>
      </c>
      <c r="K969" s="228">
        <f t="shared" si="387"/>
        <v>362.3309405</v>
      </c>
      <c r="L969" s="228">
        <f t="shared" si="388"/>
        <v>196.74257950000001</v>
      </c>
      <c r="M969" s="229">
        <f t="shared" si="389"/>
        <v>519.55591800000002</v>
      </c>
      <c r="N969" s="477">
        <f t="shared" si="390"/>
        <v>502.5435826209648</v>
      </c>
      <c r="O969" s="235">
        <f t="shared" si="391"/>
        <v>239.10962774999999</v>
      </c>
      <c r="P969" s="453">
        <f t="shared" si="391"/>
        <v>259.86981824999998</v>
      </c>
      <c r="Q969" s="154">
        <f t="shared" si="392"/>
        <v>362.87716</v>
      </c>
      <c r="R969" s="232">
        <f t="shared" si="392"/>
        <v>2573.8705</v>
      </c>
      <c r="S969" s="566"/>
      <c r="T969" s="566"/>
    </row>
    <row r="970" spans="1:24" ht="18" customHeight="1">
      <c r="A970" s="233">
        <v>41514</v>
      </c>
      <c r="B970" s="340">
        <v>1661</v>
      </c>
      <c r="C970" s="340">
        <v>5.0425000000000004</v>
      </c>
      <c r="D970" s="226">
        <v>14.33</v>
      </c>
      <c r="E970" s="226">
        <v>463.3</v>
      </c>
      <c r="F970" s="252">
        <v>6.4649999999999999</v>
      </c>
      <c r="G970" s="340">
        <v>7.0625</v>
      </c>
      <c r="H970" s="340">
        <v>16.440000000000001</v>
      </c>
      <c r="I970" s="340">
        <v>118.45</v>
      </c>
      <c r="K970" s="228">
        <f>B970*0.220463</f>
        <v>366.18904299999997</v>
      </c>
      <c r="L970" s="228">
        <f>C970*39.3682</f>
        <v>198.51414850000003</v>
      </c>
      <c r="M970" s="229">
        <f>D970*36.7437</f>
        <v>526.53722099999993</v>
      </c>
      <c r="N970" s="477">
        <f>E970/0.907185</f>
        <v>510.7006839839724</v>
      </c>
      <c r="O970" s="235">
        <f t="shared" ref="O970:P972" si="393">F970*36.7437</f>
        <v>237.54802049999998</v>
      </c>
      <c r="P970" s="453">
        <f t="shared" si="393"/>
        <v>259.50238124999998</v>
      </c>
      <c r="Q970" s="154">
        <f t="shared" ref="Q970:R972" si="394">H970/100*2204.6</f>
        <v>362.43624</v>
      </c>
      <c r="R970" s="232">
        <f t="shared" si="394"/>
        <v>2611.3487</v>
      </c>
      <c r="S970" s="566"/>
      <c r="T970" s="566"/>
    </row>
    <row r="971" spans="1:24" ht="18" customHeight="1">
      <c r="A971" s="233">
        <v>41515</v>
      </c>
      <c r="B971" s="340">
        <v>1565</v>
      </c>
      <c r="C971" s="340">
        <v>4.9725000000000001</v>
      </c>
      <c r="D971" s="226">
        <v>14.3</v>
      </c>
      <c r="E971" s="226">
        <v>467.4</v>
      </c>
      <c r="F971" s="252">
        <v>6.4124999999999996</v>
      </c>
      <c r="G971" s="340">
        <v>7.01</v>
      </c>
      <c r="H971" s="340">
        <v>16.37</v>
      </c>
      <c r="I971" s="340">
        <v>117.65</v>
      </c>
      <c r="K971" s="228">
        <f>B971*0.220463</f>
        <v>345.02459499999998</v>
      </c>
      <c r="L971" s="228">
        <f>C971*39.3682</f>
        <v>195.7583745</v>
      </c>
      <c r="M971" s="229">
        <f>D971*36.7437</f>
        <v>525.43490999999995</v>
      </c>
      <c r="N971" s="477">
        <f>E971/0.907185</f>
        <v>515.22015906347656</v>
      </c>
      <c r="O971" s="235">
        <f t="shared" si="393"/>
        <v>235.61897624999997</v>
      </c>
      <c r="P971" s="453">
        <f t="shared" si="393"/>
        <v>257.57333699999998</v>
      </c>
      <c r="Q971" s="154">
        <f t="shared" si="394"/>
        <v>360.89302000000004</v>
      </c>
      <c r="R971" s="232">
        <f t="shared" si="394"/>
        <v>2593.7119000000002</v>
      </c>
      <c r="S971" s="571"/>
      <c r="T971" s="566"/>
    </row>
    <row r="972" spans="1:24" ht="18" customHeight="1" thickBot="1">
      <c r="A972" s="233">
        <v>41516</v>
      </c>
      <c r="B972" s="340">
        <v>1580.5</v>
      </c>
      <c r="C972" s="340">
        <v>4.95</v>
      </c>
      <c r="D972" s="226">
        <v>14.24</v>
      </c>
      <c r="E972" s="226">
        <v>468.2</v>
      </c>
      <c r="F972" s="252">
        <v>6.4325000000000001</v>
      </c>
      <c r="G972" s="340">
        <v>7.0075000000000003</v>
      </c>
      <c r="H972" s="340">
        <v>16.34</v>
      </c>
      <c r="I972" s="340">
        <v>116.3</v>
      </c>
      <c r="K972" s="228">
        <f t="shared" si="387"/>
        <v>348.44177150000002</v>
      </c>
      <c r="L972" s="228">
        <f t="shared" si="388"/>
        <v>194.87259</v>
      </c>
      <c r="M972" s="229">
        <f t="shared" si="389"/>
        <v>523.23028799999997</v>
      </c>
      <c r="N972" s="477">
        <f t="shared" si="390"/>
        <v>516.10200785947734</v>
      </c>
      <c r="O972" s="235">
        <f t="shared" si="393"/>
        <v>236.35385024999999</v>
      </c>
      <c r="P972" s="453">
        <f t="shared" si="393"/>
        <v>257.48147775000001</v>
      </c>
      <c r="Q972" s="154">
        <f t="shared" si="394"/>
        <v>360.23163999999997</v>
      </c>
      <c r="R972" s="232">
        <f t="shared" si="394"/>
        <v>2563.9497999999999</v>
      </c>
      <c r="S972" s="566"/>
      <c r="T972" s="566"/>
    </row>
    <row r="973" spans="1:24" ht="18" customHeight="1" thickBot="1">
      <c r="A973" s="120" t="s">
        <v>121</v>
      </c>
      <c r="B973" s="344">
        <f t="shared" ref="B973:I973" si="395">AVERAGE(B951:B972)</f>
        <v>1564.659090909091</v>
      </c>
      <c r="C973" s="344">
        <f t="shared" si="395"/>
        <v>4.8319318181818183</v>
      </c>
      <c r="D973" s="344">
        <f t="shared" si="395"/>
        <v>13.554545454545456</v>
      </c>
      <c r="E973" s="344">
        <f t="shared" si="395"/>
        <v>427.27272727272725</v>
      </c>
      <c r="F973" s="344">
        <f t="shared" si="395"/>
        <v>6.4142045454545462</v>
      </c>
      <c r="G973" s="344">
        <f t="shared" si="395"/>
        <v>7.008636363636362</v>
      </c>
      <c r="H973" s="344">
        <f t="shared" si="395"/>
        <v>16.699545454545451</v>
      </c>
      <c r="I973" s="344">
        <f t="shared" si="395"/>
        <v>118.87045454545455</v>
      </c>
      <c r="J973" s="462"/>
      <c r="K973" s="223">
        <f t="shared" ref="K973:R973" si="396">AVERAGE(K951:K972)</f>
        <v>344.94943715909091</v>
      </c>
      <c r="L973" s="223">
        <f t="shared" si="396"/>
        <v>190.2244582045455</v>
      </c>
      <c r="M973" s="224">
        <f t="shared" si="396"/>
        <v>498.04415181818183</v>
      </c>
      <c r="N973" s="402">
        <f t="shared" si="396"/>
        <v>470.98742513679935</v>
      </c>
      <c r="O973" s="492">
        <f t="shared" si="396"/>
        <v>235.68160755681814</v>
      </c>
      <c r="P973" s="493">
        <f t="shared" si="396"/>
        <v>257.52323195454551</v>
      </c>
      <c r="Q973" s="71">
        <f t="shared" si="396"/>
        <v>368.15817909090902</v>
      </c>
      <c r="R973" s="282">
        <f t="shared" si="396"/>
        <v>2620.6180409090907</v>
      </c>
    </row>
    <row r="974" spans="1:24" ht="18" customHeight="1">
      <c r="A974" s="233">
        <v>41520</v>
      </c>
      <c r="B974" s="340">
        <v>1579</v>
      </c>
      <c r="C974" s="340">
        <v>4.9800000000000004</v>
      </c>
      <c r="D974" s="226">
        <v>14.355</v>
      </c>
      <c r="E974" s="226">
        <v>485.4</v>
      </c>
      <c r="F974" s="252">
        <v>6.3650000000000002</v>
      </c>
      <c r="G974" s="340">
        <v>6.9675000000000002</v>
      </c>
      <c r="H974" s="340">
        <v>16.47</v>
      </c>
      <c r="I974" s="340">
        <v>117.2</v>
      </c>
      <c r="K974" s="228">
        <f t="shared" ref="K974:K993" si="397">B974*0.220463</f>
        <v>348.11107699999997</v>
      </c>
      <c r="L974" s="228">
        <f t="shared" ref="L974:L993" si="398">C974*39.3682</f>
        <v>196.05363600000001</v>
      </c>
      <c r="M974" s="229">
        <f t="shared" ref="M974:M993" si="399">D974*36.7437</f>
        <v>527.45581349999998</v>
      </c>
      <c r="N974" s="477">
        <f t="shared" ref="N974:N993" si="400">E974/0.907185</f>
        <v>535.06175697349488</v>
      </c>
      <c r="O974" s="235">
        <f>F974*36.7437</f>
        <v>233.8736505</v>
      </c>
      <c r="P974" s="453">
        <f>G974*36.7437</f>
        <v>256.01172974999997</v>
      </c>
      <c r="Q974" s="154">
        <f>H974/100*2204.6</f>
        <v>363.09761999999995</v>
      </c>
      <c r="R974" s="232">
        <f>I974/100*2204.6</f>
        <v>2583.7911999999997</v>
      </c>
      <c r="S974" s="566"/>
      <c r="T974" s="566"/>
    </row>
    <row r="975" spans="1:24" ht="18" customHeight="1">
      <c r="A975" s="233">
        <v>41521</v>
      </c>
      <c r="B975" s="340">
        <v>1568.5</v>
      </c>
      <c r="C975" s="340">
        <v>4.9400000000000004</v>
      </c>
      <c r="D975" s="226">
        <v>13.977499999999999</v>
      </c>
      <c r="E975" s="226">
        <v>468.6</v>
      </c>
      <c r="F975" s="252">
        <v>6.3425000000000002</v>
      </c>
      <c r="G975" s="340">
        <v>7.05</v>
      </c>
      <c r="H975" s="340">
        <v>16.38</v>
      </c>
      <c r="I975" s="340">
        <v>116.85</v>
      </c>
      <c r="K975" s="228">
        <f t="shared" si="397"/>
        <v>345.79621549999996</v>
      </c>
      <c r="L975" s="228">
        <f t="shared" si="398"/>
        <v>194.47890800000002</v>
      </c>
      <c r="M975" s="229">
        <f t="shared" si="399"/>
        <v>513.5850667499999</v>
      </c>
      <c r="N975" s="477">
        <f t="shared" si="400"/>
        <v>516.54293225747779</v>
      </c>
      <c r="O975" s="235">
        <f>F975*36.7437</f>
        <v>233.04691724999998</v>
      </c>
      <c r="P975" s="453">
        <f>G975*36.7437</f>
        <v>259.04308499999996</v>
      </c>
      <c r="Q975" s="154">
        <f>H975/100*2204.6</f>
        <v>361.11347999999998</v>
      </c>
      <c r="R975" s="232">
        <f>I975/100*2204.6</f>
        <v>2576.0750999999996</v>
      </c>
      <c r="S975" s="566"/>
      <c r="T975" s="566"/>
    </row>
    <row r="976" spans="1:24" ht="18" customHeight="1">
      <c r="A976" s="233">
        <v>41522</v>
      </c>
      <c r="B976" s="340">
        <v>1569.5</v>
      </c>
      <c r="C976" s="340">
        <v>4.8949999999999996</v>
      </c>
      <c r="D976" s="226">
        <v>14.23</v>
      </c>
      <c r="E976" s="226">
        <v>479.5</v>
      </c>
      <c r="F976" s="252">
        <v>6.2725</v>
      </c>
      <c r="G976" s="340">
        <v>7.0125000000000002</v>
      </c>
      <c r="H976" s="340">
        <v>16.510000000000002</v>
      </c>
      <c r="I976" s="340">
        <v>116.85</v>
      </c>
      <c r="K976" s="228">
        <f t="shared" si="397"/>
        <v>346.01667850000001</v>
      </c>
      <c r="L976" s="228">
        <f t="shared" si="398"/>
        <v>192.70733899999999</v>
      </c>
      <c r="M976" s="229">
        <f t="shared" si="399"/>
        <v>522.86285099999998</v>
      </c>
      <c r="N976" s="477">
        <f t="shared" si="400"/>
        <v>528.55812210298893</v>
      </c>
      <c r="O976" s="235">
        <f t="shared" ref="O976:P979" si="401">F976*36.7437</f>
        <v>230.47485824999998</v>
      </c>
      <c r="P976" s="453">
        <f t="shared" si="401"/>
        <v>257.66519625000001</v>
      </c>
      <c r="Q976" s="154">
        <f t="shared" ref="Q976:R979" si="402">H976/100*2204.6</f>
        <v>363.97946000000002</v>
      </c>
      <c r="R976" s="232">
        <f t="shared" si="402"/>
        <v>2576.0750999999996</v>
      </c>
      <c r="S976" s="566"/>
      <c r="T976" s="566"/>
    </row>
    <row r="977" spans="1:20" ht="18" customHeight="1">
      <c r="A977" s="233">
        <v>41523</v>
      </c>
      <c r="B977" s="340">
        <v>1545</v>
      </c>
      <c r="C977" s="340">
        <v>4.915</v>
      </c>
      <c r="D977" s="226">
        <v>14.37</v>
      </c>
      <c r="E977" s="226">
        <v>482.1</v>
      </c>
      <c r="F977" s="252">
        <v>6.35</v>
      </c>
      <c r="G977" s="340">
        <v>7.085</v>
      </c>
      <c r="H977" s="340">
        <v>16.79</v>
      </c>
      <c r="I977" s="340">
        <v>117.85</v>
      </c>
      <c r="K977" s="228">
        <f t="shared" si="397"/>
        <v>340.61533500000002</v>
      </c>
      <c r="L977" s="228">
        <f t="shared" si="398"/>
        <v>193.49470300000002</v>
      </c>
      <c r="M977" s="229">
        <f t="shared" si="399"/>
        <v>528.00696899999991</v>
      </c>
      <c r="N977" s="477">
        <f t="shared" si="400"/>
        <v>531.42413068999156</v>
      </c>
      <c r="O977" s="235">
        <f t="shared" si="401"/>
        <v>233.32249499999998</v>
      </c>
      <c r="P977" s="453">
        <f t="shared" si="401"/>
        <v>260.3291145</v>
      </c>
      <c r="Q977" s="154">
        <f t="shared" si="402"/>
        <v>370.15233999999998</v>
      </c>
      <c r="R977" s="232">
        <f t="shared" si="402"/>
        <v>2598.1210999999998</v>
      </c>
      <c r="S977" s="566"/>
      <c r="T977" s="566"/>
    </row>
    <row r="978" spans="1:20" ht="18" customHeight="1">
      <c r="A978" s="233">
        <v>41526</v>
      </c>
      <c r="B978" s="340">
        <v>1533</v>
      </c>
      <c r="C978" s="340">
        <v>4.7725</v>
      </c>
      <c r="D978" s="226">
        <v>14.0425</v>
      </c>
      <c r="E978" s="226">
        <v>465.8</v>
      </c>
      <c r="F978" s="252">
        <v>6.2874999999999996</v>
      </c>
      <c r="G978" s="340">
        <v>7.0149999999999997</v>
      </c>
      <c r="H978" s="340">
        <v>17.010000000000002</v>
      </c>
      <c r="I978" s="340">
        <v>118.05</v>
      </c>
      <c r="K978" s="228">
        <f t="shared" si="397"/>
        <v>337.96977899999996</v>
      </c>
      <c r="L978" s="228">
        <f t="shared" si="398"/>
        <v>187.88473450000001</v>
      </c>
      <c r="M978" s="229">
        <f t="shared" si="399"/>
        <v>515.97340724999992</v>
      </c>
      <c r="N978" s="477">
        <f t="shared" si="400"/>
        <v>513.456461471475</v>
      </c>
      <c r="O978" s="235">
        <f t="shared" si="401"/>
        <v>231.02601374999998</v>
      </c>
      <c r="P978" s="453">
        <f t="shared" si="401"/>
        <v>257.75705549999998</v>
      </c>
      <c r="Q978" s="154">
        <f t="shared" si="402"/>
        <v>375.00246000000004</v>
      </c>
      <c r="R978" s="232">
        <f t="shared" si="402"/>
        <v>2602.5302999999994</v>
      </c>
      <c r="S978" s="566"/>
      <c r="T978" s="566"/>
    </row>
    <row r="979" spans="1:20" ht="18" customHeight="1">
      <c r="A979" s="233">
        <v>41527</v>
      </c>
      <c r="B979" s="340">
        <v>1542.5</v>
      </c>
      <c r="C979" s="340">
        <v>4.7474999999999996</v>
      </c>
      <c r="D979" s="226">
        <v>14.0375</v>
      </c>
      <c r="E979" s="226">
        <v>462.5</v>
      </c>
      <c r="F979" s="252">
        <v>6.3375000000000004</v>
      </c>
      <c r="G979" s="340">
        <v>7.0674999999999999</v>
      </c>
      <c r="H979" s="340">
        <v>17.18</v>
      </c>
      <c r="I979" s="340">
        <v>116.65</v>
      </c>
      <c r="K979" s="228">
        <f t="shared" si="397"/>
        <v>340.06417749999997</v>
      </c>
      <c r="L979" s="228">
        <f t="shared" si="398"/>
        <v>186.9005295</v>
      </c>
      <c r="M979" s="229">
        <f t="shared" si="399"/>
        <v>515.78968874999998</v>
      </c>
      <c r="N979" s="477">
        <f t="shared" si="400"/>
        <v>509.81883518797156</v>
      </c>
      <c r="O979" s="235">
        <f t="shared" si="401"/>
        <v>232.86319874999998</v>
      </c>
      <c r="P979" s="453">
        <f t="shared" si="401"/>
        <v>259.68609974999998</v>
      </c>
      <c r="Q979" s="154">
        <f t="shared" si="402"/>
        <v>378.75027999999998</v>
      </c>
      <c r="R979" s="232">
        <f t="shared" si="402"/>
        <v>2571.6659</v>
      </c>
      <c r="S979" s="566"/>
      <c r="T979" s="566"/>
    </row>
    <row r="980" spans="1:20" ht="18" customHeight="1">
      <c r="A980" s="233">
        <v>41528</v>
      </c>
      <c r="B980" s="340">
        <v>1566</v>
      </c>
      <c r="C980" s="340">
        <v>4.7975000000000003</v>
      </c>
      <c r="D980" s="226">
        <v>14.0525</v>
      </c>
      <c r="E980" s="226">
        <v>460.9</v>
      </c>
      <c r="F980" s="252">
        <v>6.35</v>
      </c>
      <c r="G980" s="340">
        <v>7.0824999999999996</v>
      </c>
      <c r="H980" s="340">
        <v>17.170000000000002</v>
      </c>
      <c r="I980" s="340">
        <v>120.8</v>
      </c>
      <c r="K980" s="228">
        <f t="shared" si="397"/>
        <v>345.24505799999997</v>
      </c>
      <c r="L980" s="228">
        <f t="shared" si="398"/>
        <v>188.86893950000001</v>
      </c>
      <c r="M980" s="229">
        <f t="shared" si="399"/>
        <v>516.34084424999992</v>
      </c>
      <c r="N980" s="477">
        <f t="shared" si="400"/>
        <v>508.05513759596994</v>
      </c>
      <c r="O980" s="235">
        <f t="shared" ref="O980:P993" si="403">F980*36.7437</f>
        <v>233.32249499999998</v>
      </c>
      <c r="P980" s="453">
        <f t="shared" si="403"/>
        <v>260.23725524999998</v>
      </c>
      <c r="Q980" s="154">
        <f t="shared" ref="Q980:R993" si="404">H980/100*2204.6</f>
        <v>378.52982000000003</v>
      </c>
      <c r="R980" s="232">
        <f t="shared" si="404"/>
        <v>2663.1567999999997</v>
      </c>
      <c r="S980" s="566"/>
      <c r="T980" s="566"/>
    </row>
    <row r="981" spans="1:20" ht="18" customHeight="1">
      <c r="A981" s="233">
        <v>41529</v>
      </c>
      <c r="B981" s="340">
        <v>1560.5</v>
      </c>
      <c r="C981" s="340">
        <v>4.79</v>
      </c>
      <c r="D981" s="226">
        <v>14.22</v>
      </c>
      <c r="E981" s="226">
        <v>480.9</v>
      </c>
      <c r="F981" s="252">
        <v>6.4175000000000004</v>
      </c>
      <c r="G981" s="340">
        <v>7.0674999999999999</v>
      </c>
      <c r="H981" s="340">
        <v>17.18</v>
      </c>
      <c r="I981" s="340">
        <v>120.6</v>
      </c>
      <c r="K981" s="228">
        <f t="shared" si="397"/>
        <v>344.0325115</v>
      </c>
      <c r="L981" s="228">
        <f t="shared" si="398"/>
        <v>188.573678</v>
      </c>
      <c r="M981" s="229">
        <f t="shared" si="399"/>
        <v>522.49541399999998</v>
      </c>
      <c r="N981" s="477">
        <f t="shared" si="400"/>
        <v>530.10135749599033</v>
      </c>
      <c r="O981" s="235">
        <f t="shared" si="403"/>
        <v>235.80269475</v>
      </c>
      <c r="P981" s="453">
        <f t="shared" si="403"/>
        <v>259.68609974999998</v>
      </c>
      <c r="Q981" s="154">
        <f t="shared" si="404"/>
        <v>378.75027999999998</v>
      </c>
      <c r="R981" s="232">
        <f t="shared" si="404"/>
        <v>2658.7475999999997</v>
      </c>
      <c r="S981" s="566"/>
      <c r="T981" s="566"/>
    </row>
    <row r="982" spans="1:20" ht="18" customHeight="1">
      <c r="A982" s="233">
        <v>41530</v>
      </c>
      <c r="B982" s="340">
        <v>1614.5</v>
      </c>
      <c r="C982" s="340">
        <v>4.5</v>
      </c>
      <c r="D982" s="226">
        <v>14.887499999999999</v>
      </c>
      <c r="E982" s="226">
        <v>496.2</v>
      </c>
      <c r="F982" s="252">
        <v>6.2774999999999999</v>
      </c>
      <c r="G982" s="340">
        <v>6.85</v>
      </c>
      <c r="H982" s="340">
        <v>17.09</v>
      </c>
      <c r="I982" s="340">
        <v>120</v>
      </c>
      <c r="K982" s="228">
        <f t="shared" si="397"/>
        <v>355.93751349999997</v>
      </c>
      <c r="L982" s="228">
        <f t="shared" si="398"/>
        <v>177.15690000000001</v>
      </c>
      <c r="M982" s="229">
        <f t="shared" si="399"/>
        <v>547.02183374999993</v>
      </c>
      <c r="N982" s="477">
        <f t="shared" si="400"/>
        <v>546.96671571950594</v>
      </c>
      <c r="O982" s="235">
        <f t="shared" si="403"/>
        <v>230.65857674999998</v>
      </c>
      <c r="P982" s="453">
        <f t="shared" si="403"/>
        <v>251.69434499999997</v>
      </c>
      <c r="Q982" s="154">
        <f t="shared" si="404"/>
        <v>376.76613999999995</v>
      </c>
      <c r="R982" s="232">
        <f t="shared" si="404"/>
        <v>2645.52</v>
      </c>
      <c r="S982" s="566"/>
      <c r="T982" s="566"/>
    </row>
    <row r="983" spans="1:20" ht="18" customHeight="1">
      <c r="A983" s="233">
        <v>41533</v>
      </c>
      <c r="B983" s="340">
        <v>1556.5</v>
      </c>
      <c r="C983" s="340">
        <v>4.5650000000000004</v>
      </c>
      <c r="D983" s="226">
        <v>13.4825</v>
      </c>
      <c r="E983" s="226">
        <v>431.2</v>
      </c>
      <c r="F983" s="252">
        <v>6.4124999999999996</v>
      </c>
      <c r="G983" s="340">
        <v>6.8975</v>
      </c>
      <c r="H983" s="340">
        <v>16.940000000000001</v>
      </c>
      <c r="I983" s="340">
        <v>119.25</v>
      </c>
      <c r="K983" s="228">
        <f t="shared" si="397"/>
        <v>343.15065949999996</v>
      </c>
      <c r="L983" s="228">
        <f t="shared" si="398"/>
        <v>179.71583300000003</v>
      </c>
      <c r="M983" s="229">
        <f t="shared" si="399"/>
        <v>495.39693524999996</v>
      </c>
      <c r="N983" s="477">
        <f t="shared" si="400"/>
        <v>475.31650104443963</v>
      </c>
      <c r="O983" s="235">
        <f t="shared" si="403"/>
        <v>235.61897624999997</v>
      </c>
      <c r="P983" s="453">
        <f t="shared" si="403"/>
        <v>253.43967074999998</v>
      </c>
      <c r="Q983" s="154">
        <f t="shared" si="404"/>
        <v>373.45924000000002</v>
      </c>
      <c r="R983" s="232">
        <f t="shared" si="404"/>
        <v>2628.9854999999998</v>
      </c>
      <c r="S983" s="566" t="s">
        <v>120</v>
      </c>
      <c r="T983" s="566"/>
    </row>
    <row r="984" spans="1:20" ht="18" customHeight="1">
      <c r="A984" s="233">
        <v>41534</v>
      </c>
      <c r="B984" s="340">
        <v>1553</v>
      </c>
      <c r="C984" s="340">
        <v>4.54</v>
      </c>
      <c r="D984" s="226">
        <v>13.425000000000001</v>
      </c>
      <c r="E984" s="226">
        <v>428.8</v>
      </c>
      <c r="F984" s="252">
        <v>6.43</v>
      </c>
      <c r="G984" s="340">
        <v>6.9024999999999999</v>
      </c>
      <c r="H984" s="340">
        <v>16.79</v>
      </c>
      <c r="I984" s="340">
        <v>114.95</v>
      </c>
      <c r="K984" s="228">
        <f t="shared" si="397"/>
        <v>342.37903899999998</v>
      </c>
      <c r="L984" s="228">
        <f t="shared" si="398"/>
        <v>178.731628</v>
      </c>
      <c r="M984" s="229">
        <f t="shared" si="399"/>
        <v>493.28417250000001</v>
      </c>
      <c r="N984" s="477">
        <f t="shared" si="400"/>
        <v>472.67095465643723</v>
      </c>
      <c r="O984" s="235">
        <f t="shared" si="403"/>
        <v>236.26199099999997</v>
      </c>
      <c r="P984" s="453">
        <f t="shared" si="403"/>
        <v>253.62338924999997</v>
      </c>
      <c r="Q984" s="154">
        <f t="shared" si="404"/>
        <v>370.15233999999998</v>
      </c>
      <c r="R984" s="232">
        <f t="shared" si="404"/>
        <v>2534.1876999999999</v>
      </c>
      <c r="S984" s="566"/>
      <c r="T984" s="566"/>
    </row>
    <row r="985" spans="1:20" ht="18" customHeight="1">
      <c r="A985" s="233">
        <v>41535</v>
      </c>
      <c r="B985" s="340">
        <v>1561</v>
      </c>
      <c r="C985" s="340">
        <v>4.5625</v>
      </c>
      <c r="D985" s="226">
        <v>13.477499999999999</v>
      </c>
      <c r="E985" s="226">
        <v>427</v>
      </c>
      <c r="F985" s="252">
        <v>6.4649999999999999</v>
      </c>
      <c r="G985" s="340">
        <v>6.9249999999999998</v>
      </c>
      <c r="H985" s="340">
        <v>16.89</v>
      </c>
      <c r="I985" s="340">
        <v>114.9</v>
      </c>
      <c r="K985" s="228">
        <f t="shared" si="397"/>
        <v>344.142743</v>
      </c>
      <c r="L985" s="228">
        <f t="shared" si="398"/>
        <v>179.6174125</v>
      </c>
      <c r="M985" s="229">
        <f t="shared" si="399"/>
        <v>495.2132167499999</v>
      </c>
      <c r="N985" s="477">
        <f t="shared" si="400"/>
        <v>470.68679486543539</v>
      </c>
      <c r="O985" s="235">
        <f t="shared" si="403"/>
        <v>237.54802049999998</v>
      </c>
      <c r="P985" s="453">
        <f t="shared" si="403"/>
        <v>254.45012249999996</v>
      </c>
      <c r="Q985" s="154">
        <f t="shared" si="404"/>
        <v>372.35693999999995</v>
      </c>
      <c r="R985" s="232">
        <f t="shared" si="404"/>
        <v>2533.0853999999999</v>
      </c>
      <c r="S985" s="566"/>
      <c r="T985" s="566"/>
    </row>
    <row r="986" spans="1:20" ht="18" customHeight="1">
      <c r="A986" s="233">
        <v>41536</v>
      </c>
      <c r="B986" s="340">
        <v>1568</v>
      </c>
      <c r="C986" s="340">
        <v>4.5949999999999998</v>
      </c>
      <c r="D986" s="226">
        <v>13.395</v>
      </c>
      <c r="E986" s="226">
        <v>421.6</v>
      </c>
      <c r="F986" s="252">
        <v>6.57</v>
      </c>
      <c r="G986" s="340">
        <v>7.02</v>
      </c>
      <c r="H986" s="340">
        <v>17.170000000000002</v>
      </c>
      <c r="I986" s="340">
        <v>115.8</v>
      </c>
      <c r="K986" s="228">
        <f t="shared" si="397"/>
        <v>345.68598399999996</v>
      </c>
      <c r="L986" s="228">
        <f t="shared" si="398"/>
        <v>180.89687899999998</v>
      </c>
      <c r="M986" s="229">
        <f t="shared" si="399"/>
        <v>492.18186149999997</v>
      </c>
      <c r="N986" s="477">
        <f t="shared" si="400"/>
        <v>464.73431549242991</v>
      </c>
      <c r="O986" s="235">
        <f t="shared" si="403"/>
        <v>241.40610899999999</v>
      </c>
      <c r="P986" s="453">
        <f t="shared" si="403"/>
        <v>257.94077399999998</v>
      </c>
      <c r="Q986" s="154">
        <f t="shared" si="404"/>
        <v>378.52982000000003</v>
      </c>
      <c r="R986" s="232">
        <f t="shared" si="404"/>
        <v>2552.9267999999997</v>
      </c>
      <c r="S986" s="566"/>
      <c r="T986" s="566"/>
    </row>
    <row r="987" spans="1:20" ht="18" customHeight="1">
      <c r="A987" s="233">
        <v>41537</v>
      </c>
      <c r="B987" s="340">
        <v>1554.5</v>
      </c>
      <c r="C987" s="340">
        <v>4.51</v>
      </c>
      <c r="D987" s="226">
        <v>13.1525</v>
      </c>
      <c r="E987" s="226">
        <v>413.4</v>
      </c>
      <c r="F987" s="252">
        <v>6.4625000000000004</v>
      </c>
      <c r="G987" s="340">
        <v>6.9275000000000002</v>
      </c>
      <c r="H987" s="340">
        <v>17.18</v>
      </c>
      <c r="I987" s="340">
        <v>114.65</v>
      </c>
      <c r="K987" s="228">
        <f t="shared" ref="K987:K992" si="405">B987*0.220463</f>
        <v>342.70973349999997</v>
      </c>
      <c r="L987" s="228">
        <f t="shared" ref="L987:L992" si="406">C987*39.3682</f>
        <v>177.55058199999999</v>
      </c>
      <c r="M987" s="229">
        <f t="shared" ref="M987:M992" si="407">D987*36.7437</f>
        <v>483.27151424999994</v>
      </c>
      <c r="N987" s="477">
        <f t="shared" ref="N987:N992" si="408">E987/0.907185</f>
        <v>455.69536533342148</v>
      </c>
      <c r="O987" s="235">
        <f t="shared" ref="O987:P992" si="409">F987*36.7437</f>
        <v>237.45616124999998</v>
      </c>
      <c r="P987" s="453">
        <f t="shared" si="409"/>
        <v>254.54198174999999</v>
      </c>
      <c r="Q987" s="154">
        <f t="shared" ref="Q987:R992" si="410">H987/100*2204.6</f>
        <v>378.75027999999998</v>
      </c>
      <c r="R987" s="232">
        <f t="shared" si="410"/>
        <v>2527.5738999999999</v>
      </c>
      <c r="S987" s="566"/>
      <c r="T987" s="566"/>
    </row>
    <row r="988" spans="1:20" ht="18" customHeight="1">
      <c r="A988" s="233">
        <v>41540</v>
      </c>
      <c r="B988" s="340">
        <v>1553.5</v>
      </c>
      <c r="C988" s="340">
        <v>4.5324999999999998</v>
      </c>
      <c r="D988" s="226">
        <v>13.077500000000001</v>
      </c>
      <c r="E988" s="226">
        <v>411.1</v>
      </c>
      <c r="F988" s="252">
        <v>6.5350000000000001</v>
      </c>
      <c r="G988" s="340">
        <v>6.9775</v>
      </c>
      <c r="H988" s="340">
        <v>17.25</v>
      </c>
      <c r="I988" s="340">
        <v>117.05</v>
      </c>
      <c r="K988" s="228">
        <f t="shared" si="405"/>
        <v>342.48927049999998</v>
      </c>
      <c r="L988" s="228">
        <f t="shared" si="406"/>
        <v>178.43636649999999</v>
      </c>
      <c r="M988" s="229">
        <f t="shared" si="407"/>
        <v>480.51573674999997</v>
      </c>
      <c r="N988" s="477">
        <f t="shared" si="408"/>
        <v>453.16005004491922</v>
      </c>
      <c r="O988" s="235">
        <f t="shared" si="409"/>
        <v>240.12007949999997</v>
      </c>
      <c r="P988" s="453">
        <f t="shared" si="409"/>
        <v>256.37916674999997</v>
      </c>
      <c r="Q988" s="154">
        <f t="shared" si="410"/>
        <v>380.29349999999994</v>
      </c>
      <c r="R988" s="232">
        <f t="shared" si="410"/>
        <v>2580.4842999999996</v>
      </c>
      <c r="S988" s="566"/>
      <c r="T988" s="566"/>
    </row>
    <row r="989" spans="1:20" ht="18" customHeight="1">
      <c r="A989" s="233">
        <v>41541</v>
      </c>
      <c r="B989" s="340">
        <v>1548.5</v>
      </c>
      <c r="C989" s="340">
        <v>4.4874999999999998</v>
      </c>
      <c r="D989" s="226">
        <v>13.125</v>
      </c>
      <c r="E989" s="226">
        <v>414.1</v>
      </c>
      <c r="F989" s="252">
        <v>6.5824999999999996</v>
      </c>
      <c r="G989" s="340">
        <v>7.05</v>
      </c>
      <c r="H989" s="340">
        <v>17.420000000000002</v>
      </c>
      <c r="I989" s="340">
        <v>117.85</v>
      </c>
      <c r="K989" s="228">
        <f t="shared" si="405"/>
        <v>341.3869555</v>
      </c>
      <c r="L989" s="228">
        <f t="shared" si="406"/>
        <v>176.66479749999999</v>
      </c>
      <c r="M989" s="229">
        <f t="shared" si="407"/>
        <v>482.26106249999998</v>
      </c>
      <c r="N989" s="477">
        <f t="shared" si="408"/>
        <v>456.46698302992223</v>
      </c>
      <c r="O989" s="235">
        <f t="shared" si="409"/>
        <v>241.86540524999995</v>
      </c>
      <c r="P989" s="453">
        <f t="shared" si="409"/>
        <v>259.04308499999996</v>
      </c>
      <c r="Q989" s="154">
        <f t="shared" si="410"/>
        <v>384.04132000000004</v>
      </c>
      <c r="R989" s="232">
        <f t="shared" si="410"/>
        <v>2598.1210999999998</v>
      </c>
      <c r="S989" s="566"/>
      <c r="T989" s="566"/>
    </row>
    <row r="990" spans="1:20" ht="18" customHeight="1">
      <c r="A990" s="233">
        <v>41542</v>
      </c>
      <c r="B990" s="340">
        <v>1548</v>
      </c>
      <c r="C990" s="340">
        <v>4.5475000000000003</v>
      </c>
      <c r="D990" s="226">
        <v>13.217499999999999</v>
      </c>
      <c r="E990" s="226">
        <v>418.6</v>
      </c>
      <c r="F990" s="252">
        <v>6.7050000000000001</v>
      </c>
      <c r="G990" s="340">
        <v>7.1825000000000001</v>
      </c>
      <c r="H990" s="340">
        <v>17.62</v>
      </c>
      <c r="I990" s="340">
        <v>117.25</v>
      </c>
      <c r="K990" s="228">
        <f t="shared" si="405"/>
        <v>341.276724</v>
      </c>
      <c r="L990" s="228">
        <f t="shared" si="406"/>
        <v>179.02688950000001</v>
      </c>
      <c r="M990" s="229">
        <f t="shared" si="407"/>
        <v>485.65985474999991</v>
      </c>
      <c r="N990" s="477">
        <f t="shared" si="408"/>
        <v>461.42738250742684</v>
      </c>
      <c r="O990" s="235">
        <f t="shared" si="409"/>
        <v>246.36650849999998</v>
      </c>
      <c r="P990" s="453">
        <f t="shared" si="409"/>
        <v>263.91162524999999</v>
      </c>
      <c r="Q990" s="154">
        <f t="shared" si="410"/>
        <v>388.45052000000004</v>
      </c>
      <c r="R990" s="232">
        <f t="shared" si="410"/>
        <v>2584.8935000000001</v>
      </c>
      <c r="S990" s="572"/>
      <c r="T990" s="566"/>
    </row>
    <row r="991" spans="1:20" ht="18" customHeight="1">
      <c r="A991" s="233">
        <v>41543</v>
      </c>
      <c r="B991" s="340">
        <v>1532</v>
      </c>
      <c r="C991" s="340">
        <v>4.5674999999999999</v>
      </c>
      <c r="D991" s="226">
        <v>13.1675</v>
      </c>
      <c r="E991" s="226">
        <v>416.4</v>
      </c>
      <c r="F991" s="252">
        <v>6.7824999999999998</v>
      </c>
      <c r="G991" s="340">
        <v>7.2725</v>
      </c>
      <c r="H991" s="340">
        <v>17.510000000000002</v>
      </c>
      <c r="I991" s="340">
        <v>115.65</v>
      </c>
      <c r="K991" s="228">
        <f t="shared" si="405"/>
        <v>337.74931599999996</v>
      </c>
      <c r="L991" s="228">
        <f t="shared" si="406"/>
        <v>179.81425350000001</v>
      </c>
      <c r="M991" s="229">
        <f t="shared" si="407"/>
        <v>483.82266974999999</v>
      </c>
      <c r="N991" s="477">
        <f t="shared" si="408"/>
        <v>459.00229831842455</v>
      </c>
      <c r="O991" s="235">
        <f t="shared" si="409"/>
        <v>249.21414524999997</v>
      </c>
      <c r="P991" s="453">
        <f t="shared" si="409"/>
        <v>267.21855825</v>
      </c>
      <c r="Q991" s="154">
        <f t="shared" si="410"/>
        <v>386.02546000000001</v>
      </c>
      <c r="R991" s="232">
        <f t="shared" si="410"/>
        <v>2549.6199000000001</v>
      </c>
      <c r="S991" s="572"/>
      <c r="T991" s="566"/>
    </row>
    <row r="992" spans="1:20" ht="18" customHeight="1">
      <c r="A992" s="233">
        <v>41544</v>
      </c>
      <c r="B992" s="340">
        <v>1540</v>
      </c>
      <c r="C992" s="340">
        <v>4.54</v>
      </c>
      <c r="D992" s="226">
        <v>13.1975</v>
      </c>
      <c r="E992" s="226">
        <v>419.9</v>
      </c>
      <c r="F992" s="252">
        <v>6.83</v>
      </c>
      <c r="G992" s="340">
        <v>7.3174999999999999</v>
      </c>
      <c r="H992" s="340">
        <v>16.87</v>
      </c>
      <c r="I992" s="340">
        <v>113.7</v>
      </c>
      <c r="K992" s="228">
        <f t="shared" si="405"/>
        <v>339.51301999999998</v>
      </c>
      <c r="L992" s="228">
        <f t="shared" si="406"/>
        <v>178.731628</v>
      </c>
      <c r="M992" s="229">
        <f t="shared" si="407"/>
        <v>484.92498074999997</v>
      </c>
      <c r="N992" s="477">
        <f t="shared" si="408"/>
        <v>462.8603868009281</v>
      </c>
      <c r="O992" s="235">
        <f t="shared" si="409"/>
        <v>250.95947099999998</v>
      </c>
      <c r="P992" s="453">
        <f t="shared" si="409"/>
        <v>268.87202474999998</v>
      </c>
      <c r="Q992" s="154">
        <f t="shared" si="410"/>
        <v>371.91602</v>
      </c>
      <c r="R992" s="232">
        <f t="shared" si="410"/>
        <v>2506.6302000000001</v>
      </c>
      <c r="S992" s="572"/>
      <c r="T992" s="566"/>
    </row>
    <row r="993" spans="1:20" ht="18" customHeight="1" thickBot="1">
      <c r="A993" s="233">
        <v>41547</v>
      </c>
      <c r="B993" s="340">
        <v>1513</v>
      </c>
      <c r="C993" s="340">
        <v>4.415</v>
      </c>
      <c r="D993" s="226">
        <v>12.827500000000001</v>
      </c>
      <c r="E993" s="226">
        <v>409.9</v>
      </c>
      <c r="F993" s="252">
        <v>6.7850000000000001</v>
      </c>
      <c r="G993" s="340">
        <v>7.3949999999999996</v>
      </c>
      <c r="H993" s="340">
        <v>17.48</v>
      </c>
      <c r="I993" s="340">
        <v>113.7</v>
      </c>
      <c r="K993" s="228">
        <f t="shared" si="397"/>
        <v>333.560519</v>
      </c>
      <c r="L993" s="228">
        <f t="shared" si="398"/>
        <v>173.81060300000001</v>
      </c>
      <c r="M993" s="229">
        <f t="shared" si="399"/>
        <v>471.32981174999998</v>
      </c>
      <c r="N993" s="477">
        <f t="shared" si="400"/>
        <v>451.83727685091793</v>
      </c>
      <c r="O993" s="235">
        <f t="shared" si="403"/>
        <v>249.30600449999997</v>
      </c>
      <c r="P993" s="453">
        <f t="shared" si="403"/>
        <v>271.71966149999997</v>
      </c>
      <c r="Q993" s="154">
        <f t="shared" si="404"/>
        <v>385.36408</v>
      </c>
      <c r="R993" s="232">
        <f t="shared" si="404"/>
        <v>2506.6302000000001</v>
      </c>
      <c r="S993" s="566"/>
      <c r="T993" s="566"/>
    </row>
    <row r="994" spans="1:20" ht="18" customHeight="1" thickBot="1">
      <c r="A994" s="120" t="s">
        <v>124</v>
      </c>
      <c r="B994" s="344">
        <f t="shared" ref="B994:I994" si="411">AVERAGE(B974:B993)</f>
        <v>1555.325</v>
      </c>
      <c r="C994" s="344">
        <f t="shared" si="411"/>
        <v>4.66</v>
      </c>
      <c r="D994" s="344">
        <f t="shared" si="411"/>
        <v>13.685874999999999</v>
      </c>
      <c r="E994" s="344">
        <f t="shared" si="411"/>
        <v>444.69500000000005</v>
      </c>
      <c r="F994" s="344">
        <f t="shared" si="411"/>
        <v>6.4779999999999998</v>
      </c>
      <c r="G994" s="344">
        <f t="shared" si="411"/>
        <v>7.0532500000000002</v>
      </c>
      <c r="H994" s="344">
        <f t="shared" si="411"/>
        <v>17.045000000000002</v>
      </c>
      <c r="I994" s="344">
        <f t="shared" si="411"/>
        <v>116.97999999999998</v>
      </c>
      <c r="J994" s="462"/>
      <c r="K994" s="223">
        <f t="shared" ref="K994:R994" si="412">AVERAGE(K974:K993)</f>
        <v>342.89161547500004</v>
      </c>
      <c r="L994" s="223">
        <f t="shared" si="412"/>
        <v>183.45581199999998</v>
      </c>
      <c r="M994" s="224">
        <f t="shared" si="412"/>
        <v>502.86968523749999</v>
      </c>
      <c r="N994" s="402">
        <f t="shared" si="412"/>
        <v>490.19218792197853</v>
      </c>
      <c r="O994" s="492">
        <f t="shared" si="412"/>
        <v>238.02568859999997</v>
      </c>
      <c r="P994" s="493">
        <f t="shared" si="412"/>
        <v>259.16250202499998</v>
      </c>
      <c r="Q994" s="71">
        <f t="shared" si="412"/>
        <v>375.77407000000005</v>
      </c>
      <c r="R994" s="282">
        <f t="shared" si="412"/>
        <v>2578.9410799999996</v>
      </c>
    </row>
    <row r="995" spans="1:20" ht="18" customHeight="1">
      <c r="A995" s="233">
        <v>41548</v>
      </c>
      <c r="B995" s="340">
        <v>1497.5</v>
      </c>
      <c r="C995" s="340">
        <v>4.3899999999999997</v>
      </c>
      <c r="D995" s="226">
        <v>12.68</v>
      </c>
      <c r="E995" s="226">
        <v>408.5</v>
      </c>
      <c r="F995" s="252">
        <v>6.8125</v>
      </c>
      <c r="G995" s="340">
        <v>7.45</v>
      </c>
      <c r="H995" s="340">
        <v>18.32</v>
      </c>
      <c r="I995" s="340">
        <v>114.1</v>
      </c>
      <c r="K995" s="228">
        <f t="shared" ref="K995:K1000" si="413">B995*0.220463</f>
        <v>330.14334249999996</v>
      </c>
      <c r="L995" s="228">
        <f t="shared" ref="L995:L1000" si="414">C995*39.3682</f>
        <v>172.82639799999998</v>
      </c>
      <c r="M995" s="229">
        <f t="shared" ref="M995:M1000" si="415">D995*36.7437</f>
        <v>465.91011599999996</v>
      </c>
      <c r="N995" s="477">
        <f t="shared" ref="N995:N1000" si="416">E995/0.907185</f>
        <v>450.29404145791653</v>
      </c>
      <c r="O995" s="235">
        <f t="shared" ref="O995:P1000" si="417">F995*36.7437</f>
        <v>250.31645624999999</v>
      </c>
      <c r="P995" s="453">
        <f t="shared" si="417"/>
        <v>273.740565</v>
      </c>
      <c r="Q995" s="154">
        <f t="shared" ref="Q995:R1000" si="418">H995/100*2204.6</f>
        <v>403.88272000000001</v>
      </c>
      <c r="R995" s="232">
        <f t="shared" si="418"/>
        <v>2515.4485999999997</v>
      </c>
      <c r="S995" s="542"/>
      <c r="T995" s="495"/>
    </row>
    <row r="996" spans="1:20" ht="18" customHeight="1">
      <c r="A996" s="233">
        <v>41549</v>
      </c>
      <c r="B996" s="340">
        <v>1497.5</v>
      </c>
      <c r="C996" s="340">
        <v>4.3899999999999997</v>
      </c>
      <c r="D996" s="226">
        <v>12.737500000000001</v>
      </c>
      <c r="E996" s="226">
        <v>417.6</v>
      </c>
      <c r="F996" s="252">
        <v>6.86</v>
      </c>
      <c r="G996" s="340">
        <v>7.5449999999999999</v>
      </c>
      <c r="H996" s="340">
        <v>18.510000000000002</v>
      </c>
      <c r="I996" s="340">
        <v>114.45</v>
      </c>
      <c r="K996" s="228">
        <f t="shared" si="413"/>
        <v>330.14334249999996</v>
      </c>
      <c r="L996" s="228">
        <f t="shared" si="414"/>
        <v>172.82639799999998</v>
      </c>
      <c r="M996" s="229">
        <f t="shared" si="415"/>
        <v>468.02287874999996</v>
      </c>
      <c r="N996" s="477">
        <f t="shared" si="416"/>
        <v>460.32507151242584</v>
      </c>
      <c r="O996" s="235">
        <f t="shared" si="417"/>
        <v>252.06178199999999</v>
      </c>
      <c r="P996" s="453">
        <f t="shared" si="417"/>
        <v>277.23121649999996</v>
      </c>
      <c r="Q996" s="154">
        <f t="shared" si="418"/>
        <v>408.07146</v>
      </c>
      <c r="R996" s="232">
        <f t="shared" si="418"/>
        <v>2523.1647000000003</v>
      </c>
      <c r="S996" s="542"/>
      <c r="T996" s="495"/>
    </row>
    <row r="997" spans="1:20" ht="18" customHeight="1">
      <c r="A997" s="233">
        <v>41550</v>
      </c>
      <c r="B997" s="340">
        <v>1490</v>
      </c>
      <c r="C997" s="340">
        <v>4.3925000000000001</v>
      </c>
      <c r="D997" s="226">
        <v>12.8825</v>
      </c>
      <c r="E997" s="226">
        <v>427.8</v>
      </c>
      <c r="F997" s="252">
        <v>6.8925000000000001</v>
      </c>
      <c r="G997" s="340">
        <v>7.5549999999999997</v>
      </c>
      <c r="H997" s="340">
        <v>18.52</v>
      </c>
      <c r="I997" s="340">
        <v>115.35</v>
      </c>
      <c r="K997" s="228">
        <f t="shared" si="413"/>
        <v>328.48987</v>
      </c>
      <c r="L997" s="228">
        <f t="shared" si="414"/>
        <v>172.92481850000001</v>
      </c>
      <c r="M997" s="229">
        <f t="shared" si="415"/>
        <v>473.35071524999995</v>
      </c>
      <c r="N997" s="477">
        <f t="shared" si="416"/>
        <v>471.56864366143623</v>
      </c>
      <c r="O997" s="235">
        <f t="shared" si="417"/>
        <v>253.25595224999998</v>
      </c>
      <c r="P997" s="453">
        <f t="shared" si="417"/>
        <v>277.59865349999995</v>
      </c>
      <c r="Q997" s="154">
        <f t="shared" si="418"/>
        <v>408.29192</v>
      </c>
      <c r="R997" s="232">
        <f t="shared" si="418"/>
        <v>2543.0060999999996</v>
      </c>
      <c r="S997" s="542"/>
      <c r="T997" s="496"/>
    </row>
    <row r="998" spans="1:20" ht="18" customHeight="1">
      <c r="A998" s="233">
        <v>41551</v>
      </c>
      <c r="B998" s="340">
        <v>1487</v>
      </c>
      <c r="C998" s="340">
        <v>4.4325000000000001</v>
      </c>
      <c r="D998" s="226">
        <v>12.95</v>
      </c>
      <c r="E998" s="226">
        <v>431.3</v>
      </c>
      <c r="F998" s="252">
        <v>6.87</v>
      </c>
      <c r="G998" s="340">
        <v>7.5025000000000004</v>
      </c>
      <c r="H998" s="340">
        <v>18.48</v>
      </c>
      <c r="I998" s="340">
        <v>114.4</v>
      </c>
      <c r="K998" s="228">
        <f t="shared" si="413"/>
        <v>327.82848100000001</v>
      </c>
      <c r="L998" s="228">
        <f t="shared" si="414"/>
        <v>174.49954650000001</v>
      </c>
      <c r="M998" s="229">
        <f t="shared" si="415"/>
        <v>475.83091499999995</v>
      </c>
      <c r="N998" s="477">
        <f t="shared" si="416"/>
        <v>475.42673214393977</v>
      </c>
      <c r="O998" s="235">
        <f t="shared" si="417"/>
        <v>252.42921899999999</v>
      </c>
      <c r="P998" s="453">
        <f t="shared" si="417"/>
        <v>275.66960925000001</v>
      </c>
      <c r="Q998" s="154">
        <f t="shared" si="418"/>
        <v>407.41007999999999</v>
      </c>
      <c r="R998" s="232">
        <f t="shared" si="418"/>
        <v>2522.0624000000003</v>
      </c>
      <c r="S998" s="542"/>
      <c r="T998" s="497"/>
    </row>
    <row r="999" spans="1:20" ht="18" customHeight="1">
      <c r="A999" s="233">
        <v>41554</v>
      </c>
      <c r="B999" s="340">
        <v>1482.5</v>
      </c>
      <c r="C999" s="340">
        <v>4.4924999999999997</v>
      </c>
      <c r="D999" s="226">
        <v>12.965</v>
      </c>
      <c r="E999" s="226">
        <v>433.7</v>
      </c>
      <c r="F999" s="252">
        <v>6.9474999999999998</v>
      </c>
      <c r="G999" s="340">
        <v>7.5650000000000004</v>
      </c>
      <c r="H999" s="340">
        <v>18.59</v>
      </c>
      <c r="I999" s="340">
        <v>114.5</v>
      </c>
      <c r="K999" s="228">
        <f t="shared" si="413"/>
        <v>326.83639749999998</v>
      </c>
      <c r="L999" s="228">
        <f t="shared" si="414"/>
        <v>176.8616385</v>
      </c>
      <c r="M999" s="229">
        <f t="shared" si="415"/>
        <v>476.38207049999994</v>
      </c>
      <c r="N999" s="477">
        <f t="shared" si="416"/>
        <v>478.07227853194217</v>
      </c>
      <c r="O999" s="235">
        <f t="shared" si="417"/>
        <v>255.27685574999998</v>
      </c>
      <c r="P999" s="453">
        <f t="shared" si="417"/>
        <v>277.96609050000001</v>
      </c>
      <c r="Q999" s="154">
        <f t="shared" si="418"/>
        <v>409.83514000000002</v>
      </c>
      <c r="R999" s="232">
        <f t="shared" si="418"/>
        <v>2524.2669999999998</v>
      </c>
      <c r="S999" s="542"/>
      <c r="T999" s="498"/>
    </row>
    <row r="1000" spans="1:20" ht="18" customHeight="1">
      <c r="A1000" s="233">
        <v>41555</v>
      </c>
      <c r="B1000" s="340">
        <v>1475.5</v>
      </c>
      <c r="C1000" s="340">
        <v>4.4175000000000004</v>
      </c>
      <c r="D1000" s="226">
        <v>12.887499999999999</v>
      </c>
      <c r="E1000" s="226">
        <v>428.7</v>
      </c>
      <c r="F1000" s="252">
        <v>6.9349999999999996</v>
      </c>
      <c r="G1000" s="340">
        <v>7.6050000000000004</v>
      </c>
      <c r="H1000" s="340">
        <v>18.62</v>
      </c>
      <c r="I1000" s="340">
        <v>115.02</v>
      </c>
      <c r="K1000" s="228">
        <f t="shared" si="413"/>
        <v>325.29315650000001</v>
      </c>
      <c r="L1000" s="228">
        <f t="shared" si="414"/>
        <v>173.90902350000002</v>
      </c>
      <c r="M1000" s="229">
        <f t="shared" si="415"/>
        <v>473.53443374999995</v>
      </c>
      <c r="N1000" s="477">
        <f t="shared" si="416"/>
        <v>472.56072355693709</v>
      </c>
      <c r="O1000" s="235">
        <f t="shared" si="417"/>
        <v>254.81755949999996</v>
      </c>
      <c r="P1000" s="453">
        <f t="shared" si="417"/>
        <v>279.43583849999999</v>
      </c>
      <c r="Q1000" s="154">
        <f t="shared" si="418"/>
        <v>410.49651999999998</v>
      </c>
      <c r="R1000" s="232">
        <f t="shared" si="418"/>
        <v>2535.7309199999995</v>
      </c>
      <c r="S1000" s="542"/>
      <c r="T1000" s="498"/>
    </row>
    <row r="1001" spans="1:20" ht="18" customHeight="1">
      <c r="A1001" s="233">
        <v>41556</v>
      </c>
      <c r="B1001" s="340">
        <v>1512.5</v>
      </c>
      <c r="C1001" s="340">
        <v>4.4349999999999996</v>
      </c>
      <c r="D1001" s="226">
        <v>12.8775</v>
      </c>
      <c r="E1001" s="226">
        <v>425.2</v>
      </c>
      <c r="F1001" s="252">
        <v>6.9050000000000002</v>
      </c>
      <c r="G1001" s="340">
        <v>7.59</v>
      </c>
      <c r="H1001" s="340">
        <v>18.59</v>
      </c>
      <c r="I1001" s="340">
        <v>115.25</v>
      </c>
      <c r="K1001" s="228">
        <f t="shared" ref="K1001:K1009" si="419">B1001*0.220463</f>
        <v>333.4502875</v>
      </c>
      <c r="L1001" s="228">
        <f t="shared" ref="L1001:L1009" si="420">C1001*39.3682</f>
        <v>174.59796699999998</v>
      </c>
      <c r="M1001" s="229">
        <f t="shared" ref="M1001:M1009" si="421">D1001*36.7437</f>
        <v>473.16699674999995</v>
      </c>
      <c r="N1001" s="477">
        <f t="shared" ref="N1001:N1009" si="422">E1001/0.907185</f>
        <v>468.70263507443354</v>
      </c>
      <c r="O1001" s="235">
        <f t="shared" ref="O1001:P1008" si="423">F1001*36.7437</f>
        <v>253.7152485</v>
      </c>
      <c r="P1001" s="453">
        <f t="shared" si="423"/>
        <v>278.884683</v>
      </c>
      <c r="Q1001" s="154">
        <f t="shared" ref="Q1001:R1008" si="424">H1001/100*2204.6</f>
        <v>409.83514000000002</v>
      </c>
      <c r="R1001" s="232">
        <f t="shared" si="424"/>
        <v>2540.8015</v>
      </c>
      <c r="S1001" s="542"/>
      <c r="T1001" s="499"/>
    </row>
    <row r="1002" spans="1:20" ht="18" customHeight="1">
      <c r="A1002" s="233">
        <v>41557</v>
      </c>
      <c r="B1002" s="340">
        <v>1523</v>
      </c>
      <c r="C1002" s="340">
        <v>4.3825000000000003</v>
      </c>
      <c r="D1002" s="226">
        <v>12.88</v>
      </c>
      <c r="E1002" s="226">
        <v>424.4</v>
      </c>
      <c r="F1002" s="252">
        <v>6.8550000000000004</v>
      </c>
      <c r="G1002" s="340">
        <v>7.5549999999999997</v>
      </c>
      <c r="H1002" s="340">
        <v>18.72</v>
      </c>
      <c r="I1002" s="340">
        <v>114.4</v>
      </c>
      <c r="K1002" s="228">
        <f t="shared" si="419"/>
        <v>335.76514900000001</v>
      </c>
      <c r="L1002" s="228">
        <f t="shared" si="420"/>
        <v>172.53113650000003</v>
      </c>
      <c r="M1002" s="229">
        <f t="shared" si="421"/>
        <v>473.25885599999998</v>
      </c>
      <c r="N1002" s="477">
        <f t="shared" si="422"/>
        <v>467.82078627843271</v>
      </c>
      <c r="O1002" s="235">
        <f t="shared" si="423"/>
        <v>251.8780635</v>
      </c>
      <c r="P1002" s="453">
        <f t="shared" si="423"/>
        <v>277.59865349999995</v>
      </c>
      <c r="Q1002" s="154">
        <f t="shared" si="424"/>
        <v>412.70111999999995</v>
      </c>
      <c r="R1002" s="232">
        <f t="shared" si="424"/>
        <v>2522.0624000000003</v>
      </c>
      <c r="S1002" s="542"/>
      <c r="T1002" s="500"/>
    </row>
    <row r="1003" spans="1:20" ht="18" customHeight="1">
      <c r="A1003" s="233">
        <v>41558</v>
      </c>
      <c r="B1003" s="340">
        <v>1511.5</v>
      </c>
      <c r="C1003" s="340">
        <v>4.3324999999999996</v>
      </c>
      <c r="D1003" s="226">
        <v>12.6675</v>
      </c>
      <c r="E1003" s="226">
        <v>422</v>
      </c>
      <c r="F1003" s="252">
        <v>6.9225000000000003</v>
      </c>
      <c r="G1003" s="340">
        <v>7.6025</v>
      </c>
      <c r="H1003" s="340">
        <v>18.93</v>
      </c>
      <c r="I1003" s="340">
        <v>116.7</v>
      </c>
      <c r="K1003" s="228">
        <f t="shared" si="419"/>
        <v>333.22982450000001</v>
      </c>
      <c r="L1003" s="228">
        <f t="shared" si="420"/>
        <v>170.5627265</v>
      </c>
      <c r="M1003" s="229">
        <f t="shared" si="421"/>
        <v>465.45081974999999</v>
      </c>
      <c r="N1003" s="477">
        <f t="shared" si="422"/>
        <v>465.1752398904303</v>
      </c>
      <c r="O1003" s="235">
        <f t="shared" si="423"/>
        <v>254.35826324999999</v>
      </c>
      <c r="P1003" s="453">
        <f t="shared" si="423"/>
        <v>279.34397924999996</v>
      </c>
      <c r="Q1003" s="154">
        <f t="shared" si="424"/>
        <v>417.33077999999995</v>
      </c>
      <c r="R1003" s="232">
        <f t="shared" si="424"/>
        <v>2572.7682</v>
      </c>
      <c r="S1003" s="542"/>
      <c r="T1003" s="501"/>
    </row>
    <row r="1004" spans="1:20" ht="18" customHeight="1">
      <c r="A1004" s="233">
        <v>41561</v>
      </c>
      <c r="B1004" s="340">
        <v>1515.5</v>
      </c>
      <c r="C1004" s="340">
        <v>4.37</v>
      </c>
      <c r="D1004" s="226">
        <v>12.73</v>
      </c>
      <c r="E1004" s="226">
        <v>423.2</v>
      </c>
      <c r="F1004" s="252">
        <v>6.9249999999999998</v>
      </c>
      <c r="G1004" s="340">
        <v>7.6150000000000002</v>
      </c>
      <c r="H1004" s="340">
        <v>19.05</v>
      </c>
      <c r="I1004" s="340">
        <v>117</v>
      </c>
      <c r="K1004" s="228">
        <f t="shared" si="419"/>
        <v>334.11167649999999</v>
      </c>
      <c r="L1004" s="228">
        <f t="shared" si="420"/>
        <v>172.03903400000002</v>
      </c>
      <c r="M1004" s="229">
        <f t="shared" si="421"/>
        <v>467.74730099999999</v>
      </c>
      <c r="N1004" s="477">
        <f t="shared" si="422"/>
        <v>466.49801308443148</v>
      </c>
      <c r="O1004" s="235">
        <f t="shared" si="423"/>
        <v>254.45012249999996</v>
      </c>
      <c r="P1004" s="453">
        <f t="shared" si="423"/>
        <v>279.80327549999998</v>
      </c>
      <c r="Q1004" s="154">
        <f t="shared" si="424"/>
        <v>419.97629999999998</v>
      </c>
      <c r="R1004" s="232">
        <f t="shared" si="424"/>
        <v>2579.3819999999996</v>
      </c>
      <c r="S1004" s="542"/>
      <c r="T1004" s="502"/>
    </row>
    <row r="1005" spans="1:20" ht="18" customHeight="1">
      <c r="A1005" s="233">
        <v>41562</v>
      </c>
      <c r="B1005" s="340">
        <v>1548</v>
      </c>
      <c r="C1005" s="340">
        <v>4.4349999999999996</v>
      </c>
      <c r="D1005" s="226">
        <v>12.67</v>
      </c>
      <c r="E1005" s="226">
        <v>402.4</v>
      </c>
      <c r="F1005" s="252">
        <v>6.8574999999999999</v>
      </c>
      <c r="G1005" s="340">
        <v>7.5625</v>
      </c>
      <c r="H1005" s="340">
        <v>18.7</v>
      </c>
      <c r="I1005" s="340">
        <v>116.45</v>
      </c>
      <c r="K1005" s="228">
        <f t="shared" si="419"/>
        <v>341.276724</v>
      </c>
      <c r="L1005" s="228">
        <f t="shared" si="420"/>
        <v>174.59796699999998</v>
      </c>
      <c r="M1005" s="229">
        <f t="shared" si="421"/>
        <v>465.54267899999996</v>
      </c>
      <c r="N1005" s="477">
        <f t="shared" si="422"/>
        <v>443.56994438841025</v>
      </c>
      <c r="O1005" s="235">
        <f t="shared" si="423"/>
        <v>251.96992274999997</v>
      </c>
      <c r="P1005" s="453">
        <f t="shared" si="423"/>
        <v>277.87423124999998</v>
      </c>
      <c r="Q1005" s="154">
        <f t="shared" si="424"/>
        <v>412.2602</v>
      </c>
      <c r="R1005" s="232">
        <f t="shared" si="424"/>
        <v>2567.2566999999999</v>
      </c>
      <c r="S1005" s="542"/>
      <c r="T1005" s="503"/>
    </row>
    <row r="1006" spans="1:20" ht="18" customHeight="1">
      <c r="A1006" s="233">
        <v>41563</v>
      </c>
      <c r="B1006" s="340">
        <v>1544.5</v>
      </c>
      <c r="C1006" s="340">
        <v>4.4275000000000002</v>
      </c>
      <c r="D1006" s="226">
        <v>12.765000000000001</v>
      </c>
      <c r="E1006" s="226">
        <v>403.8</v>
      </c>
      <c r="F1006" s="252">
        <v>6.8150000000000004</v>
      </c>
      <c r="G1006" s="340">
        <v>7.4474999999999998</v>
      </c>
      <c r="H1006" s="340">
        <v>19.010000000000002</v>
      </c>
      <c r="I1006" s="340">
        <v>115.85</v>
      </c>
      <c r="K1006" s="228">
        <f t="shared" si="419"/>
        <v>340.50510349999996</v>
      </c>
      <c r="L1006" s="228">
        <f t="shared" si="420"/>
        <v>174.3027055</v>
      </c>
      <c r="M1006" s="229">
        <f t="shared" si="421"/>
        <v>469.03333049999998</v>
      </c>
      <c r="N1006" s="477">
        <f t="shared" si="422"/>
        <v>445.11317978141176</v>
      </c>
      <c r="O1006" s="235">
        <f t="shared" si="423"/>
        <v>250.40831549999999</v>
      </c>
      <c r="P1006" s="453">
        <f t="shared" si="423"/>
        <v>273.64870574999998</v>
      </c>
      <c r="Q1006" s="154">
        <f t="shared" si="424"/>
        <v>419.09446000000003</v>
      </c>
      <c r="R1006" s="232">
        <f t="shared" si="424"/>
        <v>2554.0290999999997</v>
      </c>
      <c r="S1006" s="542"/>
      <c r="T1006" s="504"/>
    </row>
    <row r="1007" spans="1:20" ht="18" customHeight="1">
      <c r="A1007" s="233">
        <v>41564</v>
      </c>
      <c r="B1007" s="340">
        <v>1545</v>
      </c>
      <c r="C1007" s="340">
        <v>4.43</v>
      </c>
      <c r="D1007" s="226">
        <v>12.932499999999999</v>
      </c>
      <c r="E1007" s="226">
        <v>413</v>
      </c>
      <c r="F1007" s="252">
        <v>6.86</v>
      </c>
      <c r="G1007" s="340">
        <v>7.49</v>
      </c>
      <c r="H1007" s="340">
        <v>19</v>
      </c>
      <c r="I1007" s="340">
        <v>114.7</v>
      </c>
      <c r="K1007" s="228">
        <f t="shared" si="419"/>
        <v>340.61533500000002</v>
      </c>
      <c r="L1007" s="228">
        <f t="shared" si="420"/>
        <v>174.401126</v>
      </c>
      <c r="M1007" s="229">
        <f t="shared" si="421"/>
        <v>475.18790024999993</v>
      </c>
      <c r="N1007" s="477">
        <f t="shared" si="422"/>
        <v>455.25444093542109</v>
      </c>
      <c r="O1007" s="235">
        <f t="shared" si="423"/>
        <v>252.06178199999999</v>
      </c>
      <c r="P1007" s="453">
        <f t="shared" si="423"/>
        <v>275.21031299999999</v>
      </c>
      <c r="Q1007" s="154">
        <f t="shared" si="424"/>
        <v>418.87399999999997</v>
      </c>
      <c r="R1007" s="232">
        <f t="shared" si="424"/>
        <v>2528.6761999999999</v>
      </c>
      <c r="S1007" s="542"/>
      <c r="T1007" s="505"/>
    </row>
    <row r="1008" spans="1:20" ht="18" customHeight="1">
      <c r="A1008" s="233">
        <v>41565</v>
      </c>
      <c r="B1008" s="340">
        <v>1529</v>
      </c>
      <c r="C1008" s="340">
        <v>4.415</v>
      </c>
      <c r="D1008" s="226">
        <v>12.9125</v>
      </c>
      <c r="E1008" s="226">
        <v>410.1</v>
      </c>
      <c r="F1008" s="252">
        <v>7.0575000000000001</v>
      </c>
      <c r="G1008" s="340">
        <v>7.6875</v>
      </c>
      <c r="H1008" s="340">
        <v>19.5</v>
      </c>
      <c r="I1008" s="340">
        <v>114.65</v>
      </c>
      <c r="K1008" s="228">
        <f t="shared" si="419"/>
        <v>337.08792699999998</v>
      </c>
      <c r="L1008" s="228">
        <f t="shared" si="420"/>
        <v>173.81060300000001</v>
      </c>
      <c r="M1008" s="229">
        <f t="shared" si="421"/>
        <v>474.45302624999994</v>
      </c>
      <c r="N1008" s="477">
        <f t="shared" si="422"/>
        <v>452.05773904991815</v>
      </c>
      <c r="O1008" s="235">
        <f t="shared" si="423"/>
        <v>259.31866274999999</v>
      </c>
      <c r="P1008" s="453">
        <f t="shared" si="423"/>
        <v>282.46719374999998</v>
      </c>
      <c r="Q1008" s="154">
        <f t="shared" si="424"/>
        <v>429.89699999999999</v>
      </c>
      <c r="R1008" s="232">
        <f t="shared" si="424"/>
        <v>2527.5738999999999</v>
      </c>
      <c r="S1008" s="542"/>
      <c r="T1008" s="506"/>
    </row>
    <row r="1009" spans="1:24" ht="18" customHeight="1">
      <c r="A1009" s="233">
        <v>41568</v>
      </c>
      <c r="B1009" s="340">
        <v>1526</v>
      </c>
      <c r="C1009" s="340">
        <v>4.4400000000000004</v>
      </c>
      <c r="D1009" s="226">
        <v>13.032500000000001</v>
      </c>
      <c r="E1009" s="226">
        <v>415.7</v>
      </c>
      <c r="F1009" s="252">
        <v>6.9974999999999996</v>
      </c>
      <c r="G1009" s="340">
        <v>7.6124999999999998</v>
      </c>
      <c r="H1009" s="340">
        <v>19.420000000000002</v>
      </c>
      <c r="I1009" s="340">
        <v>112.7</v>
      </c>
      <c r="K1009" s="228">
        <f t="shared" si="419"/>
        <v>336.42653799999999</v>
      </c>
      <c r="L1009" s="228">
        <f t="shared" si="420"/>
        <v>174.79480800000002</v>
      </c>
      <c r="M1009" s="229">
        <f t="shared" si="421"/>
        <v>478.86227024999999</v>
      </c>
      <c r="N1009" s="477">
        <f t="shared" si="422"/>
        <v>458.23068062192385</v>
      </c>
      <c r="O1009" s="235">
        <f>F1009*36.7437</f>
        <v>257.11404074999996</v>
      </c>
      <c r="P1009" s="453">
        <f>G1009*36.7437</f>
        <v>279.71141624999996</v>
      </c>
      <c r="Q1009" s="154">
        <f>H1009/100*2204.6</f>
        <v>428.13332000000003</v>
      </c>
      <c r="R1009" s="232">
        <f>I1009/100*2204.6</f>
        <v>2484.5841999999998</v>
      </c>
      <c r="S1009" s="542"/>
      <c r="T1009" s="507"/>
    </row>
    <row r="1010" spans="1:24" ht="18" customHeight="1">
      <c r="A1010" s="233">
        <v>41569</v>
      </c>
      <c r="B1010" s="340">
        <v>1528.5</v>
      </c>
      <c r="C1010" s="340">
        <v>4.3825000000000003</v>
      </c>
      <c r="D1010" s="226">
        <v>13.022500000000001</v>
      </c>
      <c r="E1010" s="226">
        <v>416.1</v>
      </c>
      <c r="F1010" s="252">
        <v>7.0075000000000003</v>
      </c>
      <c r="G1010" s="340">
        <v>7.6550000000000002</v>
      </c>
      <c r="H1010" s="340">
        <v>19.45</v>
      </c>
      <c r="I1010" s="340">
        <v>111.95</v>
      </c>
      <c r="K1010" s="228">
        <f t="shared" ref="K1010:K1017" si="425">B1010*0.220463</f>
        <v>336.97769549999998</v>
      </c>
      <c r="L1010" s="228">
        <f t="shared" ref="L1010:L1017" si="426">C1010*39.3682</f>
        <v>172.53113650000003</v>
      </c>
      <c r="M1010" s="229">
        <f t="shared" ref="M1010:M1017" si="427">D1010*36.7437</f>
        <v>478.49483325</v>
      </c>
      <c r="N1010" s="477">
        <f t="shared" ref="N1010:N1017" si="428">E1010/0.907185</f>
        <v>458.6716050199243</v>
      </c>
      <c r="O1010" s="235">
        <f>F1010*36.7437</f>
        <v>257.48147775000001</v>
      </c>
      <c r="P1010" s="453">
        <f>G1010*36.7437</f>
        <v>281.27302349999997</v>
      </c>
      <c r="Q1010" s="154">
        <f>H1010/100*2204.6</f>
        <v>428.79469999999998</v>
      </c>
      <c r="R1010" s="232">
        <f>I1010/100*2204.6</f>
        <v>2468.0496999999996</v>
      </c>
      <c r="S1010" s="542"/>
      <c r="T1010" s="508"/>
    </row>
    <row r="1011" spans="1:24" ht="18" customHeight="1">
      <c r="A1011" s="233">
        <v>41570</v>
      </c>
      <c r="B1011" s="340">
        <v>1546</v>
      </c>
      <c r="C1011" s="340">
        <v>4.4275000000000002</v>
      </c>
      <c r="D1011" s="226">
        <v>13.1</v>
      </c>
      <c r="E1011" s="226">
        <v>421.4</v>
      </c>
      <c r="F1011" s="252">
        <v>7.0175000000000001</v>
      </c>
      <c r="G1011" s="340">
        <v>7.7074999999999996</v>
      </c>
      <c r="H1011" s="340">
        <v>19.28</v>
      </c>
      <c r="I1011" s="340">
        <v>110.55</v>
      </c>
      <c r="K1011" s="228">
        <f t="shared" si="425"/>
        <v>340.83579800000001</v>
      </c>
      <c r="L1011" s="228">
        <f t="shared" si="426"/>
        <v>174.3027055</v>
      </c>
      <c r="M1011" s="229">
        <f t="shared" si="427"/>
        <v>481.34246999999993</v>
      </c>
      <c r="N1011" s="477">
        <f t="shared" si="428"/>
        <v>464.51385329342963</v>
      </c>
      <c r="O1011" s="235">
        <f t="shared" ref="O1011:P1014" si="429">F1011*36.7437</f>
        <v>257.84891475000001</v>
      </c>
      <c r="P1011" s="453">
        <f t="shared" si="429"/>
        <v>283.20206774999997</v>
      </c>
      <c r="Q1011" s="154">
        <f t="shared" ref="Q1011:R1014" si="430">H1011/100*2204.6</f>
        <v>425.04687999999999</v>
      </c>
      <c r="R1011" s="232">
        <f t="shared" si="430"/>
        <v>2437.1852999999996</v>
      </c>
      <c r="S1011" s="542"/>
      <c r="T1011" s="509"/>
    </row>
    <row r="1012" spans="1:24" ht="18" customHeight="1">
      <c r="A1012" s="233">
        <v>41571</v>
      </c>
      <c r="B1012" s="340">
        <v>1553.5</v>
      </c>
      <c r="C1012" s="340">
        <v>4.4024999999999999</v>
      </c>
      <c r="D1012" s="226">
        <v>13.0975</v>
      </c>
      <c r="E1012" s="226">
        <v>426</v>
      </c>
      <c r="F1012" s="252">
        <v>6.9649999999999999</v>
      </c>
      <c r="G1012" s="340">
        <v>7.6425000000000001</v>
      </c>
      <c r="H1012" s="340">
        <v>18.97</v>
      </c>
      <c r="I1012" s="340">
        <v>110.3</v>
      </c>
      <c r="K1012" s="228">
        <f t="shared" si="425"/>
        <v>342.48927049999998</v>
      </c>
      <c r="L1012" s="228">
        <f t="shared" si="426"/>
        <v>173.3185005</v>
      </c>
      <c r="M1012" s="229">
        <f t="shared" si="427"/>
        <v>481.25061074999996</v>
      </c>
      <c r="N1012" s="477">
        <f t="shared" si="428"/>
        <v>469.58448387043438</v>
      </c>
      <c r="O1012" s="235">
        <f t="shared" si="429"/>
        <v>255.91987049999997</v>
      </c>
      <c r="P1012" s="453">
        <f t="shared" si="429"/>
        <v>280.81372725</v>
      </c>
      <c r="Q1012" s="154">
        <f t="shared" si="430"/>
        <v>418.21261999999996</v>
      </c>
      <c r="R1012" s="232">
        <f t="shared" si="430"/>
        <v>2431.6738</v>
      </c>
      <c r="S1012" s="542"/>
      <c r="T1012" s="510"/>
    </row>
    <row r="1013" spans="1:24" ht="18" customHeight="1">
      <c r="A1013" s="233">
        <v>41572</v>
      </c>
      <c r="B1013" s="340">
        <v>1554</v>
      </c>
      <c r="C1013" s="340">
        <v>4.4000000000000004</v>
      </c>
      <c r="D1013" s="226">
        <v>13</v>
      </c>
      <c r="E1013" s="226">
        <v>423.5</v>
      </c>
      <c r="F1013" s="252">
        <v>6.9074999999999998</v>
      </c>
      <c r="G1013" s="340">
        <v>7.59</v>
      </c>
      <c r="H1013" s="340">
        <v>19.03</v>
      </c>
      <c r="I1013" s="340">
        <v>109.1</v>
      </c>
      <c r="K1013" s="228">
        <f t="shared" si="425"/>
        <v>342.59950199999997</v>
      </c>
      <c r="L1013" s="228">
        <f t="shared" si="426"/>
        <v>173.22008000000002</v>
      </c>
      <c r="M1013" s="229">
        <f t="shared" si="427"/>
        <v>477.66809999999998</v>
      </c>
      <c r="N1013" s="477">
        <f t="shared" si="428"/>
        <v>466.82870638293178</v>
      </c>
      <c r="O1013" s="235">
        <f t="shared" si="429"/>
        <v>253.80710774999997</v>
      </c>
      <c r="P1013" s="453">
        <f t="shared" si="429"/>
        <v>278.884683</v>
      </c>
      <c r="Q1013" s="154">
        <f t="shared" si="430"/>
        <v>419.53538000000003</v>
      </c>
      <c r="R1013" s="232">
        <f t="shared" si="430"/>
        <v>2405.2185999999997</v>
      </c>
      <c r="S1013" s="542"/>
      <c r="T1013" s="511"/>
    </row>
    <row r="1014" spans="1:24" ht="18" customHeight="1">
      <c r="A1014" s="233">
        <v>41575</v>
      </c>
      <c r="B1014" s="340">
        <v>1536</v>
      </c>
      <c r="C1014" s="340">
        <v>4.3075000000000001</v>
      </c>
      <c r="D1014" s="226">
        <v>12.7125</v>
      </c>
      <c r="E1014" s="226">
        <v>414.7</v>
      </c>
      <c r="F1014" s="252">
        <v>6.81</v>
      </c>
      <c r="G1014" s="340">
        <v>7.5075000000000003</v>
      </c>
      <c r="H1014" s="340">
        <v>18.91</v>
      </c>
      <c r="I1014" s="340">
        <v>107.55</v>
      </c>
      <c r="K1014" s="228">
        <f t="shared" si="425"/>
        <v>338.631168</v>
      </c>
      <c r="L1014" s="228">
        <f t="shared" si="426"/>
        <v>169.57852150000002</v>
      </c>
      <c r="M1014" s="229">
        <f t="shared" si="427"/>
        <v>467.10428624999997</v>
      </c>
      <c r="N1014" s="477">
        <f t="shared" si="428"/>
        <v>457.12836962692285</v>
      </c>
      <c r="O1014" s="235">
        <f t="shared" si="429"/>
        <v>250.22459699999996</v>
      </c>
      <c r="P1014" s="453">
        <f t="shared" si="429"/>
        <v>275.85332775000001</v>
      </c>
      <c r="Q1014" s="154">
        <f t="shared" si="430"/>
        <v>416.88985999999994</v>
      </c>
      <c r="R1014" s="232">
        <f t="shared" si="430"/>
        <v>2371.0472999999997</v>
      </c>
      <c r="S1014" s="542"/>
      <c r="T1014" s="512"/>
    </row>
    <row r="1015" spans="1:24" ht="18" customHeight="1">
      <c r="A1015" s="233">
        <v>41576</v>
      </c>
      <c r="B1015" s="340">
        <v>1558</v>
      </c>
      <c r="C1015" s="340">
        <v>4.32</v>
      </c>
      <c r="D1015" s="226">
        <v>12.79</v>
      </c>
      <c r="E1015" s="226">
        <v>410.8</v>
      </c>
      <c r="F1015" s="252">
        <v>6.8125</v>
      </c>
      <c r="G1015" s="340">
        <v>7.5175000000000001</v>
      </c>
      <c r="H1015" s="340">
        <v>18.45</v>
      </c>
      <c r="I1015" s="340">
        <v>106.95</v>
      </c>
      <c r="K1015" s="228">
        <f t="shared" si="425"/>
        <v>343.48135400000001</v>
      </c>
      <c r="L1015" s="228">
        <f t="shared" si="426"/>
        <v>170.07062400000001</v>
      </c>
      <c r="M1015" s="229">
        <f t="shared" si="427"/>
        <v>469.95192299999991</v>
      </c>
      <c r="N1015" s="477">
        <f t="shared" si="428"/>
        <v>452.82935674641885</v>
      </c>
      <c r="O1015" s="235">
        <f t="shared" ref="O1015:P1017" si="431">F1015*36.7437</f>
        <v>250.31645624999999</v>
      </c>
      <c r="P1015" s="453">
        <f t="shared" si="431"/>
        <v>276.22076475</v>
      </c>
      <c r="Q1015" s="154">
        <f t="shared" ref="Q1015:R1017" si="432">H1015/100*2204.6</f>
        <v>406.74869999999999</v>
      </c>
      <c r="R1015" s="232">
        <f t="shared" si="432"/>
        <v>2357.8197</v>
      </c>
      <c r="S1015" s="542"/>
      <c r="T1015" s="513"/>
    </row>
    <row r="1016" spans="1:24" ht="18" customHeight="1">
      <c r="A1016" s="233">
        <v>41577</v>
      </c>
      <c r="B1016" s="340">
        <v>1525.5</v>
      </c>
      <c r="C1016" s="340">
        <v>4.3025000000000002</v>
      </c>
      <c r="D1016" s="226">
        <v>12.875</v>
      </c>
      <c r="E1016" s="226">
        <v>411.8</v>
      </c>
      <c r="F1016" s="252">
        <v>6.75</v>
      </c>
      <c r="G1016" s="340">
        <v>7.4775</v>
      </c>
      <c r="H1016" s="340">
        <v>18.32</v>
      </c>
      <c r="I1016" s="340">
        <v>106.85</v>
      </c>
      <c r="K1016" s="228">
        <f t="shared" si="425"/>
        <v>336.3163065</v>
      </c>
      <c r="L1016" s="228">
        <f t="shared" si="426"/>
        <v>169.38168050000002</v>
      </c>
      <c r="M1016" s="229">
        <f t="shared" si="427"/>
        <v>473.07513749999998</v>
      </c>
      <c r="N1016" s="477">
        <f t="shared" si="428"/>
        <v>453.93166774141991</v>
      </c>
      <c r="O1016" s="235">
        <f t="shared" si="431"/>
        <v>248.01997499999999</v>
      </c>
      <c r="P1016" s="453">
        <f t="shared" si="431"/>
        <v>274.75101674999996</v>
      </c>
      <c r="Q1016" s="154">
        <f t="shared" si="432"/>
        <v>403.88272000000001</v>
      </c>
      <c r="R1016" s="232">
        <f t="shared" si="432"/>
        <v>2355.6151</v>
      </c>
      <c r="S1016" s="542"/>
      <c r="T1016" s="514"/>
    </row>
    <row r="1017" spans="1:24" ht="18" customHeight="1" thickBot="1">
      <c r="A1017" s="233">
        <v>41578</v>
      </c>
      <c r="B1017" s="340">
        <v>1502.5</v>
      </c>
      <c r="C1017" s="340">
        <v>4.2824999999999998</v>
      </c>
      <c r="D1017" s="226">
        <v>12.8025</v>
      </c>
      <c r="E1017" s="226">
        <v>403.6</v>
      </c>
      <c r="F1017" s="252">
        <v>6.6749999999999998</v>
      </c>
      <c r="G1017" s="340">
        <v>7.4050000000000002</v>
      </c>
      <c r="H1017" s="340">
        <v>18.32</v>
      </c>
      <c r="I1017" s="340">
        <v>105.4</v>
      </c>
      <c r="K1017" s="228">
        <f t="shared" si="425"/>
        <v>331.24565749999999</v>
      </c>
      <c r="L1017" s="228">
        <f t="shared" si="426"/>
        <v>168.59431649999999</v>
      </c>
      <c r="M1017" s="229">
        <f t="shared" si="427"/>
        <v>470.41121924999999</v>
      </c>
      <c r="N1017" s="477">
        <f t="shared" si="428"/>
        <v>444.89271758241154</v>
      </c>
      <c r="O1017" s="235">
        <f t="shared" si="431"/>
        <v>245.26419749999997</v>
      </c>
      <c r="P1017" s="453">
        <f t="shared" si="431"/>
        <v>272.08709849999997</v>
      </c>
      <c r="Q1017" s="154">
        <f t="shared" si="432"/>
        <v>403.88272000000001</v>
      </c>
      <c r="R1017" s="232">
        <f t="shared" si="432"/>
        <v>2323.6484</v>
      </c>
      <c r="S1017" s="542"/>
      <c r="T1017" s="515"/>
    </row>
    <row r="1018" spans="1:24" ht="18" customHeight="1" thickBot="1">
      <c r="A1018" s="120" t="s">
        <v>125</v>
      </c>
      <c r="B1018" s="344">
        <f t="shared" ref="B1018:I1018" si="433">AVERAGE(B995:B1017)</f>
        <v>1521.2608695652175</v>
      </c>
      <c r="C1018" s="344">
        <f t="shared" si="433"/>
        <v>4.3916304347826092</v>
      </c>
      <c r="D1018" s="344">
        <f t="shared" si="433"/>
        <v>12.868260869565219</v>
      </c>
      <c r="E1018" s="344">
        <f t="shared" si="433"/>
        <v>418.0565217391304</v>
      </c>
      <c r="F1018" s="344">
        <f t="shared" si="433"/>
        <v>6.8894565217391319</v>
      </c>
      <c r="G1018" s="344">
        <f t="shared" si="433"/>
        <v>7.5603260869565228</v>
      </c>
      <c r="H1018" s="344">
        <f t="shared" si="433"/>
        <v>18.81260869565217</v>
      </c>
      <c r="I1018" s="344">
        <f t="shared" si="433"/>
        <v>112.79</v>
      </c>
      <c r="J1018" s="462"/>
      <c r="K1018" s="223">
        <f t="shared" ref="K1018:R1018" si="434">AVERAGE(K995:K1017)</f>
        <v>335.3817350869565</v>
      </c>
      <c r="L1018" s="223">
        <f t="shared" si="434"/>
        <v>172.89058528260873</v>
      </c>
      <c r="M1018" s="224">
        <f t="shared" si="434"/>
        <v>472.82751691304355</v>
      </c>
      <c r="N1018" s="402">
        <f t="shared" si="434"/>
        <v>460.82830044492624</v>
      </c>
      <c r="O1018" s="492">
        <f t="shared" si="434"/>
        <v>253.14412359782605</v>
      </c>
      <c r="P1018" s="493">
        <f t="shared" si="434"/>
        <v>277.79435364130438</v>
      </c>
      <c r="Q1018" s="71">
        <f t="shared" si="434"/>
        <v>414.74277130434785</v>
      </c>
      <c r="R1018" s="282">
        <f t="shared" si="434"/>
        <v>2486.5683399999998</v>
      </c>
    </row>
    <row r="1019" spans="1:24" ht="18" customHeight="1">
      <c r="A1019" s="233">
        <v>41579</v>
      </c>
      <c r="B1019" s="340">
        <v>1519.5</v>
      </c>
      <c r="C1019" s="340">
        <v>4.2725</v>
      </c>
      <c r="D1019" s="226">
        <v>12.66</v>
      </c>
      <c r="E1019" s="226">
        <v>394.9</v>
      </c>
      <c r="F1019" s="252">
        <v>6.6775000000000002</v>
      </c>
      <c r="G1019" s="340">
        <v>7.335</v>
      </c>
      <c r="H1019" s="340">
        <v>18.25</v>
      </c>
      <c r="I1019" s="340">
        <v>105.55</v>
      </c>
      <c r="K1019" s="228">
        <f>B1019*0.220463</f>
        <v>334.99352849999997</v>
      </c>
      <c r="L1019" s="228">
        <f>C1019*39.3682</f>
        <v>168.20063450000001</v>
      </c>
      <c r="M1019" s="229">
        <f>D1019*36.7437</f>
        <v>465.17524199999997</v>
      </c>
      <c r="N1019" s="477">
        <f>E1019/0.907185</f>
        <v>435.30261192590262</v>
      </c>
      <c r="O1019" s="235">
        <f>F1019*36.7437</f>
        <v>245.35605674999999</v>
      </c>
      <c r="P1019" s="453">
        <f>G1019*36.7437</f>
        <v>269.5150395</v>
      </c>
      <c r="Q1019" s="154">
        <f>H1019/100*2204.6</f>
        <v>402.33949999999999</v>
      </c>
      <c r="R1019" s="232">
        <f>I1019/100*2204.6</f>
        <v>2326.9552999999996</v>
      </c>
      <c r="S1019" s="542"/>
      <c r="T1019" s="516"/>
      <c r="U1019" s="520"/>
      <c r="V1019" s="520"/>
      <c r="W1019" s="520"/>
      <c r="X1019" s="520"/>
    </row>
    <row r="1020" spans="1:24" ht="18" customHeight="1">
      <c r="A1020" s="233">
        <v>41582</v>
      </c>
      <c r="B1020" s="340">
        <v>1523</v>
      </c>
      <c r="C1020" s="340">
        <v>4.2625000000000002</v>
      </c>
      <c r="D1020" s="226">
        <v>12.64</v>
      </c>
      <c r="E1020" s="226">
        <v>396.9</v>
      </c>
      <c r="F1020" s="252">
        <v>6.6275000000000004</v>
      </c>
      <c r="G1020" s="340">
        <v>7.2925000000000004</v>
      </c>
      <c r="H1020" s="340">
        <v>18.32</v>
      </c>
      <c r="I1020" s="340">
        <v>103.7</v>
      </c>
      <c r="K1020" s="228">
        <f>B1020*0.220463</f>
        <v>335.76514900000001</v>
      </c>
      <c r="L1020" s="228">
        <f>C1020*39.3682</f>
        <v>167.80695250000002</v>
      </c>
      <c r="M1020" s="229">
        <f>D1020*36.7437</f>
        <v>464.44036799999998</v>
      </c>
      <c r="N1020" s="477">
        <f>E1020/0.907185</f>
        <v>437.50723391590464</v>
      </c>
      <c r="O1020" s="235">
        <f>F1020*36.7437</f>
        <v>243.51887174999999</v>
      </c>
      <c r="P1020" s="453">
        <f>G1020*36.7437</f>
        <v>267.95343224999999</v>
      </c>
      <c r="Q1020" s="154">
        <f>H1020/100*2204.6</f>
        <v>403.88272000000001</v>
      </c>
      <c r="R1020" s="232">
        <f>I1020/100*2204.6</f>
        <v>2286.1701999999996</v>
      </c>
      <c r="S1020" s="542"/>
      <c r="T1020" s="517"/>
      <c r="U1020" s="520"/>
      <c r="V1020" s="520"/>
      <c r="W1020" s="520"/>
      <c r="X1020" s="520"/>
    </row>
    <row r="1021" spans="1:24" ht="18" customHeight="1">
      <c r="A1021" s="233">
        <v>41583</v>
      </c>
      <c r="B1021" s="340">
        <v>1535.5</v>
      </c>
      <c r="C1021" s="340">
        <v>4.25</v>
      </c>
      <c r="D1021" s="226">
        <v>12.592499999999999</v>
      </c>
      <c r="E1021" s="226">
        <v>392.8</v>
      </c>
      <c r="F1021" s="252">
        <v>6.56</v>
      </c>
      <c r="G1021" s="340">
        <v>7.2225000000000001</v>
      </c>
      <c r="H1021" s="340">
        <v>18.260000000000002</v>
      </c>
      <c r="I1021" s="340">
        <v>103.45</v>
      </c>
      <c r="K1021" s="228">
        <f>B1021*0.220463</f>
        <v>338.5209365</v>
      </c>
      <c r="L1021" s="228">
        <f>C1021*39.3682</f>
        <v>167.31485000000001</v>
      </c>
      <c r="M1021" s="229">
        <f>D1021*36.7437</f>
        <v>462.69504224999991</v>
      </c>
      <c r="N1021" s="477">
        <f>E1021/0.907185</f>
        <v>432.98775883640053</v>
      </c>
      <c r="O1021" s="235">
        <f t="shared" ref="O1021:P1024" si="435">F1021*36.7437</f>
        <v>241.03867199999996</v>
      </c>
      <c r="P1021" s="453">
        <f t="shared" si="435"/>
        <v>265.38137324999997</v>
      </c>
      <c r="Q1021" s="154">
        <f t="shared" ref="Q1021:R1024" si="436">H1021/100*2204.6</f>
        <v>402.55995999999999</v>
      </c>
      <c r="R1021" s="232">
        <f t="shared" si="436"/>
        <v>2280.6587</v>
      </c>
      <c r="S1021" s="542"/>
      <c r="T1021" s="518"/>
      <c r="U1021" s="520"/>
      <c r="V1021" s="520"/>
      <c r="W1021" s="520"/>
      <c r="X1021" s="520"/>
    </row>
    <row r="1022" spans="1:24" ht="18" customHeight="1">
      <c r="A1022" s="233">
        <v>41584</v>
      </c>
      <c r="B1022" s="340">
        <v>1554.5</v>
      </c>
      <c r="C1022" s="340">
        <v>4.2125000000000004</v>
      </c>
      <c r="D1022" s="226">
        <v>12.63</v>
      </c>
      <c r="E1022" s="226">
        <v>396.8</v>
      </c>
      <c r="F1022" s="252">
        <v>6.5324999999999998</v>
      </c>
      <c r="G1022" s="340">
        <v>7.165</v>
      </c>
      <c r="H1022" s="340">
        <v>18.100000000000001</v>
      </c>
      <c r="I1022" s="340">
        <v>101.5</v>
      </c>
      <c r="K1022" s="228">
        <f>B1022*0.220463</f>
        <v>342.70973349999997</v>
      </c>
      <c r="L1022" s="228">
        <f>C1022*39.3682</f>
        <v>165.83854250000002</v>
      </c>
      <c r="M1022" s="229">
        <f>D1022*36.7437</f>
        <v>464.07293099999998</v>
      </c>
      <c r="N1022" s="477">
        <f>E1022/0.907185</f>
        <v>437.39700281640461</v>
      </c>
      <c r="O1022" s="235">
        <f t="shared" si="435"/>
        <v>240.02822024999998</v>
      </c>
      <c r="P1022" s="453">
        <f t="shared" si="435"/>
        <v>263.26861049999997</v>
      </c>
      <c r="Q1022" s="154">
        <f t="shared" si="436"/>
        <v>399.03260000000006</v>
      </c>
      <c r="R1022" s="232">
        <f t="shared" si="436"/>
        <v>2237.6689999999999</v>
      </c>
      <c r="S1022" s="542"/>
      <c r="T1022" s="519"/>
      <c r="U1022" s="520"/>
      <c r="V1022" s="520"/>
      <c r="W1022" s="520"/>
      <c r="X1022" s="520"/>
    </row>
    <row r="1023" spans="1:24" ht="18" customHeight="1">
      <c r="A1023" s="233">
        <v>41585</v>
      </c>
      <c r="B1023" s="340">
        <v>1568</v>
      </c>
      <c r="C1023" s="340">
        <v>4.2050000000000001</v>
      </c>
      <c r="D1023" s="226">
        <v>12.7875</v>
      </c>
      <c r="E1023" s="226">
        <v>403.8</v>
      </c>
      <c r="F1023" s="252">
        <v>6.53</v>
      </c>
      <c r="G1023" s="340">
        <v>7.125</v>
      </c>
      <c r="H1023" s="340">
        <v>18.04</v>
      </c>
      <c r="I1023" s="340">
        <v>103.95</v>
      </c>
      <c r="K1023" s="228">
        <f>B1023*0.220463</f>
        <v>345.68598399999996</v>
      </c>
      <c r="L1023" s="228">
        <f>C1023*39.3682</f>
        <v>165.54328100000001</v>
      </c>
      <c r="M1023" s="229">
        <f>D1023*36.7437</f>
        <v>469.86006374999994</v>
      </c>
      <c r="N1023" s="477">
        <f>E1023/0.907185</f>
        <v>445.11317978141176</v>
      </c>
      <c r="O1023" s="235">
        <f t="shared" si="435"/>
        <v>239.93636099999998</v>
      </c>
      <c r="P1023" s="453">
        <f t="shared" si="435"/>
        <v>261.79886249999998</v>
      </c>
      <c r="Q1023" s="154">
        <f t="shared" si="436"/>
        <v>397.70983999999999</v>
      </c>
      <c r="R1023" s="232">
        <f t="shared" si="436"/>
        <v>2291.6817000000001</v>
      </c>
      <c r="S1023" s="542"/>
      <c r="T1023" s="521"/>
      <c r="U1023" s="520"/>
      <c r="V1023" s="520"/>
      <c r="W1023" s="520"/>
      <c r="X1023" s="520"/>
    </row>
    <row r="1024" spans="1:24" ht="18" customHeight="1">
      <c r="A1024" s="233">
        <v>41586</v>
      </c>
      <c r="B1024" s="340">
        <v>1584.5</v>
      </c>
      <c r="C1024" s="340">
        <v>4.2675000000000001</v>
      </c>
      <c r="D1024" s="226">
        <v>13.06</v>
      </c>
      <c r="E1024" s="226">
        <v>422.3</v>
      </c>
      <c r="F1024" s="252">
        <v>6.4974999999999996</v>
      </c>
      <c r="G1024" s="340">
        <v>7.085</v>
      </c>
      <c r="H1024" s="340">
        <v>18.079999999999998</v>
      </c>
      <c r="I1024" s="340">
        <v>104.05</v>
      </c>
      <c r="K1024" s="228">
        <f t="shared" ref="K1024:K1031" si="437">B1024*0.220463</f>
        <v>349.3236235</v>
      </c>
      <c r="L1024" s="228">
        <f t="shared" ref="L1024:L1031" si="438">C1024*39.3682</f>
        <v>168.0037935</v>
      </c>
      <c r="M1024" s="229">
        <f t="shared" ref="M1024:M1031" si="439">D1024*36.7437</f>
        <v>479.87272199999995</v>
      </c>
      <c r="N1024" s="477">
        <f t="shared" ref="N1024:N1031" si="440">E1024/0.907185</f>
        <v>465.50593318893061</v>
      </c>
      <c r="O1024" s="235">
        <f t="shared" si="435"/>
        <v>238.74219074999996</v>
      </c>
      <c r="P1024" s="453">
        <f t="shared" si="435"/>
        <v>260.3291145</v>
      </c>
      <c r="Q1024" s="154">
        <f t="shared" si="436"/>
        <v>398.59167999999994</v>
      </c>
      <c r="R1024" s="232">
        <f t="shared" si="436"/>
        <v>2293.8862999999997</v>
      </c>
      <c r="S1024" s="542"/>
      <c r="T1024" s="522"/>
      <c r="U1024" s="520"/>
      <c r="V1024" s="520"/>
      <c r="W1024" s="520"/>
      <c r="X1024" s="520"/>
    </row>
    <row r="1025" spans="1:25" ht="18" customHeight="1">
      <c r="A1025" s="233">
        <v>41589</v>
      </c>
      <c r="B1025" s="340">
        <v>1578</v>
      </c>
      <c r="C1025" s="340">
        <v>4.3475000000000001</v>
      </c>
      <c r="D1025" s="226">
        <v>13.08</v>
      </c>
      <c r="E1025" s="226">
        <v>422.1</v>
      </c>
      <c r="F1025" s="252">
        <v>6.4974999999999996</v>
      </c>
      <c r="G1025" s="340">
        <v>7.085</v>
      </c>
      <c r="H1025" s="340">
        <v>17.97</v>
      </c>
      <c r="I1025" s="340">
        <v>103.25</v>
      </c>
      <c r="K1025" s="228">
        <f t="shared" si="437"/>
        <v>347.89061399999997</v>
      </c>
      <c r="L1025" s="228">
        <f t="shared" si="438"/>
        <v>171.15324950000002</v>
      </c>
      <c r="M1025" s="229">
        <f t="shared" si="439"/>
        <v>480.60759599999994</v>
      </c>
      <c r="N1025" s="477">
        <f t="shared" si="440"/>
        <v>465.28547098993039</v>
      </c>
      <c r="O1025" s="235">
        <f>F1025*36.7437</f>
        <v>238.74219074999996</v>
      </c>
      <c r="P1025" s="453">
        <f>G1025*36.7437</f>
        <v>260.3291145</v>
      </c>
      <c r="Q1025" s="154">
        <f>H1025/100*2204.6</f>
        <v>396.16661999999997</v>
      </c>
      <c r="R1025" s="232">
        <f>I1025/100*2204.6</f>
        <v>2276.2494999999999</v>
      </c>
      <c r="S1025" s="542"/>
      <c r="T1025" s="522"/>
      <c r="U1025" s="520"/>
      <c r="V1025" s="520"/>
      <c r="W1025" s="520"/>
      <c r="X1025" s="520"/>
    </row>
    <row r="1026" spans="1:25" ht="18" customHeight="1">
      <c r="A1026" s="233">
        <v>41590</v>
      </c>
      <c r="B1026" s="340">
        <v>1568</v>
      </c>
      <c r="C1026" s="340">
        <v>4.3224999999999998</v>
      </c>
      <c r="D1026" s="226">
        <v>13.192500000000001</v>
      </c>
      <c r="E1026" s="226">
        <v>427.7</v>
      </c>
      <c r="F1026" s="252">
        <v>6.4524999999999997</v>
      </c>
      <c r="G1026" s="340">
        <v>7.0324999999999998</v>
      </c>
      <c r="H1026" s="340">
        <v>17.87</v>
      </c>
      <c r="I1026" s="340">
        <v>105.8</v>
      </c>
      <c r="K1026" s="228">
        <f t="shared" si="437"/>
        <v>345.68598399999996</v>
      </c>
      <c r="L1026" s="228">
        <f t="shared" si="438"/>
        <v>170.16904450000001</v>
      </c>
      <c r="M1026" s="229">
        <f t="shared" si="439"/>
        <v>484.74126224999998</v>
      </c>
      <c r="N1026" s="477">
        <f t="shared" si="440"/>
        <v>471.45841256193609</v>
      </c>
      <c r="O1026" s="235">
        <f>F1026*36.7437</f>
        <v>237.08872424999996</v>
      </c>
      <c r="P1026" s="453">
        <f>G1026*36.7437</f>
        <v>258.40007024999994</v>
      </c>
      <c r="Q1026" s="154">
        <f>H1026/100*2204.6</f>
        <v>393.96202</v>
      </c>
      <c r="R1026" s="232">
        <f>I1026/100*2204.6</f>
        <v>2332.4668000000001</v>
      </c>
      <c r="S1026" s="542"/>
      <c r="T1026" s="522"/>
      <c r="U1026" s="520"/>
      <c r="V1026" s="520"/>
      <c r="W1026" s="520"/>
      <c r="X1026" s="520"/>
    </row>
    <row r="1027" spans="1:25" ht="18" customHeight="1">
      <c r="A1027" s="233">
        <v>41591</v>
      </c>
      <c r="B1027" s="340">
        <v>1575</v>
      </c>
      <c r="C1027" s="340">
        <v>4.2975000000000003</v>
      </c>
      <c r="D1027" s="226">
        <v>13.1975</v>
      </c>
      <c r="E1027" s="226">
        <v>423.3</v>
      </c>
      <c r="F1027" s="252">
        <v>6.4550000000000001</v>
      </c>
      <c r="G1027" s="340">
        <v>7.02</v>
      </c>
      <c r="H1027" s="340">
        <v>17.8</v>
      </c>
      <c r="I1027" s="340">
        <v>103.05</v>
      </c>
      <c r="K1027" s="228">
        <f t="shared" si="437"/>
        <v>347.22922499999999</v>
      </c>
      <c r="L1027" s="228">
        <f t="shared" si="438"/>
        <v>169.18483950000001</v>
      </c>
      <c r="M1027" s="229">
        <f t="shared" si="439"/>
        <v>484.92498074999997</v>
      </c>
      <c r="N1027" s="477">
        <f t="shared" si="440"/>
        <v>466.60824418393162</v>
      </c>
      <c r="O1027" s="235">
        <f t="shared" ref="O1027:P1030" si="441">F1027*36.7437</f>
        <v>237.18058349999998</v>
      </c>
      <c r="P1027" s="453">
        <f t="shared" si="441"/>
        <v>257.94077399999998</v>
      </c>
      <c r="Q1027" s="154">
        <f t="shared" ref="Q1027:R1030" si="442">H1027/100*2204.6</f>
        <v>392.41880000000003</v>
      </c>
      <c r="R1027" s="232">
        <f t="shared" si="442"/>
        <v>2271.8402999999998</v>
      </c>
      <c r="S1027" s="542"/>
      <c r="T1027" s="522"/>
      <c r="U1027" s="520"/>
      <c r="V1027" s="520"/>
      <c r="W1027" s="520"/>
      <c r="X1027" s="520"/>
    </row>
    <row r="1028" spans="1:25" ht="18" customHeight="1">
      <c r="A1028" s="233">
        <v>41592</v>
      </c>
      <c r="B1028" s="340">
        <v>1597.5</v>
      </c>
      <c r="C1028" s="340">
        <v>4.2649999999999997</v>
      </c>
      <c r="D1028" s="226">
        <v>13.172499999999999</v>
      </c>
      <c r="E1028" s="226">
        <v>424.6</v>
      </c>
      <c r="F1028" s="252">
        <v>6.4474999999999998</v>
      </c>
      <c r="G1028" s="340">
        <v>7.03</v>
      </c>
      <c r="H1028" s="340">
        <v>17.64</v>
      </c>
      <c r="I1028" s="340">
        <v>102.6</v>
      </c>
      <c r="K1028" s="228">
        <f t="shared" si="437"/>
        <v>352.18964249999999</v>
      </c>
      <c r="L1028" s="228">
        <f t="shared" si="438"/>
        <v>167.905373</v>
      </c>
      <c r="M1028" s="229">
        <f t="shared" si="439"/>
        <v>484.00638824999993</v>
      </c>
      <c r="N1028" s="477">
        <f t="shared" si="440"/>
        <v>468.04124847743293</v>
      </c>
      <c r="O1028" s="235">
        <f t="shared" si="441"/>
        <v>236.90500574999996</v>
      </c>
      <c r="P1028" s="453">
        <f t="shared" si="441"/>
        <v>258.30821099999997</v>
      </c>
      <c r="Q1028" s="154">
        <f t="shared" si="442"/>
        <v>388.89143999999999</v>
      </c>
      <c r="R1028" s="232">
        <f t="shared" si="442"/>
        <v>2261.9196000000002</v>
      </c>
      <c r="S1028" s="542"/>
      <c r="T1028" s="522"/>
      <c r="U1028" s="520"/>
      <c r="V1028" s="520"/>
      <c r="W1028" s="520"/>
      <c r="X1028" s="520"/>
    </row>
    <row r="1029" spans="1:25" ht="18" customHeight="1">
      <c r="A1029" s="233">
        <v>41593</v>
      </c>
      <c r="B1029" s="340">
        <v>1576.5</v>
      </c>
      <c r="C1029" s="340">
        <v>4.22</v>
      </c>
      <c r="D1029" s="226">
        <v>12.805</v>
      </c>
      <c r="E1029" s="226">
        <v>410.5</v>
      </c>
      <c r="F1029" s="252">
        <v>6.4450000000000003</v>
      </c>
      <c r="G1029" s="340">
        <v>6.9824999999999999</v>
      </c>
      <c r="H1029" s="340">
        <v>17.55</v>
      </c>
      <c r="I1029" s="340">
        <v>105.75</v>
      </c>
      <c r="K1029" s="228">
        <f t="shared" si="437"/>
        <v>347.55991949999998</v>
      </c>
      <c r="L1029" s="228">
        <f t="shared" si="438"/>
        <v>166.133804</v>
      </c>
      <c r="M1029" s="229">
        <f t="shared" si="439"/>
        <v>470.50307849999996</v>
      </c>
      <c r="N1029" s="477">
        <f t="shared" si="440"/>
        <v>452.49866344791855</v>
      </c>
      <c r="O1029" s="235">
        <f t="shared" si="441"/>
        <v>236.81314649999999</v>
      </c>
      <c r="P1029" s="453">
        <f t="shared" si="441"/>
        <v>256.56288524999997</v>
      </c>
      <c r="Q1029" s="154">
        <f t="shared" si="442"/>
        <v>386.90730000000002</v>
      </c>
      <c r="R1029" s="232">
        <f t="shared" si="442"/>
        <v>2331.3645000000001</v>
      </c>
      <c r="S1029" s="542" t="s">
        <v>127</v>
      </c>
      <c r="T1029" s="522"/>
      <c r="U1029" s="520"/>
      <c r="V1029" s="520"/>
      <c r="W1029" s="520"/>
      <c r="X1029" s="520"/>
    </row>
    <row r="1030" spans="1:25" ht="18" customHeight="1">
      <c r="A1030" s="233">
        <v>41596</v>
      </c>
      <c r="B1030" s="340">
        <v>1584.5</v>
      </c>
      <c r="C1030" s="340">
        <v>4.12</v>
      </c>
      <c r="D1030" s="226">
        <v>12.875</v>
      </c>
      <c r="E1030" s="226">
        <v>415.8</v>
      </c>
      <c r="F1030" s="252">
        <v>6.4225000000000003</v>
      </c>
      <c r="G1030" s="340">
        <v>6.94</v>
      </c>
      <c r="H1030" s="340">
        <v>17.75</v>
      </c>
      <c r="I1030" s="340">
        <v>105.75</v>
      </c>
      <c r="K1030" s="228">
        <f t="shared" si="437"/>
        <v>349.3236235</v>
      </c>
      <c r="L1030" s="228">
        <f t="shared" si="438"/>
        <v>162.19698400000001</v>
      </c>
      <c r="M1030" s="229">
        <f t="shared" si="439"/>
        <v>473.07513749999998</v>
      </c>
      <c r="N1030" s="477">
        <f t="shared" si="440"/>
        <v>458.34091172142399</v>
      </c>
      <c r="O1030" s="235">
        <f t="shared" si="441"/>
        <v>235.98641325</v>
      </c>
      <c r="P1030" s="453">
        <f t="shared" si="441"/>
        <v>255.00127799999999</v>
      </c>
      <c r="Q1030" s="154">
        <f t="shared" si="442"/>
        <v>391.31649999999996</v>
      </c>
      <c r="R1030" s="232">
        <f t="shared" si="442"/>
        <v>2331.3645000000001</v>
      </c>
      <c r="S1030" s="542"/>
      <c r="T1030" s="522"/>
      <c r="U1030" s="520"/>
      <c r="V1030" s="520"/>
      <c r="W1030" s="520"/>
      <c r="X1030" s="520"/>
    </row>
    <row r="1031" spans="1:25" ht="18" customHeight="1">
      <c r="A1031" s="233">
        <v>41597</v>
      </c>
      <c r="B1031" s="340">
        <v>1584</v>
      </c>
      <c r="C1031" s="340">
        <v>4.1775000000000002</v>
      </c>
      <c r="D1031" s="226">
        <v>12.762499999999999</v>
      </c>
      <c r="E1031" s="226">
        <v>408.9</v>
      </c>
      <c r="F1031" s="252">
        <v>6.5025000000000004</v>
      </c>
      <c r="G1031" s="340">
        <v>6.9850000000000003</v>
      </c>
      <c r="H1031" s="340">
        <v>17.649999999999999</v>
      </c>
      <c r="I1031" s="340">
        <v>104.65</v>
      </c>
      <c r="K1031" s="228">
        <f t="shared" si="437"/>
        <v>349.213392</v>
      </c>
      <c r="L1031" s="228">
        <f t="shared" si="438"/>
        <v>164.4606555</v>
      </c>
      <c r="M1031" s="229">
        <f t="shared" si="439"/>
        <v>468.94147124999995</v>
      </c>
      <c r="N1031" s="477">
        <f t="shared" si="440"/>
        <v>450.73496585591687</v>
      </c>
      <c r="O1031" s="235">
        <f>F1031*36.7437</f>
        <v>238.92590924999999</v>
      </c>
      <c r="P1031" s="453">
        <f>G1031*36.7437</f>
        <v>256.65474449999999</v>
      </c>
      <c r="Q1031" s="154">
        <f>H1031/100*2204.6</f>
        <v>389.11189999999993</v>
      </c>
      <c r="R1031" s="232">
        <f>I1031/100*2204.6</f>
        <v>2307.1138999999998</v>
      </c>
      <c r="S1031" s="542"/>
      <c r="T1031" s="522"/>
      <c r="U1031" s="520"/>
      <c r="V1031" s="520"/>
      <c r="W1031" s="520"/>
      <c r="X1031" s="520"/>
    </row>
    <row r="1032" spans="1:25" ht="18" customHeight="1">
      <c r="A1032" s="233">
        <v>41598</v>
      </c>
      <c r="B1032" s="340">
        <v>1568.5</v>
      </c>
      <c r="C1032" s="340">
        <v>4.17</v>
      </c>
      <c r="D1032" s="226">
        <v>12.737500000000001</v>
      </c>
      <c r="E1032" s="226">
        <v>407</v>
      </c>
      <c r="F1032" s="252">
        <v>6.4725000000000001</v>
      </c>
      <c r="G1032" s="340">
        <v>6.9550000000000001</v>
      </c>
      <c r="H1032" s="340">
        <v>17.600000000000001</v>
      </c>
      <c r="I1032" s="340">
        <v>110.2</v>
      </c>
      <c r="K1032" s="228">
        <f t="shared" ref="K1032:K1038" si="443">B1032*0.220463</f>
        <v>345.79621549999996</v>
      </c>
      <c r="L1032" s="228">
        <f t="shared" ref="L1032:L1038" si="444">C1032*39.3682</f>
        <v>164.16539399999999</v>
      </c>
      <c r="M1032" s="229">
        <f t="shared" ref="M1032:M1038" si="445">D1032*36.7437</f>
        <v>468.02287874999996</v>
      </c>
      <c r="N1032" s="477">
        <f t="shared" ref="N1032:N1038" si="446">E1032/0.907185</f>
        <v>448.640574965415</v>
      </c>
      <c r="O1032" s="235">
        <f>F1032*36.7437</f>
        <v>237.82359824999997</v>
      </c>
      <c r="P1032" s="453">
        <f>G1032*36.7437</f>
        <v>255.55243349999998</v>
      </c>
      <c r="Q1032" s="154">
        <f>H1032/100*2204.6</f>
        <v>388.00960000000003</v>
      </c>
      <c r="R1032" s="232">
        <f>I1032/100*2204.6</f>
        <v>2429.4692</v>
      </c>
      <c r="S1032" s="542"/>
      <c r="T1032" s="522"/>
      <c r="U1032" s="520"/>
      <c r="V1032" s="520"/>
      <c r="W1032" s="520"/>
      <c r="X1032" s="520"/>
    </row>
    <row r="1033" spans="1:25" ht="18" customHeight="1">
      <c r="A1033" s="233">
        <v>41599</v>
      </c>
      <c r="B1033" s="340">
        <v>1581</v>
      </c>
      <c r="C1033" s="340">
        <v>4.2300000000000004</v>
      </c>
      <c r="D1033" s="226">
        <v>12.914999999999999</v>
      </c>
      <c r="E1033" s="226">
        <v>411</v>
      </c>
      <c r="F1033" s="252">
        <v>6.4874999999999998</v>
      </c>
      <c r="G1033" s="340">
        <v>6.9474999999999998</v>
      </c>
      <c r="H1033" s="340">
        <v>17.510000000000002</v>
      </c>
      <c r="I1033" s="340">
        <v>111.4</v>
      </c>
      <c r="K1033" s="228">
        <f t="shared" si="443"/>
        <v>348.55200300000001</v>
      </c>
      <c r="L1033" s="228">
        <f t="shared" si="444"/>
        <v>166.52748600000001</v>
      </c>
      <c r="M1033" s="229">
        <f t="shared" si="445"/>
        <v>474.54488549999991</v>
      </c>
      <c r="N1033" s="477">
        <f t="shared" si="446"/>
        <v>453.04981894541908</v>
      </c>
      <c r="O1033" s="235">
        <f t="shared" ref="O1033:P1036" si="447">F1033*36.7437</f>
        <v>238.37475374999997</v>
      </c>
      <c r="P1033" s="453">
        <f t="shared" si="447"/>
        <v>255.27685574999998</v>
      </c>
      <c r="Q1033" s="154">
        <f t="shared" ref="Q1033:R1036" si="448">H1033/100*2204.6</f>
        <v>386.02546000000001</v>
      </c>
      <c r="R1033" s="232">
        <f t="shared" si="448"/>
        <v>2455.9244000000003</v>
      </c>
      <c r="S1033" s="542"/>
      <c r="T1033" s="522"/>
      <c r="U1033" s="520"/>
      <c r="V1033" s="520"/>
      <c r="W1033" s="520"/>
      <c r="X1033" s="520"/>
    </row>
    <row r="1034" spans="1:25" ht="18" customHeight="1">
      <c r="A1034" s="233">
        <v>41600</v>
      </c>
      <c r="B1034" s="340">
        <v>1571.5</v>
      </c>
      <c r="C1034" s="340">
        <v>4.2225000000000001</v>
      </c>
      <c r="D1034" s="226">
        <v>13.195</v>
      </c>
      <c r="E1034" s="226">
        <v>427.8</v>
      </c>
      <c r="F1034" s="252">
        <v>6.4950000000000001</v>
      </c>
      <c r="G1034" s="340">
        <v>7.0175000000000001</v>
      </c>
      <c r="H1034" s="340">
        <v>17.399999999999999</v>
      </c>
      <c r="I1034" s="340">
        <v>107.5</v>
      </c>
      <c r="K1034" s="228">
        <f t="shared" si="443"/>
        <v>346.4576045</v>
      </c>
      <c r="L1034" s="228">
        <f t="shared" si="444"/>
        <v>166.2322245</v>
      </c>
      <c r="M1034" s="229">
        <f t="shared" si="445"/>
        <v>484.83312149999995</v>
      </c>
      <c r="N1034" s="477">
        <f t="shared" si="446"/>
        <v>471.56864366143623</v>
      </c>
      <c r="O1034" s="235">
        <f t="shared" si="447"/>
        <v>238.65033149999999</v>
      </c>
      <c r="P1034" s="453">
        <f t="shared" si="447"/>
        <v>257.84891475000001</v>
      </c>
      <c r="Q1034" s="154">
        <f t="shared" si="448"/>
        <v>383.60039999999998</v>
      </c>
      <c r="R1034" s="232">
        <f t="shared" si="448"/>
        <v>2369.9449999999997</v>
      </c>
      <c r="S1034" s="542"/>
      <c r="T1034" s="522"/>
      <c r="U1034" s="520"/>
      <c r="V1034" s="520"/>
      <c r="W1034" s="520"/>
      <c r="X1034" s="520"/>
    </row>
    <row r="1035" spans="1:25" ht="18" customHeight="1">
      <c r="A1035" s="233">
        <v>41603</v>
      </c>
      <c r="B1035" s="340">
        <v>1580.5</v>
      </c>
      <c r="C1035" s="340">
        <v>4.2474999999999996</v>
      </c>
      <c r="D1035" s="226">
        <v>13.2925</v>
      </c>
      <c r="E1035" s="226">
        <v>437.2</v>
      </c>
      <c r="F1035" s="252">
        <v>6.5250000000000004</v>
      </c>
      <c r="G1035" s="340">
        <v>7.0350000000000001</v>
      </c>
      <c r="H1035" s="340">
        <v>17.399999999999999</v>
      </c>
      <c r="I1035" s="340">
        <v>107.5</v>
      </c>
      <c r="K1035" s="228">
        <f t="shared" si="443"/>
        <v>348.44177150000002</v>
      </c>
      <c r="L1035" s="228">
        <f t="shared" si="444"/>
        <v>167.2164295</v>
      </c>
      <c r="M1035" s="229">
        <f t="shared" si="445"/>
        <v>488.41563224999999</v>
      </c>
      <c r="N1035" s="477">
        <f t="shared" si="446"/>
        <v>481.93036701444578</v>
      </c>
      <c r="O1035" s="235">
        <f t="shared" si="447"/>
        <v>239.75264249999998</v>
      </c>
      <c r="P1035" s="453">
        <f t="shared" si="447"/>
        <v>258.49192949999997</v>
      </c>
      <c r="Q1035" s="154">
        <f t="shared" si="448"/>
        <v>383.60039999999998</v>
      </c>
      <c r="R1035" s="232">
        <f t="shared" si="448"/>
        <v>2369.9449999999997</v>
      </c>
      <c r="S1035" s="542"/>
      <c r="T1035" s="522"/>
      <c r="U1035" s="520"/>
      <c r="V1035" s="520"/>
      <c r="W1035" s="520"/>
      <c r="X1035" s="520"/>
    </row>
    <row r="1036" spans="1:25" ht="18" customHeight="1">
      <c r="A1036" s="233">
        <v>41604</v>
      </c>
      <c r="B1036" s="340">
        <v>1574</v>
      </c>
      <c r="C1036" s="340">
        <v>4.1849999999999996</v>
      </c>
      <c r="D1036" s="226">
        <v>13.2925</v>
      </c>
      <c r="E1036" s="226">
        <v>450.2</v>
      </c>
      <c r="F1036" s="252">
        <v>6.4649999999999999</v>
      </c>
      <c r="G1036" s="340">
        <v>7.0425000000000004</v>
      </c>
      <c r="H1036" s="340">
        <v>17.3</v>
      </c>
      <c r="I1036" s="340">
        <v>108.75</v>
      </c>
      <c r="K1036" s="228">
        <f t="shared" si="443"/>
        <v>347.00876199999999</v>
      </c>
      <c r="L1036" s="228">
        <f t="shared" si="444"/>
        <v>164.75591699999998</v>
      </c>
      <c r="M1036" s="229">
        <f t="shared" si="445"/>
        <v>488.41563224999999</v>
      </c>
      <c r="N1036" s="477">
        <f t="shared" si="446"/>
        <v>496.26040994945902</v>
      </c>
      <c r="O1036" s="235">
        <f t="shared" si="447"/>
        <v>237.54802049999998</v>
      </c>
      <c r="P1036" s="453">
        <f t="shared" si="447"/>
        <v>258.76750724999999</v>
      </c>
      <c r="Q1036" s="154">
        <f t="shared" si="448"/>
        <v>381.39580000000001</v>
      </c>
      <c r="R1036" s="232">
        <f t="shared" si="448"/>
        <v>2397.5024999999996</v>
      </c>
      <c r="S1036" s="542"/>
      <c r="T1036" s="522"/>
      <c r="U1036" s="520"/>
      <c r="V1036" s="520"/>
      <c r="W1036" s="520"/>
      <c r="X1036" s="520"/>
    </row>
    <row r="1037" spans="1:25" ht="18" customHeight="1">
      <c r="A1037" s="233">
        <v>41605</v>
      </c>
      <c r="B1037" s="340">
        <v>1583.5</v>
      </c>
      <c r="C1037" s="340">
        <v>4.1725000000000003</v>
      </c>
      <c r="D1037" s="226">
        <v>13.2</v>
      </c>
      <c r="E1037" s="226">
        <v>445.9</v>
      </c>
      <c r="F1037" s="252">
        <v>6.5125000000000002</v>
      </c>
      <c r="G1037" s="340">
        <v>7.13</v>
      </c>
      <c r="H1037" s="340">
        <v>17.22</v>
      </c>
      <c r="I1037" s="340">
        <v>108.1</v>
      </c>
      <c r="K1037" s="228">
        <f t="shared" si="443"/>
        <v>349.1031605</v>
      </c>
      <c r="L1037" s="228">
        <f t="shared" si="444"/>
        <v>164.26381450000002</v>
      </c>
      <c r="M1037" s="229">
        <f t="shared" si="445"/>
        <v>485.01683999999995</v>
      </c>
      <c r="N1037" s="477">
        <f t="shared" si="446"/>
        <v>491.52047267095463</v>
      </c>
      <c r="O1037" s="235">
        <f>F1037*36.7437</f>
        <v>239.29334624999998</v>
      </c>
      <c r="P1037" s="453">
        <f>G1037*36.7437</f>
        <v>261.98258099999998</v>
      </c>
      <c r="Q1037" s="154">
        <f>H1037/100*2204.6</f>
        <v>379.63211999999999</v>
      </c>
      <c r="R1037" s="232">
        <f>I1037/100*2204.6</f>
        <v>2383.1725999999999</v>
      </c>
      <c r="S1037" s="542"/>
      <c r="T1037" s="522"/>
      <c r="U1037" s="520"/>
      <c r="V1037" s="520"/>
      <c r="W1037" s="520"/>
      <c r="X1037" s="520"/>
    </row>
    <row r="1038" spans="1:25" ht="18" customHeight="1" thickBot="1">
      <c r="A1038" s="233">
        <v>41607</v>
      </c>
      <c r="B1038" s="340">
        <v>1596</v>
      </c>
      <c r="C1038" s="340">
        <v>4.1524999999999999</v>
      </c>
      <c r="D1038" s="226">
        <v>13.365</v>
      </c>
      <c r="E1038" s="226">
        <v>456.6</v>
      </c>
      <c r="F1038" s="252">
        <v>6.55</v>
      </c>
      <c r="G1038" s="340">
        <v>7.1325000000000003</v>
      </c>
      <c r="H1038" s="340">
        <v>17.149999999999999</v>
      </c>
      <c r="I1038" s="340">
        <v>110.85</v>
      </c>
      <c r="K1038" s="228">
        <f t="shared" si="443"/>
        <v>351.858948</v>
      </c>
      <c r="L1038" s="228">
        <f t="shared" si="444"/>
        <v>163.4764505</v>
      </c>
      <c r="M1038" s="229">
        <f t="shared" si="445"/>
        <v>491.07955049999998</v>
      </c>
      <c r="N1038" s="477">
        <f t="shared" si="446"/>
        <v>503.31520031746555</v>
      </c>
      <c r="O1038" s="235">
        <f>F1038*36.7437</f>
        <v>240.67123499999997</v>
      </c>
      <c r="P1038" s="453">
        <f>G1038*36.7437</f>
        <v>262.07444025000001</v>
      </c>
      <c r="Q1038" s="154">
        <f>H1038/100*2204.6</f>
        <v>378.08889999999997</v>
      </c>
      <c r="R1038" s="232">
        <f>I1038/100*2204.6</f>
        <v>2443.7991000000002</v>
      </c>
      <c r="S1038" s="542"/>
      <c r="T1038" s="522"/>
      <c r="U1038" s="520"/>
      <c r="V1038" s="520"/>
      <c r="W1038" s="520"/>
      <c r="X1038" s="520"/>
      <c r="Y1038" s="528"/>
    </row>
    <row r="1039" spans="1:25" ht="18" customHeight="1" thickBot="1">
      <c r="A1039" s="120" t="s">
        <v>126</v>
      </c>
      <c r="B1039" s="344">
        <f t="shared" ref="B1039:I1039" si="449">AVERAGE(B1019:B1038)</f>
        <v>1570.175</v>
      </c>
      <c r="C1039" s="344">
        <f t="shared" si="449"/>
        <v>4.2300000000000004</v>
      </c>
      <c r="D1039" s="344">
        <f t="shared" si="449"/>
        <v>12.972624999999997</v>
      </c>
      <c r="E1039" s="344">
        <f t="shared" si="449"/>
        <v>418.80499999999995</v>
      </c>
      <c r="F1039" s="344">
        <f t="shared" si="449"/>
        <v>6.5077499999999997</v>
      </c>
      <c r="G1039" s="344">
        <f t="shared" si="449"/>
        <v>7.0780000000000003</v>
      </c>
      <c r="H1039" s="344">
        <f t="shared" si="449"/>
        <v>17.742999999999995</v>
      </c>
      <c r="I1039" s="344">
        <f t="shared" si="449"/>
        <v>105.86749999999999</v>
      </c>
      <c r="J1039" s="462"/>
      <c r="K1039" s="223">
        <f t="shared" ref="K1039:R1039" si="450">AVERAGE(K1019:K1038)</f>
        <v>346.16549102499999</v>
      </c>
      <c r="L1039" s="223">
        <f t="shared" si="450"/>
        <v>166.52748600000001</v>
      </c>
      <c r="M1039" s="224">
        <f t="shared" si="450"/>
        <v>476.66224121249996</v>
      </c>
      <c r="N1039" s="402">
        <f t="shared" si="450"/>
        <v>461.65335626140194</v>
      </c>
      <c r="O1039" s="492">
        <f t="shared" si="450"/>
        <v>239.11881367500001</v>
      </c>
      <c r="P1039" s="493">
        <f t="shared" si="450"/>
        <v>260.07190860000003</v>
      </c>
      <c r="Q1039" s="71">
        <f t="shared" si="450"/>
        <v>391.16217799999998</v>
      </c>
      <c r="R1039" s="282">
        <f t="shared" si="450"/>
        <v>2333.9549050000001</v>
      </c>
      <c r="S1039" s="551"/>
      <c r="T1039" s="520"/>
      <c r="U1039" s="520"/>
      <c r="V1039" s="520"/>
      <c r="W1039" s="520"/>
      <c r="X1039" s="520"/>
    </row>
    <row r="1040" spans="1:25" ht="18" customHeight="1">
      <c r="A1040" s="233">
        <v>41610</v>
      </c>
      <c r="B1040" s="340">
        <v>1590</v>
      </c>
      <c r="C1040" s="340">
        <v>4.165</v>
      </c>
      <c r="D1040" s="226">
        <v>13.2125</v>
      </c>
      <c r="E1040" s="226">
        <v>447</v>
      </c>
      <c r="F1040" s="252">
        <v>6.4974999999999996</v>
      </c>
      <c r="G1040" s="340">
        <v>7.05</v>
      </c>
      <c r="H1040" s="340">
        <v>16.97</v>
      </c>
      <c r="I1040" s="340">
        <v>109.9</v>
      </c>
      <c r="K1040" s="228">
        <f>B1040*0.220463</f>
        <v>350.53616999999997</v>
      </c>
      <c r="L1040" s="228">
        <f>C1040*39.3682</f>
        <v>163.96855300000001</v>
      </c>
      <c r="M1040" s="229">
        <f>D1040*36.7437</f>
        <v>485.47613624999997</v>
      </c>
      <c r="N1040" s="477">
        <f>E1040/0.907185</f>
        <v>492.73301476545578</v>
      </c>
      <c r="O1040" s="235">
        <f t="shared" ref="O1040:P1042" si="451">F1040*36.7437</f>
        <v>238.74219074999996</v>
      </c>
      <c r="P1040" s="453">
        <f t="shared" si="451"/>
        <v>259.04308499999996</v>
      </c>
      <c r="Q1040" s="154">
        <f t="shared" ref="Q1040:R1042" si="452">H1040/100*2204.6</f>
        <v>374.12061999999997</v>
      </c>
      <c r="R1040" s="232">
        <f t="shared" si="452"/>
        <v>2422.8553999999999</v>
      </c>
      <c r="S1040" s="542"/>
      <c r="T1040" s="522"/>
      <c r="U1040" s="520"/>
      <c r="V1040" s="520"/>
      <c r="W1040" s="520"/>
      <c r="X1040" s="520"/>
    </row>
    <row r="1041" spans="1:24" ht="18" customHeight="1">
      <c r="A1041" s="233">
        <v>41611</v>
      </c>
      <c r="B1041" s="340">
        <v>1593</v>
      </c>
      <c r="C1041" s="340">
        <v>4.22</v>
      </c>
      <c r="D1041" s="226">
        <v>13.1975</v>
      </c>
      <c r="E1041" s="226">
        <v>446.1</v>
      </c>
      <c r="F1041" s="252">
        <v>6.5374999999999996</v>
      </c>
      <c r="G1041" s="340">
        <v>7.1174999999999997</v>
      </c>
      <c r="H1041" s="340">
        <v>16.809999999999999</v>
      </c>
      <c r="I1041" s="340">
        <v>110.2</v>
      </c>
      <c r="K1041" s="228">
        <f>B1041*0.220463</f>
        <v>351.19755900000001</v>
      </c>
      <c r="L1041" s="228">
        <f>C1041*39.3682</f>
        <v>166.133804</v>
      </c>
      <c r="M1041" s="229">
        <f>D1041*36.7437</f>
        <v>484.92498074999997</v>
      </c>
      <c r="N1041" s="477">
        <f>E1041/0.907185</f>
        <v>491.74093486995486</v>
      </c>
      <c r="O1041" s="235">
        <f t="shared" si="451"/>
        <v>240.21193874999997</v>
      </c>
      <c r="P1041" s="453">
        <f t="shared" si="451"/>
        <v>261.52328474999996</v>
      </c>
      <c r="Q1041" s="154">
        <f t="shared" si="452"/>
        <v>370.59325999999999</v>
      </c>
      <c r="R1041" s="232">
        <f t="shared" si="452"/>
        <v>2429.4692</v>
      </c>
      <c r="S1041" s="542"/>
      <c r="T1041" s="522"/>
      <c r="U1041" s="520"/>
      <c r="V1041" s="520"/>
      <c r="W1041" s="520"/>
      <c r="X1041" s="520"/>
    </row>
    <row r="1042" spans="1:24" ht="18" customHeight="1">
      <c r="A1042" s="233">
        <v>41612</v>
      </c>
      <c r="B1042" s="340">
        <v>1590.5</v>
      </c>
      <c r="C1042" s="340">
        <v>4.2549999999999999</v>
      </c>
      <c r="D1042" s="226">
        <v>13.295</v>
      </c>
      <c r="E1042" s="226">
        <v>447.9</v>
      </c>
      <c r="F1042" s="252">
        <v>6.4725000000000001</v>
      </c>
      <c r="G1042" s="340">
        <v>7.0925000000000002</v>
      </c>
      <c r="H1042" s="340">
        <v>16.68</v>
      </c>
      <c r="I1042" s="340">
        <v>108.4</v>
      </c>
      <c r="K1042" s="228">
        <f>B1042*0.220463</f>
        <v>350.64640149999997</v>
      </c>
      <c r="L1042" s="228">
        <f>C1042*39.3682</f>
        <v>167.51169100000001</v>
      </c>
      <c r="M1042" s="229">
        <f>D1042*36.7437</f>
        <v>488.50749149999996</v>
      </c>
      <c r="N1042" s="477">
        <f>E1042/0.907185</f>
        <v>493.72509466095664</v>
      </c>
      <c r="O1042" s="235">
        <f t="shared" si="451"/>
        <v>237.82359824999997</v>
      </c>
      <c r="P1042" s="453">
        <f t="shared" si="451"/>
        <v>260.60469224999997</v>
      </c>
      <c r="Q1042" s="154">
        <f t="shared" si="452"/>
        <v>367.72728000000001</v>
      </c>
      <c r="R1042" s="232">
        <f t="shared" si="452"/>
        <v>2389.7864</v>
      </c>
      <c r="S1042" s="542"/>
      <c r="T1042" s="522"/>
      <c r="U1042" s="520"/>
      <c r="V1042" s="520"/>
      <c r="W1042" s="520"/>
      <c r="X1042" s="520"/>
    </row>
    <row r="1043" spans="1:24" ht="18" customHeight="1">
      <c r="A1043" s="233">
        <v>41613</v>
      </c>
      <c r="B1043" s="340">
        <v>1565.5</v>
      </c>
      <c r="C1043" s="340">
        <v>4.2275</v>
      </c>
      <c r="D1043" s="226">
        <v>13.28</v>
      </c>
      <c r="E1043" s="226">
        <v>446.1</v>
      </c>
      <c r="F1043" s="252">
        <v>6.38</v>
      </c>
      <c r="G1043" s="340">
        <v>7.05</v>
      </c>
      <c r="H1043" s="340">
        <v>16.690000000000001</v>
      </c>
      <c r="I1043" s="340">
        <v>106</v>
      </c>
      <c r="K1043" s="228">
        <f>B1043*0.220463</f>
        <v>345.13482649999997</v>
      </c>
      <c r="L1043" s="228">
        <f>C1043*39.3682</f>
        <v>166.42906550000001</v>
      </c>
      <c r="M1043" s="229">
        <f>D1043*36.7437</f>
        <v>487.95633599999991</v>
      </c>
      <c r="N1043" s="477">
        <f>E1043/0.907185</f>
        <v>491.74093486995486</v>
      </c>
      <c r="O1043" s="235">
        <f t="shared" ref="O1043:P1047" si="453">F1043*36.7437</f>
        <v>234.42480599999999</v>
      </c>
      <c r="P1043" s="453">
        <f t="shared" si="453"/>
        <v>259.04308499999996</v>
      </c>
      <c r="Q1043" s="154">
        <f t="shared" ref="Q1043:R1047" si="454">H1043/100*2204.6</f>
        <v>367.94774000000001</v>
      </c>
      <c r="R1043" s="232">
        <f t="shared" si="454"/>
        <v>2336.8760000000002</v>
      </c>
      <c r="S1043" s="542"/>
      <c r="T1043" s="522"/>
      <c r="U1043" s="520"/>
      <c r="V1043" s="520"/>
      <c r="W1043" s="520"/>
      <c r="X1043" s="520"/>
    </row>
    <row r="1044" spans="1:24" ht="18" customHeight="1">
      <c r="A1044" s="233">
        <v>41614</v>
      </c>
      <c r="B1044" s="340">
        <v>1554.5</v>
      </c>
      <c r="C1044" s="340">
        <v>4.24</v>
      </c>
      <c r="D1044" s="226">
        <v>13.255000000000001</v>
      </c>
      <c r="E1044" s="226">
        <v>447.3</v>
      </c>
      <c r="F1044" s="252">
        <v>6.3724999999999996</v>
      </c>
      <c r="G1044" s="340">
        <v>7.0525000000000002</v>
      </c>
      <c r="H1044" s="340">
        <v>16.59</v>
      </c>
      <c r="I1044" s="340">
        <v>106.4</v>
      </c>
      <c r="K1044" s="228">
        <f>B1044*0.220463</f>
        <v>342.70973349999997</v>
      </c>
      <c r="L1044" s="228">
        <f>C1044*39.3682</f>
        <v>166.92116800000002</v>
      </c>
      <c r="M1044" s="229">
        <f>D1044*36.7437</f>
        <v>487.03774349999998</v>
      </c>
      <c r="N1044" s="477">
        <f>E1044/0.907185</f>
        <v>493.06370806395608</v>
      </c>
      <c r="O1044" s="235">
        <f t="shared" si="453"/>
        <v>234.14922824999996</v>
      </c>
      <c r="P1044" s="453">
        <f t="shared" si="453"/>
        <v>259.13494424999999</v>
      </c>
      <c r="Q1044" s="154">
        <f t="shared" si="454"/>
        <v>365.74313999999998</v>
      </c>
      <c r="R1044" s="232">
        <f t="shared" si="454"/>
        <v>2345.6943999999999</v>
      </c>
      <c r="S1044" s="542"/>
      <c r="T1044" s="522"/>
      <c r="U1044" s="520"/>
      <c r="V1044" s="520"/>
      <c r="W1044" s="520"/>
      <c r="X1044" s="520"/>
    </row>
    <row r="1045" spans="1:24" ht="18" customHeight="1">
      <c r="A1045" s="233">
        <v>41617</v>
      </c>
      <c r="B1045" s="340">
        <v>1551</v>
      </c>
      <c r="C1045" s="340">
        <v>4.2850000000000001</v>
      </c>
      <c r="D1045" s="226">
        <v>13.4375</v>
      </c>
      <c r="E1045" s="226">
        <v>461.6</v>
      </c>
      <c r="F1045" s="252">
        <v>6.39</v>
      </c>
      <c r="G1045" s="340">
        <v>7.0350000000000001</v>
      </c>
      <c r="H1045" s="340">
        <v>16.55</v>
      </c>
      <c r="I1045" s="340">
        <v>106.1</v>
      </c>
      <c r="K1045" s="228">
        <f t="shared" ref="K1045:K1052" si="455">B1045*0.220463</f>
        <v>341.93811299999999</v>
      </c>
      <c r="L1045" s="228">
        <f t="shared" ref="L1045:L1052" si="456">C1045*39.3682</f>
        <v>168.69273700000002</v>
      </c>
      <c r="M1045" s="229">
        <f t="shared" ref="M1045:M1052" si="457">D1045*36.7437</f>
        <v>493.74346874999998</v>
      </c>
      <c r="N1045" s="477">
        <f t="shared" ref="N1045:N1052" si="458">E1045/0.907185</f>
        <v>508.82675529247069</v>
      </c>
      <c r="O1045" s="235">
        <f t="shared" si="453"/>
        <v>234.79224299999996</v>
      </c>
      <c r="P1045" s="453">
        <f t="shared" si="453"/>
        <v>258.49192949999997</v>
      </c>
      <c r="Q1045" s="154">
        <f t="shared" si="454"/>
        <v>364.86130000000003</v>
      </c>
      <c r="R1045" s="232">
        <f t="shared" si="454"/>
        <v>2339.0805999999998</v>
      </c>
      <c r="S1045" s="542"/>
      <c r="T1045" s="522"/>
      <c r="U1045" s="520"/>
      <c r="V1045" s="520"/>
      <c r="W1045" s="520"/>
      <c r="X1045" s="520"/>
    </row>
    <row r="1046" spans="1:24" ht="18" customHeight="1">
      <c r="A1046" s="233">
        <v>41618</v>
      </c>
      <c r="B1046" s="340">
        <v>1556</v>
      </c>
      <c r="C1046" s="340">
        <v>4.2750000000000004</v>
      </c>
      <c r="D1046" s="226">
        <v>13.3825</v>
      </c>
      <c r="E1046" s="226">
        <v>464.1</v>
      </c>
      <c r="F1046" s="252">
        <v>6.2949999999999999</v>
      </c>
      <c r="G1046" s="340">
        <v>6.9450000000000003</v>
      </c>
      <c r="H1046" s="340">
        <v>16.62</v>
      </c>
      <c r="I1046" s="340">
        <v>110.25</v>
      </c>
      <c r="K1046" s="228">
        <f t="shared" si="455"/>
        <v>343.04042799999996</v>
      </c>
      <c r="L1046" s="228">
        <f t="shared" si="456"/>
        <v>168.29905500000001</v>
      </c>
      <c r="M1046" s="229">
        <f t="shared" si="457"/>
        <v>491.72256524999995</v>
      </c>
      <c r="N1046" s="477">
        <f t="shared" si="458"/>
        <v>511.58253277997323</v>
      </c>
      <c r="O1046" s="235">
        <f t="shared" si="453"/>
        <v>231.30159149999997</v>
      </c>
      <c r="P1046" s="453">
        <f t="shared" si="453"/>
        <v>255.18499649999998</v>
      </c>
      <c r="Q1046" s="154">
        <f t="shared" si="454"/>
        <v>366.40451999999999</v>
      </c>
      <c r="R1046" s="232">
        <f t="shared" si="454"/>
        <v>2430.5715</v>
      </c>
      <c r="S1046" s="542"/>
      <c r="T1046" s="522"/>
      <c r="U1046" s="520"/>
      <c r="V1046" s="520"/>
      <c r="W1046" s="520"/>
      <c r="X1046" s="520"/>
    </row>
    <row r="1047" spans="1:24" ht="18" customHeight="1">
      <c r="A1047" s="233">
        <v>41619</v>
      </c>
      <c r="B1047" s="340">
        <v>1547.5</v>
      </c>
      <c r="C1047" s="340">
        <v>4.3125</v>
      </c>
      <c r="D1047" s="226">
        <v>13.44</v>
      </c>
      <c r="E1047" s="226">
        <v>464.6</v>
      </c>
      <c r="F1047" s="252">
        <v>6.3025000000000002</v>
      </c>
      <c r="G1047" s="340">
        <v>6.9649999999999999</v>
      </c>
      <c r="H1047" s="340">
        <v>16.510000000000002</v>
      </c>
      <c r="I1047" s="340">
        <v>109.7</v>
      </c>
      <c r="K1047" s="228">
        <f t="shared" si="455"/>
        <v>341.1664925</v>
      </c>
      <c r="L1047" s="228">
        <f t="shared" si="456"/>
        <v>169.7753625</v>
      </c>
      <c r="M1047" s="229">
        <f t="shared" si="457"/>
        <v>493.83532799999995</v>
      </c>
      <c r="N1047" s="477">
        <f t="shared" si="458"/>
        <v>512.13368827747377</v>
      </c>
      <c r="O1047" s="235">
        <f t="shared" si="453"/>
        <v>231.57716925</v>
      </c>
      <c r="P1047" s="453">
        <f t="shared" si="453"/>
        <v>255.91987049999997</v>
      </c>
      <c r="Q1047" s="154">
        <f t="shared" si="454"/>
        <v>363.97946000000002</v>
      </c>
      <c r="R1047" s="232">
        <f t="shared" si="454"/>
        <v>2418.4461999999999</v>
      </c>
      <c r="S1047" s="542"/>
      <c r="T1047" s="522"/>
      <c r="U1047" s="520"/>
      <c r="V1047" s="520"/>
      <c r="W1047" s="520"/>
      <c r="X1047" s="520"/>
    </row>
    <row r="1048" spans="1:24" ht="18" customHeight="1">
      <c r="A1048" s="233">
        <v>41620</v>
      </c>
      <c r="B1048" s="340">
        <v>1546</v>
      </c>
      <c r="C1048" s="340">
        <v>4.2824999999999998</v>
      </c>
      <c r="D1048" s="226">
        <v>13.237500000000001</v>
      </c>
      <c r="E1048" s="226">
        <v>459.4</v>
      </c>
      <c r="F1048" s="252">
        <v>6.2249999999999996</v>
      </c>
      <c r="G1048" s="340">
        <v>6.6924999999999999</v>
      </c>
      <c r="H1048" s="340">
        <v>16.3</v>
      </c>
      <c r="I1048" s="340">
        <v>111.3</v>
      </c>
      <c r="K1048" s="228">
        <f t="shared" si="455"/>
        <v>340.83579800000001</v>
      </c>
      <c r="L1048" s="228">
        <f t="shared" si="456"/>
        <v>168.59431649999999</v>
      </c>
      <c r="M1048" s="229">
        <f t="shared" si="457"/>
        <v>486.39472875000001</v>
      </c>
      <c r="N1048" s="477">
        <f t="shared" si="458"/>
        <v>506.4016711034684</v>
      </c>
      <c r="O1048" s="235">
        <f>F1048*36.7437</f>
        <v>228.72953249999998</v>
      </c>
      <c r="P1048" s="453">
        <f>G1048*36.7437</f>
        <v>245.90721224999999</v>
      </c>
      <c r="Q1048" s="154">
        <f>H1048/100*2204.6</f>
        <v>359.34980000000002</v>
      </c>
      <c r="R1048" s="232">
        <f>I1048/100*2204.6</f>
        <v>2453.7197999999999</v>
      </c>
      <c r="S1048" s="542"/>
      <c r="T1048" s="522"/>
      <c r="U1048" s="520"/>
      <c r="V1048" s="520"/>
      <c r="W1048" s="520"/>
      <c r="X1048" s="520"/>
    </row>
    <row r="1049" spans="1:24" ht="18" customHeight="1">
      <c r="A1049" s="233">
        <v>41621</v>
      </c>
      <c r="B1049" s="340">
        <v>1554.5</v>
      </c>
      <c r="C1049" s="340">
        <v>4.2050000000000001</v>
      </c>
      <c r="D1049" s="226">
        <v>13.275</v>
      </c>
      <c r="E1049" s="226">
        <v>462.9</v>
      </c>
      <c r="F1049" s="252">
        <v>6.1825000000000001</v>
      </c>
      <c r="G1049" s="340">
        <v>6.57</v>
      </c>
      <c r="H1049" s="340">
        <v>16.27</v>
      </c>
      <c r="I1049" s="340">
        <v>115.25</v>
      </c>
      <c r="K1049" s="228">
        <f t="shared" si="455"/>
        <v>342.70973349999997</v>
      </c>
      <c r="L1049" s="228">
        <f t="shared" si="456"/>
        <v>165.54328100000001</v>
      </c>
      <c r="M1049" s="229">
        <f t="shared" si="457"/>
        <v>487.77261749999997</v>
      </c>
      <c r="N1049" s="477">
        <f t="shared" si="458"/>
        <v>510.25975958597195</v>
      </c>
      <c r="O1049" s="235">
        <f>F1049*36.7437</f>
        <v>227.16792525</v>
      </c>
      <c r="P1049" s="453">
        <f>G1049*36.7437</f>
        <v>241.40610899999999</v>
      </c>
      <c r="Q1049" s="154">
        <f>H1049/100*2204.6</f>
        <v>358.68841999999995</v>
      </c>
      <c r="R1049" s="232">
        <f>I1049/100*2204.6</f>
        <v>2540.8015</v>
      </c>
      <c r="S1049" s="542"/>
      <c r="T1049" s="522"/>
      <c r="U1049" s="520"/>
      <c r="V1049" s="520"/>
      <c r="W1049" s="520"/>
      <c r="X1049" s="520"/>
    </row>
    <row r="1050" spans="1:24" ht="18" customHeight="1">
      <c r="A1050" s="233">
        <v>41624</v>
      </c>
      <c r="B1050" s="340">
        <v>1555</v>
      </c>
      <c r="C1050" s="340">
        <v>4.2324999999999999</v>
      </c>
      <c r="D1050" s="226">
        <v>13.3775</v>
      </c>
      <c r="E1050" s="226">
        <v>439</v>
      </c>
      <c r="F1050" s="252">
        <v>6.2175000000000002</v>
      </c>
      <c r="G1050" s="340">
        <v>6.6550000000000002</v>
      </c>
      <c r="H1050" s="340">
        <v>16.27</v>
      </c>
      <c r="I1050" s="340">
        <v>115.3</v>
      </c>
      <c r="K1050" s="228">
        <f t="shared" si="455"/>
        <v>342.81996499999997</v>
      </c>
      <c r="L1050" s="228">
        <f t="shared" si="456"/>
        <v>166.62590650000001</v>
      </c>
      <c r="M1050" s="229">
        <f t="shared" si="457"/>
        <v>491.53884674999995</v>
      </c>
      <c r="N1050" s="477">
        <f t="shared" si="458"/>
        <v>483.91452680544762</v>
      </c>
      <c r="O1050" s="235">
        <f t="shared" ref="O1050:P1053" si="459">F1050*36.7437</f>
        <v>228.45395474999998</v>
      </c>
      <c r="P1050" s="453">
        <f t="shared" si="459"/>
        <v>244.52932349999998</v>
      </c>
      <c r="Q1050" s="154">
        <f t="shared" ref="Q1050:R1053" si="460">H1050/100*2204.6</f>
        <v>358.68841999999995</v>
      </c>
      <c r="R1050" s="232">
        <f t="shared" si="460"/>
        <v>2541.9038</v>
      </c>
      <c r="S1050" s="542" t="s">
        <v>129</v>
      </c>
      <c r="T1050" s="522"/>
      <c r="U1050" s="520"/>
      <c r="V1050" s="520"/>
      <c r="W1050" s="520"/>
      <c r="X1050" s="520"/>
    </row>
    <row r="1051" spans="1:24" ht="18" customHeight="1">
      <c r="A1051" s="233">
        <v>41625</v>
      </c>
      <c r="B1051" s="340">
        <v>1548.5</v>
      </c>
      <c r="C1051" s="340">
        <v>4.2675000000000001</v>
      </c>
      <c r="D1051" s="226">
        <v>13.465</v>
      </c>
      <c r="E1051" s="226">
        <v>448</v>
      </c>
      <c r="F1051" s="252">
        <v>6.1974999999999998</v>
      </c>
      <c r="G1051" s="340">
        <v>6.6050000000000004</v>
      </c>
      <c r="H1051" s="340">
        <v>15.96</v>
      </c>
      <c r="I1051" s="340">
        <v>114.15</v>
      </c>
      <c r="K1051" s="228">
        <f t="shared" si="455"/>
        <v>341.3869555</v>
      </c>
      <c r="L1051" s="228">
        <f t="shared" si="456"/>
        <v>168.0037935</v>
      </c>
      <c r="M1051" s="229">
        <f t="shared" si="457"/>
        <v>494.75392049999994</v>
      </c>
      <c r="N1051" s="477">
        <f t="shared" si="458"/>
        <v>493.83532576045678</v>
      </c>
      <c r="O1051" s="235">
        <f t="shared" si="459"/>
        <v>227.71908074999996</v>
      </c>
      <c r="P1051" s="453">
        <f t="shared" si="459"/>
        <v>242.6921385</v>
      </c>
      <c r="Q1051" s="154">
        <f t="shared" si="460"/>
        <v>351.85416000000004</v>
      </c>
      <c r="R1051" s="232">
        <f t="shared" si="460"/>
        <v>2516.5508999999997</v>
      </c>
      <c r="S1051" s="542"/>
      <c r="T1051" s="522"/>
      <c r="U1051" s="520"/>
      <c r="V1051" s="520"/>
      <c r="W1051" s="520"/>
      <c r="X1051" s="520"/>
    </row>
    <row r="1052" spans="1:24" ht="18" customHeight="1">
      <c r="A1052" s="233">
        <v>41626</v>
      </c>
      <c r="B1052" s="340">
        <v>1526.5</v>
      </c>
      <c r="C1052" s="340">
        <v>4.25</v>
      </c>
      <c r="D1052" s="226">
        <v>13.24</v>
      </c>
      <c r="E1052" s="226">
        <v>441.2</v>
      </c>
      <c r="F1052" s="252">
        <v>6.1275000000000004</v>
      </c>
      <c r="G1052" s="340">
        <v>6.5374999999999996</v>
      </c>
      <c r="H1052" s="340">
        <v>15.89</v>
      </c>
      <c r="I1052" s="340">
        <v>115.95</v>
      </c>
      <c r="K1052" s="228">
        <f t="shared" si="455"/>
        <v>336.53676949999999</v>
      </c>
      <c r="L1052" s="228">
        <f t="shared" si="456"/>
        <v>167.31485000000001</v>
      </c>
      <c r="M1052" s="229">
        <f t="shared" si="457"/>
        <v>486.48658799999998</v>
      </c>
      <c r="N1052" s="477">
        <f t="shared" si="458"/>
        <v>486.33961099444986</v>
      </c>
      <c r="O1052" s="235">
        <f t="shared" si="459"/>
        <v>225.14702174999999</v>
      </c>
      <c r="P1052" s="453">
        <f t="shared" si="459"/>
        <v>240.21193874999997</v>
      </c>
      <c r="Q1052" s="154">
        <f t="shared" si="460"/>
        <v>350.31094000000002</v>
      </c>
      <c r="R1052" s="232">
        <f t="shared" si="460"/>
        <v>2556.2336999999998</v>
      </c>
      <c r="S1052" s="542"/>
      <c r="T1052" s="522"/>
      <c r="U1052" s="520"/>
      <c r="V1052" s="520"/>
      <c r="W1052" s="520"/>
      <c r="X1052" s="520"/>
    </row>
    <row r="1053" spans="1:24" ht="18" customHeight="1">
      <c r="A1053" s="233">
        <v>41627</v>
      </c>
      <c r="B1053" s="340">
        <v>1536</v>
      </c>
      <c r="C1053" s="340">
        <v>4.3049999999999997</v>
      </c>
      <c r="D1053" s="226">
        <v>13.27</v>
      </c>
      <c r="E1053" s="226">
        <v>442.1</v>
      </c>
      <c r="F1053" s="252">
        <v>6.1074999999999999</v>
      </c>
      <c r="G1053" s="340">
        <v>6.5274999999999999</v>
      </c>
      <c r="H1053" s="340">
        <v>16.149999999999999</v>
      </c>
      <c r="I1053" s="340">
        <v>113.75</v>
      </c>
      <c r="K1053" s="228">
        <f t="shared" ref="K1053:K1060" si="461">B1053*0.220463</f>
        <v>338.631168</v>
      </c>
      <c r="L1053" s="228">
        <f t="shared" ref="L1053:L1060" si="462">C1053*39.3682</f>
        <v>169.48010099999999</v>
      </c>
      <c r="M1053" s="229">
        <f t="shared" ref="M1053:M1060" si="463">D1053*36.7437</f>
        <v>487.58889899999997</v>
      </c>
      <c r="N1053" s="477">
        <f t="shared" ref="N1053:N1060" si="464">E1053/0.907185</f>
        <v>487.33169088995078</v>
      </c>
      <c r="O1053" s="235">
        <f t="shared" si="459"/>
        <v>224.41214774999997</v>
      </c>
      <c r="P1053" s="453">
        <f t="shared" si="459"/>
        <v>239.84450174999998</v>
      </c>
      <c r="Q1053" s="154">
        <f t="shared" si="460"/>
        <v>356.04289999999992</v>
      </c>
      <c r="R1053" s="232">
        <f t="shared" si="460"/>
        <v>2507.7324999999996</v>
      </c>
      <c r="S1053" s="542"/>
      <c r="T1053" s="522"/>
      <c r="U1053" s="520"/>
      <c r="V1053" s="520"/>
      <c r="W1053" s="520"/>
      <c r="X1053" s="520"/>
    </row>
    <row r="1054" spans="1:24" ht="18" customHeight="1">
      <c r="A1054" s="233">
        <v>41628</v>
      </c>
      <c r="B1054" s="340">
        <v>1550</v>
      </c>
      <c r="C1054" s="340">
        <v>4.3324999999999996</v>
      </c>
      <c r="D1054" s="226">
        <v>13.39</v>
      </c>
      <c r="E1054" s="226">
        <v>446.6</v>
      </c>
      <c r="F1054" s="252">
        <v>6.1349999999999998</v>
      </c>
      <c r="G1054" s="340">
        <v>6.5724999999999998</v>
      </c>
      <c r="H1054" s="340">
        <v>16.45</v>
      </c>
      <c r="I1054" s="340">
        <v>115.3</v>
      </c>
      <c r="K1054" s="228">
        <f t="shared" si="461"/>
        <v>341.71764999999999</v>
      </c>
      <c r="L1054" s="228">
        <f t="shared" si="462"/>
        <v>170.5627265</v>
      </c>
      <c r="M1054" s="229">
        <f t="shared" si="463"/>
        <v>491.99814299999997</v>
      </c>
      <c r="N1054" s="477">
        <f t="shared" si="464"/>
        <v>492.29209036745539</v>
      </c>
      <c r="O1054" s="235">
        <f t="shared" ref="O1054:P1060" si="465">F1054*36.7437</f>
        <v>225.42259949999996</v>
      </c>
      <c r="P1054" s="453">
        <f t="shared" si="465"/>
        <v>241.49796824999999</v>
      </c>
      <c r="Q1054" s="154">
        <f t="shared" ref="Q1054:R1060" si="466">H1054/100*2204.6</f>
        <v>362.65669999999994</v>
      </c>
      <c r="R1054" s="232">
        <f t="shared" si="466"/>
        <v>2541.9038</v>
      </c>
      <c r="S1054" s="542"/>
      <c r="T1054" s="529"/>
      <c r="U1054" s="520"/>
      <c r="V1054" s="520"/>
      <c r="W1054" s="520"/>
      <c r="X1054" s="520"/>
    </row>
    <row r="1055" spans="1:24" ht="18" customHeight="1">
      <c r="A1055" s="233">
        <v>41631</v>
      </c>
      <c r="B1055" s="340">
        <v>1540</v>
      </c>
      <c r="C1055" s="340">
        <v>4.3425000000000002</v>
      </c>
      <c r="D1055" s="226">
        <v>13.285</v>
      </c>
      <c r="E1055" s="226">
        <v>444.2</v>
      </c>
      <c r="F1055" s="252">
        <v>6.0949999999999998</v>
      </c>
      <c r="G1055" s="340">
        <v>6.4850000000000003</v>
      </c>
      <c r="H1055" s="340">
        <v>16.23</v>
      </c>
      <c r="I1055" s="340">
        <v>115.85</v>
      </c>
      <c r="K1055" s="228">
        <f t="shared" si="461"/>
        <v>339.51301999999998</v>
      </c>
      <c r="L1055" s="228">
        <f t="shared" si="462"/>
        <v>170.95640850000001</v>
      </c>
      <c r="M1055" s="229">
        <f t="shared" si="463"/>
        <v>488.14005449999996</v>
      </c>
      <c r="N1055" s="477">
        <f t="shared" si="464"/>
        <v>489.64654397945287</v>
      </c>
      <c r="O1055" s="235">
        <f t="shared" si="465"/>
        <v>223.95285149999998</v>
      </c>
      <c r="P1055" s="453">
        <f t="shared" si="465"/>
        <v>238.2828945</v>
      </c>
      <c r="Q1055" s="154">
        <f t="shared" si="466"/>
        <v>357.80658</v>
      </c>
      <c r="R1055" s="232">
        <f t="shared" si="466"/>
        <v>2554.0290999999997</v>
      </c>
      <c r="S1055" s="542"/>
      <c r="T1055" s="522"/>
      <c r="U1055" s="520"/>
      <c r="V1055" s="520"/>
      <c r="W1055" s="520"/>
      <c r="X1055" s="520"/>
    </row>
    <row r="1056" spans="1:24" ht="18" customHeight="1">
      <c r="A1056" s="233">
        <v>41632</v>
      </c>
      <c r="B1056" s="340">
        <v>1550</v>
      </c>
      <c r="C1056" s="340">
        <v>4.3449999999999998</v>
      </c>
      <c r="D1056" s="226">
        <v>13.3375</v>
      </c>
      <c r="E1056" s="226">
        <v>447.4</v>
      </c>
      <c r="F1056" s="252">
        <v>6.0625</v>
      </c>
      <c r="G1056" s="340">
        <v>6.4649999999999999</v>
      </c>
      <c r="H1056" s="340">
        <v>16.21</v>
      </c>
      <c r="I1056" s="340">
        <v>114.75</v>
      </c>
      <c r="K1056" s="228">
        <f t="shared" si="461"/>
        <v>341.71764999999999</v>
      </c>
      <c r="L1056" s="228">
        <f t="shared" si="462"/>
        <v>171.05482899999998</v>
      </c>
      <c r="M1056" s="229">
        <f t="shared" si="463"/>
        <v>490.06909874999997</v>
      </c>
      <c r="N1056" s="477">
        <f t="shared" si="464"/>
        <v>493.17393916345617</v>
      </c>
      <c r="O1056" s="235">
        <f t="shared" si="465"/>
        <v>222.75868125</v>
      </c>
      <c r="P1056" s="453">
        <f t="shared" si="465"/>
        <v>237.54802049999998</v>
      </c>
      <c r="Q1056" s="154">
        <f t="shared" si="466"/>
        <v>357.36566000000005</v>
      </c>
      <c r="R1056" s="232">
        <f t="shared" si="466"/>
        <v>2529.7784999999999</v>
      </c>
      <c r="S1056" s="542"/>
      <c r="T1056" s="522"/>
      <c r="U1056" s="520"/>
      <c r="V1056" s="520"/>
      <c r="W1056" s="520"/>
      <c r="X1056" s="520"/>
    </row>
    <row r="1057" spans="1:24" ht="18" customHeight="1">
      <c r="A1057" s="233">
        <v>41634</v>
      </c>
      <c r="B1057" s="340">
        <v>1544</v>
      </c>
      <c r="C1057" s="340">
        <v>4.2625000000000002</v>
      </c>
      <c r="D1057" s="226">
        <v>13.1875</v>
      </c>
      <c r="E1057" s="226">
        <v>441</v>
      </c>
      <c r="F1057" s="252">
        <v>6.06</v>
      </c>
      <c r="G1057" s="340">
        <v>6.4450000000000003</v>
      </c>
      <c r="H1057" s="340">
        <v>16.29</v>
      </c>
      <c r="I1057" s="340">
        <v>115.45</v>
      </c>
      <c r="K1057" s="228">
        <f t="shared" si="461"/>
        <v>340.39487199999996</v>
      </c>
      <c r="L1057" s="228">
        <f t="shared" si="462"/>
        <v>167.80695250000002</v>
      </c>
      <c r="M1057" s="229">
        <f t="shared" si="463"/>
        <v>484.55754374999998</v>
      </c>
      <c r="N1057" s="477">
        <f t="shared" si="464"/>
        <v>486.11914879544963</v>
      </c>
      <c r="O1057" s="235">
        <f t="shared" si="465"/>
        <v>222.66682199999997</v>
      </c>
      <c r="P1057" s="453">
        <f t="shared" si="465"/>
        <v>236.81314649999999</v>
      </c>
      <c r="Q1057" s="154">
        <f t="shared" si="466"/>
        <v>359.12933999999996</v>
      </c>
      <c r="R1057" s="232">
        <f t="shared" si="466"/>
        <v>2545.2107000000001</v>
      </c>
      <c r="S1057" s="542"/>
      <c r="T1057" s="522"/>
      <c r="U1057" s="520"/>
      <c r="V1057" s="520"/>
      <c r="W1057" s="520"/>
      <c r="X1057" s="520"/>
    </row>
    <row r="1058" spans="1:24" ht="18" customHeight="1">
      <c r="A1058" s="233">
        <v>41635</v>
      </c>
      <c r="B1058" s="340">
        <v>1545</v>
      </c>
      <c r="C1058" s="340">
        <v>4.2750000000000004</v>
      </c>
      <c r="D1058" s="226">
        <v>13.315</v>
      </c>
      <c r="E1058" s="226">
        <v>445.7</v>
      </c>
      <c r="F1058" s="252">
        <v>6.09</v>
      </c>
      <c r="G1058" s="340">
        <v>6.4424999999999999</v>
      </c>
      <c r="H1058" s="340">
        <v>16.43</v>
      </c>
      <c r="I1058" s="340">
        <v>116.35</v>
      </c>
      <c r="K1058" s="228">
        <f t="shared" si="461"/>
        <v>340.61533500000002</v>
      </c>
      <c r="L1058" s="228">
        <f t="shared" si="462"/>
        <v>168.29905500000001</v>
      </c>
      <c r="M1058" s="229">
        <f t="shared" si="463"/>
        <v>489.24236549999995</v>
      </c>
      <c r="N1058" s="477">
        <f t="shared" si="464"/>
        <v>491.30001047195441</v>
      </c>
      <c r="O1058" s="235">
        <f t="shared" si="465"/>
        <v>223.76913299999998</v>
      </c>
      <c r="P1058" s="453">
        <f t="shared" si="465"/>
        <v>236.72128724999999</v>
      </c>
      <c r="Q1058" s="154">
        <f t="shared" si="466"/>
        <v>362.21578</v>
      </c>
      <c r="R1058" s="232">
        <f t="shared" si="466"/>
        <v>2565.0520999999999</v>
      </c>
      <c r="S1058" s="542"/>
      <c r="T1058" s="522"/>
      <c r="U1058" s="520"/>
      <c r="V1058" s="520"/>
      <c r="W1058" s="520"/>
      <c r="X1058" s="520"/>
    </row>
    <row r="1059" spans="1:24" ht="18" customHeight="1">
      <c r="A1059" s="233">
        <v>41638</v>
      </c>
      <c r="B1059" s="340">
        <v>1544</v>
      </c>
      <c r="C1059" s="340">
        <v>4.2350000000000003</v>
      </c>
      <c r="D1059" s="226">
        <v>13.282500000000001</v>
      </c>
      <c r="E1059" s="226">
        <v>450.3</v>
      </c>
      <c r="F1059" s="252">
        <v>6.0025000000000004</v>
      </c>
      <c r="G1059" s="340">
        <v>6.3574999999999999</v>
      </c>
      <c r="H1059" s="340">
        <v>16.38</v>
      </c>
      <c r="I1059" s="340">
        <v>114.7</v>
      </c>
      <c r="K1059" s="228">
        <f t="shared" si="461"/>
        <v>340.39487199999996</v>
      </c>
      <c r="L1059" s="228">
        <f t="shared" si="462"/>
        <v>166.72432700000002</v>
      </c>
      <c r="M1059" s="229">
        <f t="shared" si="463"/>
        <v>488.04819524999999</v>
      </c>
      <c r="N1059" s="477">
        <f t="shared" si="464"/>
        <v>496.37064104895916</v>
      </c>
      <c r="O1059" s="235">
        <f t="shared" si="465"/>
        <v>220.55405924999999</v>
      </c>
      <c r="P1059" s="453">
        <f t="shared" si="465"/>
        <v>233.59807274999997</v>
      </c>
      <c r="Q1059" s="154">
        <f t="shared" si="466"/>
        <v>361.11347999999998</v>
      </c>
      <c r="R1059" s="232">
        <f t="shared" si="466"/>
        <v>2528.6761999999999</v>
      </c>
      <c r="S1059" s="542"/>
      <c r="T1059" s="522"/>
      <c r="U1059" s="520"/>
      <c r="V1059" s="520"/>
      <c r="W1059" s="520"/>
      <c r="X1059" s="520"/>
    </row>
    <row r="1060" spans="1:24" ht="18" customHeight="1" thickBot="1">
      <c r="A1060" s="233">
        <v>41639</v>
      </c>
      <c r="B1060" s="340">
        <v>1551</v>
      </c>
      <c r="C1060" s="340">
        <v>4.22</v>
      </c>
      <c r="D1060" s="226">
        <v>13.125</v>
      </c>
      <c r="E1060" s="226">
        <v>437.7</v>
      </c>
      <c r="F1060" s="252">
        <v>6.0525000000000002</v>
      </c>
      <c r="G1060" s="340">
        <v>6.4050000000000002</v>
      </c>
      <c r="H1060" s="340">
        <v>16.41</v>
      </c>
      <c r="I1060" s="340">
        <v>110.7</v>
      </c>
      <c r="K1060" s="228">
        <f t="shared" si="461"/>
        <v>341.93811299999999</v>
      </c>
      <c r="L1060" s="228">
        <f t="shared" si="462"/>
        <v>166.133804</v>
      </c>
      <c r="M1060" s="229">
        <f t="shared" si="463"/>
        <v>482.26106249999998</v>
      </c>
      <c r="N1060" s="477">
        <f t="shared" si="464"/>
        <v>482.48152251194625</v>
      </c>
      <c r="O1060" s="235">
        <f t="shared" si="465"/>
        <v>222.39124425</v>
      </c>
      <c r="P1060" s="453">
        <f t="shared" si="465"/>
        <v>235.34339849999998</v>
      </c>
      <c r="Q1060" s="154">
        <f t="shared" si="466"/>
        <v>361.77485999999999</v>
      </c>
      <c r="R1060" s="232">
        <f t="shared" si="466"/>
        <v>2440.4921999999997</v>
      </c>
      <c r="S1060" s="542"/>
      <c r="T1060" s="522"/>
      <c r="U1060" s="520"/>
      <c r="V1060" s="520"/>
      <c r="W1060" s="520"/>
      <c r="X1060" s="520"/>
    </row>
    <row r="1061" spans="1:24" ht="18" customHeight="1" thickBot="1">
      <c r="A1061" s="120" t="s">
        <v>128</v>
      </c>
      <c r="B1061" s="344">
        <f t="shared" ref="B1061:I1061" si="467">AVERAGE(B1040:B1060)</f>
        <v>1554.2142857142858</v>
      </c>
      <c r="C1061" s="344">
        <f t="shared" si="467"/>
        <v>4.2635714285714288</v>
      </c>
      <c r="D1061" s="344">
        <f t="shared" si="467"/>
        <v>13.299404761904762</v>
      </c>
      <c r="E1061" s="344">
        <f t="shared" si="467"/>
        <v>449.05714285714288</v>
      </c>
      <c r="F1061" s="344">
        <f t="shared" si="467"/>
        <v>6.2286904761904767</v>
      </c>
      <c r="G1061" s="344">
        <f t="shared" si="467"/>
        <v>6.7174999999999994</v>
      </c>
      <c r="H1061" s="344">
        <f t="shared" si="467"/>
        <v>16.412380952380957</v>
      </c>
      <c r="I1061" s="344">
        <f t="shared" si="467"/>
        <v>112.1785714285714</v>
      </c>
      <c r="J1061" s="462"/>
      <c r="K1061" s="223">
        <f t="shared" ref="K1061:R1061" si="468">AVERAGE(K1040:K1060)</f>
        <v>342.64674407142854</v>
      </c>
      <c r="L1061" s="223">
        <f t="shared" si="468"/>
        <v>167.84913271428573</v>
      </c>
      <c r="M1061" s="224">
        <f t="shared" si="468"/>
        <v>488.66933874999984</v>
      </c>
      <c r="N1061" s="402">
        <f t="shared" si="468"/>
        <v>495.0006259551721</v>
      </c>
      <c r="O1061" s="492">
        <f t="shared" si="468"/>
        <v>228.86513424999993</v>
      </c>
      <c r="P1061" s="493">
        <f t="shared" si="468"/>
        <v>246.82580475</v>
      </c>
      <c r="Q1061" s="71">
        <f t="shared" si="468"/>
        <v>361.82735047619053</v>
      </c>
      <c r="R1061" s="282">
        <f t="shared" si="468"/>
        <v>2473.0887857142857</v>
      </c>
      <c r="S1061" s="551"/>
      <c r="T1061" s="520"/>
      <c r="U1061" s="520"/>
      <c r="V1061" s="520"/>
      <c r="W1061" s="520"/>
      <c r="X1061" s="520"/>
    </row>
    <row r="1062" spans="1:24" ht="18" customHeight="1">
      <c r="A1062" s="525">
        <v>41641</v>
      </c>
      <c r="B1062" s="523">
        <v>1577.5</v>
      </c>
      <c r="C1062" s="523">
        <v>4.2050000000000001</v>
      </c>
      <c r="D1062" s="523">
        <v>12.87</v>
      </c>
      <c r="E1062" s="523">
        <v>423.8</v>
      </c>
      <c r="F1062" s="523">
        <v>5.97</v>
      </c>
      <c r="G1062" s="523">
        <v>6.3125</v>
      </c>
      <c r="H1062" s="523">
        <v>16.29</v>
      </c>
      <c r="I1062" s="523">
        <v>111.4</v>
      </c>
      <c r="J1062" s="524"/>
      <c r="K1062" s="228">
        <f t="shared" ref="K1062:K1080" si="469">B1062*0.220463</f>
        <v>347.78038249999997</v>
      </c>
      <c r="L1062" s="228">
        <f t="shared" ref="L1062:L1082" si="470">C1062*39.3682</f>
        <v>165.54328100000001</v>
      </c>
      <c r="M1062" s="229">
        <f t="shared" ref="M1062:M1082" si="471">D1062*36.7437</f>
        <v>472.89141899999993</v>
      </c>
      <c r="N1062" s="477">
        <f t="shared" ref="N1062:N1080" si="472">E1062/0.907185</f>
        <v>467.15939968143215</v>
      </c>
      <c r="O1062" s="235">
        <f t="shared" ref="O1062:P1080" si="473">F1062*36.7437</f>
        <v>219.35988899999998</v>
      </c>
      <c r="P1062" s="453">
        <f t="shared" si="473"/>
        <v>231.94460624999999</v>
      </c>
      <c r="Q1062" s="154">
        <f t="shared" ref="Q1062:R1080" si="474">H1062/100*2204.6</f>
        <v>359.12933999999996</v>
      </c>
      <c r="R1062" s="232">
        <f t="shared" si="474"/>
        <v>2455.9244000000003</v>
      </c>
      <c r="T1062" s="520"/>
      <c r="U1062" s="520"/>
      <c r="V1062" s="520"/>
      <c r="W1062" s="520"/>
      <c r="X1062" s="520"/>
    </row>
    <row r="1063" spans="1:24" ht="18" customHeight="1">
      <c r="A1063" s="526">
        <v>41642</v>
      </c>
      <c r="B1063" s="340">
        <v>1576</v>
      </c>
      <c r="C1063" s="340">
        <v>4.24</v>
      </c>
      <c r="D1063" s="340">
        <v>12.8925</v>
      </c>
      <c r="E1063" s="340">
        <v>424.5</v>
      </c>
      <c r="F1063" s="340">
        <v>6.0575000000000001</v>
      </c>
      <c r="G1063" s="340">
        <v>6.4249999999999998</v>
      </c>
      <c r="H1063" s="340">
        <v>16.079999999999998</v>
      </c>
      <c r="I1063" s="340">
        <v>116.35</v>
      </c>
      <c r="K1063" s="228">
        <f t="shared" si="469"/>
        <v>347.44968799999998</v>
      </c>
      <c r="L1063" s="228">
        <f t="shared" si="470"/>
        <v>166.92116800000002</v>
      </c>
      <c r="M1063" s="229">
        <f t="shared" si="471"/>
        <v>473.71815224999995</v>
      </c>
      <c r="N1063" s="477">
        <f t="shared" si="472"/>
        <v>467.93101737793285</v>
      </c>
      <c r="O1063" s="235">
        <f t="shared" si="473"/>
        <v>222.57496275</v>
      </c>
      <c r="P1063" s="453">
        <f t="shared" si="473"/>
        <v>236.07827249999997</v>
      </c>
      <c r="Q1063" s="154">
        <f t="shared" si="474"/>
        <v>354.4996799999999</v>
      </c>
      <c r="R1063" s="232">
        <f t="shared" si="474"/>
        <v>2565.0520999999999</v>
      </c>
      <c r="T1063" s="520"/>
      <c r="U1063" s="520"/>
      <c r="V1063" s="520"/>
      <c r="W1063" s="520"/>
      <c r="X1063" s="520"/>
    </row>
    <row r="1064" spans="1:24" ht="18" customHeight="1">
      <c r="A1064" s="526">
        <v>41645</v>
      </c>
      <c r="B1064" s="340">
        <v>1578.5</v>
      </c>
      <c r="C1064" s="340">
        <v>4.2774999999999999</v>
      </c>
      <c r="D1064" s="340">
        <v>12.967499999999999</v>
      </c>
      <c r="E1064" s="340">
        <v>428.8</v>
      </c>
      <c r="F1064" s="340">
        <v>6.0575000000000001</v>
      </c>
      <c r="G1064" s="340">
        <v>6.44</v>
      </c>
      <c r="H1064" s="340">
        <v>16.079999999999998</v>
      </c>
      <c r="I1064" s="340">
        <v>121</v>
      </c>
      <c r="K1064" s="228">
        <f t="shared" si="469"/>
        <v>348.00084549999997</v>
      </c>
      <c r="L1064" s="228">
        <f t="shared" si="470"/>
        <v>168.39747550000001</v>
      </c>
      <c r="M1064" s="229">
        <f t="shared" si="471"/>
        <v>476.47392974999991</v>
      </c>
      <c r="N1064" s="477">
        <f t="shared" si="472"/>
        <v>472.67095465643723</v>
      </c>
      <c r="O1064" s="235">
        <f t="shared" si="473"/>
        <v>222.57496275</v>
      </c>
      <c r="P1064" s="453">
        <f t="shared" si="473"/>
        <v>236.62942799999999</v>
      </c>
      <c r="Q1064" s="154">
        <f>H1064/100*2204.6</f>
        <v>354.4996799999999</v>
      </c>
      <c r="R1064" s="232">
        <f>I1064/100*2204.6</f>
        <v>2667.5659999999998</v>
      </c>
      <c r="T1064" s="520"/>
      <c r="U1064" s="520"/>
      <c r="V1064" s="520" t="s">
        <v>130</v>
      </c>
      <c r="W1064" s="520"/>
      <c r="X1064" s="520"/>
    </row>
    <row r="1065" spans="1:24" ht="18" customHeight="1">
      <c r="A1065" s="526">
        <v>41646</v>
      </c>
      <c r="B1065" s="340">
        <v>1557.5</v>
      </c>
      <c r="C1065" s="340">
        <v>4.26</v>
      </c>
      <c r="D1065" s="340">
        <v>12.994999999999999</v>
      </c>
      <c r="E1065" s="340">
        <v>434.6</v>
      </c>
      <c r="F1065" s="340">
        <v>6.0250000000000004</v>
      </c>
      <c r="G1065" s="340">
        <v>6.4524999999999997</v>
      </c>
      <c r="H1065" s="340">
        <v>16.059999999999999</v>
      </c>
      <c r="I1065" s="340">
        <v>117.25</v>
      </c>
      <c r="K1065" s="228">
        <f>B1065*0.220463</f>
        <v>343.37112250000001</v>
      </c>
      <c r="L1065" s="228">
        <f t="shared" si="470"/>
        <v>167.70853199999999</v>
      </c>
      <c r="M1065" s="229">
        <f t="shared" si="471"/>
        <v>477.48438149999993</v>
      </c>
      <c r="N1065" s="477">
        <f t="shared" si="472"/>
        <v>479.06435842744315</v>
      </c>
      <c r="O1065" s="235">
        <f t="shared" si="473"/>
        <v>221.38079249999998</v>
      </c>
      <c r="P1065" s="453">
        <f t="shared" si="473"/>
        <v>237.08872424999996</v>
      </c>
      <c r="Q1065" s="154">
        <f>H1065/100*2204.6</f>
        <v>354.05875999999995</v>
      </c>
      <c r="R1065" s="232">
        <f>I1065/100*2204.6</f>
        <v>2584.8935000000001</v>
      </c>
      <c r="T1065" s="520"/>
      <c r="U1065" s="520"/>
      <c r="V1065" s="520"/>
      <c r="W1065" s="520"/>
      <c r="X1065" s="520"/>
    </row>
    <row r="1066" spans="1:24" ht="18" customHeight="1">
      <c r="A1066" s="526">
        <v>41647</v>
      </c>
      <c r="B1066" s="340">
        <v>1564</v>
      </c>
      <c r="C1066" s="340">
        <v>4.17</v>
      </c>
      <c r="D1066" s="340">
        <v>13.0075</v>
      </c>
      <c r="E1066" s="340">
        <v>430.6</v>
      </c>
      <c r="F1066" s="340">
        <v>5.8875000000000002</v>
      </c>
      <c r="G1066" s="340">
        <v>6.37</v>
      </c>
      <c r="H1066" s="340">
        <v>15.74</v>
      </c>
      <c r="I1066" s="340">
        <v>120.9</v>
      </c>
      <c r="K1066" s="228">
        <f t="shared" si="469"/>
        <v>344.80413199999998</v>
      </c>
      <c r="L1066" s="228">
        <f t="shared" si="470"/>
        <v>164.16539399999999</v>
      </c>
      <c r="M1066" s="229">
        <f t="shared" si="471"/>
        <v>477.94367774999995</v>
      </c>
      <c r="N1066" s="477">
        <f t="shared" si="472"/>
        <v>474.65511444743908</v>
      </c>
      <c r="O1066" s="235">
        <f t="shared" si="473"/>
        <v>216.32853374999999</v>
      </c>
      <c r="P1066" s="453">
        <f t="shared" si="473"/>
        <v>234.05736899999999</v>
      </c>
      <c r="Q1066" s="154">
        <f t="shared" si="474"/>
        <v>347.00404000000003</v>
      </c>
      <c r="R1066" s="232">
        <f t="shared" si="474"/>
        <v>2665.3614000000002</v>
      </c>
      <c r="T1066" s="520"/>
      <c r="U1066" s="520"/>
      <c r="V1066" s="520"/>
      <c r="W1066" s="520"/>
      <c r="X1066" s="520"/>
    </row>
    <row r="1067" spans="1:24" ht="18" customHeight="1">
      <c r="A1067" s="526">
        <v>41648</v>
      </c>
      <c r="B1067" s="340">
        <v>1561</v>
      </c>
      <c r="C1067" s="340">
        <v>4.12</v>
      </c>
      <c r="D1067" s="340">
        <v>12.9625</v>
      </c>
      <c r="E1067" s="340">
        <v>433</v>
      </c>
      <c r="F1067" s="340">
        <v>5.8425000000000002</v>
      </c>
      <c r="G1067" s="340">
        <v>6.39</v>
      </c>
      <c r="H1067" s="340">
        <v>15.48</v>
      </c>
      <c r="I1067" s="340">
        <v>119.35</v>
      </c>
      <c r="K1067" s="228">
        <f t="shared" si="469"/>
        <v>344.142743</v>
      </c>
      <c r="L1067" s="228">
        <f t="shared" si="470"/>
        <v>162.19698400000001</v>
      </c>
      <c r="M1067" s="229">
        <f t="shared" si="471"/>
        <v>476.29021124999997</v>
      </c>
      <c r="N1067" s="477">
        <f t="shared" si="472"/>
        <v>477.30066083544148</v>
      </c>
      <c r="O1067" s="235">
        <f t="shared" si="473"/>
        <v>214.67506724999998</v>
      </c>
      <c r="P1067" s="453">
        <f t="shared" si="473"/>
        <v>234.79224299999996</v>
      </c>
      <c r="Q1067" s="154">
        <f t="shared" si="474"/>
        <v>341.27207999999996</v>
      </c>
      <c r="R1067" s="232">
        <f t="shared" si="474"/>
        <v>2631.1900999999998</v>
      </c>
      <c r="T1067" s="520"/>
      <c r="U1067" s="520"/>
      <c r="V1067" s="520"/>
      <c r="W1067" s="520"/>
      <c r="X1067" s="520"/>
    </row>
    <row r="1068" spans="1:24" ht="18" customHeight="1">
      <c r="A1068" s="526">
        <v>41649</v>
      </c>
      <c r="B1068" s="340">
        <v>1557</v>
      </c>
      <c r="C1068" s="340">
        <v>4.3274999999999997</v>
      </c>
      <c r="D1068" s="340">
        <v>13.0375</v>
      </c>
      <c r="E1068" s="340">
        <v>435.2</v>
      </c>
      <c r="F1068" s="340">
        <v>5.69</v>
      </c>
      <c r="G1068" s="340">
        <v>6.26</v>
      </c>
      <c r="H1068" s="340">
        <v>15.57</v>
      </c>
      <c r="I1068" s="340">
        <v>120.65</v>
      </c>
      <c r="K1068" s="228">
        <f t="shared" si="469"/>
        <v>343.26089100000002</v>
      </c>
      <c r="L1068" s="228">
        <f t="shared" si="470"/>
        <v>170.36588549999999</v>
      </c>
      <c r="M1068" s="229">
        <f t="shared" si="471"/>
        <v>479.04598874999994</v>
      </c>
      <c r="N1068" s="477">
        <f t="shared" si="472"/>
        <v>479.72574502444371</v>
      </c>
      <c r="O1068" s="235">
        <f t="shared" si="473"/>
        <v>209.071653</v>
      </c>
      <c r="P1068" s="453">
        <f t="shared" si="473"/>
        <v>230.01556199999996</v>
      </c>
      <c r="Q1068" s="154">
        <f t="shared" si="474"/>
        <v>343.25621999999998</v>
      </c>
      <c r="R1068" s="232">
        <f t="shared" si="474"/>
        <v>2659.8499000000002</v>
      </c>
      <c r="T1068" s="520"/>
      <c r="U1068" s="520"/>
      <c r="V1068" s="520"/>
      <c r="W1068" s="520"/>
      <c r="X1068" s="520"/>
    </row>
    <row r="1069" spans="1:24" ht="18" customHeight="1">
      <c r="A1069" s="526">
        <v>41652</v>
      </c>
      <c r="B1069" s="340">
        <v>1553.5</v>
      </c>
      <c r="C1069" s="340">
        <v>4.3449999999999998</v>
      </c>
      <c r="D1069" s="340">
        <v>13.2675</v>
      </c>
      <c r="E1069" s="340">
        <v>446.9</v>
      </c>
      <c r="F1069" s="340">
        <v>5.7350000000000003</v>
      </c>
      <c r="G1069" s="340">
        <v>6.1974999999999998</v>
      </c>
      <c r="H1069" s="340">
        <v>15.6</v>
      </c>
      <c r="I1069" s="340">
        <v>119.85</v>
      </c>
      <c r="K1069" s="228">
        <f t="shared" si="469"/>
        <v>342.48927049999998</v>
      </c>
      <c r="L1069" s="228">
        <f t="shared" si="470"/>
        <v>171.05482899999998</v>
      </c>
      <c r="M1069" s="229">
        <f t="shared" si="471"/>
        <v>487.49703974999994</v>
      </c>
      <c r="N1069" s="477">
        <f t="shared" si="472"/>
        <v>492.62278366595564</v>
      </c>
      <c r="O1069" s="235">
        <f t="shared" si="473"/>
        <v>210.72511950000001</v>
      </c>
      <c r="P1069" s="453">
        <f t="shared" si="473"/>
        <v>227.71908074999996</v>
      </c>
      <c r="Q1069" s="154">
        <f t="shared" si="474"/>
        <v>343.91759999999999</v>
      </c>
      <c r="R1069" s="232">
        <f t="shared" si="474"/>
        <v>2642.2130999999995</v>
      </c>
      <c r="T1069" s="520"/>
      <c r="U1069" s="520"/>
      <c r="V1069" s="520"/>
      <c r="W1069" s="520"/>
      <c r="X1069" s="520"/>
    </row>
    <row r="1070" spans="1:24" ht="18" customHeight="1">
      <c r="A1070" s="526">
        <v>41653</v>
      </c>
      <c r="B1070" s="340">
        <v>1557.5</v>
      </c>
      <c r="C1070" s="340">
        <v>4.3150000000000004</v>
      </c>
      <c r="D1070" s="340">
        <v>13.39</v>
      </c>
      <c r="E1070" s="340">
        <v>452.5</v>
      </c>
      <c r="F1070" s="340">
        <v>5.7925000000000004</v>
      </c>
      <c r="G1070" s="340">
        <v>6.32</v>
      </c>
      <c r="H1070" s="340">
        <v>15.49</v>
      </c>
      <c r="I1070" s="340">
        <v>119.2</v>
      </c>
      <c r="K1070" s="228">
        <f t="shared" si="469"/>
        <v>343.37112250000001</v>
      </c>
      <c r="L1070" s="228">
        <f t="shared" si="470"/>
        <v>169.87378300000003</v>
      </c>
      <c r="M1070" s="229">
        <f t="shared" si="471"/>
        <v>491.99814299999997</v>
      </c>
      <c r="N1070" s="477">
        <f t="shared" si="472"/>
        <v>498.79572523796139</v>
      </c>
      <c r="O1070" s="235">
        <f t="shared" si="473"/>
        <v>212.83788225000001</v>
      </c>
      <c r="P1070" s="453">
        <f t="shared" si="473"/>
        <v>232.22018399999999</v>
      </c>
      <c r="Q1070" s="154">
        <f t="shared" si="474"/>
        <v>341.49254000000002</v>
      </c>
      <c r="R1070" s="232">
        <f t="shared" si="474"/>
        <v>2627.8831999999998</v>
      </c>
      <c r="T1070" s="520"/>
      <c r="U1070" s="520"/>
      <c r="V1070" s="520"/>
      <c r="W1070" s="520"/>
      <c r="X1070" s="520"/>
    </row>
    <row r="1071" spans="1:24" ht="18" customHeight="1">
      <c r="A1071" s="526">
        <v>41654</v>
      </c>
      <c r="B1071" s="340">
        <v>1564</v>
      </c>
      <c r="C1071" s="340">
        <v>4.2575000000000003</v>
      </c>
      <c r="D1071" s="340">
        <v>13.18</v>
      </c>
      <c r="E1071" s="340">
        <v>434.5</v>
      </c>
      <c r="F1071" s="340">
        <v>5.6775000000000002</v>
      </c>
      <c r="G1071" s="340">
        <v>6.2050000000000001</v>
      </c>
      <c r="H1071" s="340">
        <v>15.23</v>
      </c>
      <c r="I1071" s="340">
        <v>117.2</v>
      </c>
      <c r="K1071" s="228">
        <f t="shared" si="469"/>
        <v>344.80413199999998</v>
      </c>
      <c r="L1071" s="228">
        <f t="shared" si="470"/>
        <v>167.61011150000002</v>
      </c>
      <c r="M1071" s="229">
        <f t="shared" si="471"/>
        <v>484.28196599999995</v>
      </c>
      <c r="N1071" s="477">
        <f t="shared" si="472"/>
        <v>478.95412732794301</v>
      </c>
      <c r="O1071" s="235">
        <f t="shared" si="473"/>
        <v>208.61235675</v>
      </c>
      <c r="P1071" s="453">
        <f>G1071*36.7437</f>
        <v>227.99465849999999</v>
      </c>
      <c r="Q1071" s="154">
        <f t="shared" si="474"/>
        <v>335.76057999999995</v>
      </c>
      <c r="R1071" s="232">
        <f t="shared" si="474"/>
        <v>2583.7911999999997</v>
      </c>
      <c r="S1071" s="542" t="s">
        <v>131</v>
      </c>
      <c r="T1071" s="520"/>
      <c r="U1071" s="520"/>
      <c r="V1071" s="520"/>
      <c r="W1071" s="520"/>
      <c r="X1071" s="520"/>
    </row>
    <row r="1072" spans="1:24" ht="18" customHeight="1">
      <c r="A1072" s="526">
        <v>41655</v>
      </c>
      <c r="B1072" s="340">
        <v>1558</v>
      </c>
      <c r="C1072" s="340">
        <v>4.28</v>
      </c>
      <c r="D1072" s="340">
        <v>13.15</v>
      </c>
      <c r="E1072" s="340">
        <v>432</v>
      </c>
      <c r="F1072" s="340">
        <v>5.7275</v>
      </c>
      <c r="G1072" s="340">
        <v>6.2949999999999999</v>
      </c>
      <c r="H1072" s="340">
        <v>15.45</v>
      </c>
      <c r="I1072" s="340">
        <v>118.35</v>
      </c>
      <c r="K1072" s="228">
        <f t="shared" si="469"/>
        <v>343.48135400000001</v>
      </c>
      <c r="L1072" s="228">
        <f t="shared" si="470"/>
        <v>168.49589600000002</v>
      </c>
      <c r="M1072" s="229">
        <f t="shared" si="471"/>
        <v>483.17965499999997</v>
      </c>
      <c r="N1072" s="477">
        <f t="shared" si="472"/>
        <v>476.19834984044047</v>
      </c>
      <c r="O1072" s="235">
        <f t="shared" si="473"/>
        <v>210.44954174999998</v>
      </c>
      <c r="P1072" s="453">
        <f t="shared" si="473"/>
        <v>231.30159149999997</v>
      </c>
      <c r="Q1072" s="154">
        <f t="shared" si="474"/>
        <v>340.61070000000001</v>
      </c>
      <c r="R1072" s="232">
        <f t="shared" si="474"/>
        <v>2609.1441</v>
      </c>
      <c r="T1072" s="520"/>
      <c r="U1072" s="520"/>
      <c r="V1072" s="520"/>
      <c r="W1072" s="520"/>
      <c r="X1072" s="520"/>
    </row>
    <row r="1073" spans="1:24" ht="18" customHeight="1">
      <c r="A1073" s="526">
        <v>41656</v>
      </c>
      <c r="B1073" s="340">
        <v>1560</v>
      </c>
      <c r="C1073" s="340">
        <v>4.24</v>
      </c>
      <c r="D1073" s="340">
        <v>13.164999999999999</v>
      </c>
      <c r="E1073" s="340">
        <v>434.5</v>
      </c>
      <c r="F1073" s="340">
        <v>5.6349999999999998</v>
      </c>
      <c r="G1073" s="340">
        <v>6.2324999999999999</v>
      </c>
      <c r="H1073" s="340">
        <v>15.22</v>
      </c>
      <c r="I1073" s="340">
        <v>117.15</v>
      </c>
      <c r="K1073" s="228">
        <f t="shared" si="469"/>
        <v>343.92228</v>
      </c>
      <c r="L1073" s="228">
        <f t="shared" si="470"/>
        <v>166.92116800000002</v>
      </c>
      <c r="M1073" s="229">
        <f t="shared" si="471"/>
        <v>483.7308104999999</v>
      </c>
      <c r="N1073" s="477">
        <f>E1073/0.907185</f>
        <v>478.95412732794301</v>
      </c>
      <c r="O1073" s="235">
        <f t="shared" si="473"/>
        <v>207.05074949999997</v>
      </c>
      <c r="P1073" s="453">
        <f t="shared" si="473"/>
        <v>229.00511024999997</v>
      </c>
      <c r="Q1073" s="154">
        <f t="shared" si="474"/>
        <v>335.54012</v>
      </c>
      <c r="R1073" s="232">
        <f t="shared" si="474"/>
        <v>2582.6888999999996</v>
      </c>
      <c r="T1073" s="520"/>
      <c r="U1073" s="520"/>
      <c r="V1073" s="520"/>
      <c r="W1073" s="520"/>
      <c r="X1073" s="520"/>
    </row>
    <row r="1074" spans="1:24" ht="18" customHeight="1">
      <c r="A1074" s="526">
        <v>41660</v>
      </c>
      <c r="B1074" s="340">
        <v>1545</v>
      </c>
      <c r="C1074" s="340">
        <v>4.25</v>
      </c>
      <c r="D1074" s="340">
        <v>12.805</v>
      </c>
      <c r="E1074" s="340">
        <v>416.5</v>
      </c>
      <c r="F1074" s="340">
        <v>5.6224999999999996</v>
      </c>
      <c r="G1074" s="340">
        <v>6.2125000000000004</v>
      </c>
      <c r="H1074" s="340">
        <v>15.22</v>
      </c>
      <c r="I1074" s="340">
        <v>116.2</v>
      </c>
      <c r="K1074" s="228">
        <f t="shared" si="469"/>
        <v>340.61533500000002</v>
      </c>
      <c r="L1074" s="228">
        <f t="shared" si="470"/>
        <v>167.31485000000001</v>
      </c>
      <c r="M1074" s="229">
        <f t="shared" si="471"/>
        <v>470.50307849999996</v>
      </c>
      <c r="N1074" s="477">
        <f t="shared" si="472"/>
        <v>459.11252941792469</v>
      </c>
      <c r="O1074" s="235">
        <f t="shared" si="473"/>
        <v>206.59145324999997</v>
      </c>
      <c r="P1074" s="453">
        <f t="shared" si="473"/>
        <v>228.27023624999998</v>
      </c>
      <c r="Q1074" s="154">
        <f t="shared" si="474"/>
        <v>335.54012</v>
      </c>
      <c r="R1074" s="232">
        <f t="shared" si="474"/>
        <v>2561.7451999999998</v>
      </c>
      <c r="T1074" s="520"/>
      <c r="U1074" s="520"/>
      <c r="V1074" s="520"/>
      <c r="W1074" s="520"/>
      <c r="X1074" s="520"/>
    </row>
    <row r="1075" spans="1:24" ht="18" customHeight="1">
      <c r="A1075" s="233">
        <v>41661</v>
      </c>
      <c r="B1075" s="340">
        <v>1550.5</v>
      </c>
      <c r="C1075" s="340">
        <v>4.2625000000000002</v>
      </c>
      <c r="D1075" s="340">
        <v>12.795</v>
      </c>
      <c r="E1075" s="340">
        <v>419.4</v>
      </c>
      <c r="F1075" s="340">
        <v>5.1624999999999996</v>
      </c>
      <c r="G1075" s="340">
        <v>6.2474999999999996</v>
      </c>
      <c r="H1075" s="340">
        <v>15.03</v>
      </c>
      <c r="I1075" s="340">
        <v>114.85</v>
      </c>
      <c r="K1075" s="228">
        <f t="shared" si="469"/>
        <v>341.82788149999999</v>
      </c>
      <c r="L1075" s="228">
        <f t="shared" si="470"/>
        <v>167.80695250000002</v>
      </c>
      <c r="M1075" s="229">
        <f t="shared" si="471"/>
        <v>470.13564149999996</v>
      </c>
      <c r="N1075" s="477">
        <f t="shared" si="472"/>
        <v>462.30923130342762</v>
      </c>
      <c r="O1075" s="235">
        <f t="shared" si="473"/>
        <v>189.68935124999996</v>
      </c>
      <c r="P1075" s="453">
        <f t="shared" si="473"/>
        <v>229.55626574999997</v>
      </c>
      <c r="Q1075" s="154">
        <f t="shared" si="474"/>
        <v>331.35137999999995</v>
      </c>
      <c r="R1075" s="232">
        <f>I1075/100*2204.6</f>
        <v>2531.9830999999995</v>
      </c>
      <c r="T1075" s="520"/>
      <c r="U1075" s="520"/>
      <c r="V1075" s="520"/>
      <c r="W1075" s="520"/>
      <c r="X1075" s="520"/>
    </row>
    <row r="1076" spans="1:24" ht="18" customHeight="1">
      <c r="A1076" s="233">
        <v>41662</v>
      </c>
      <c r="B1076" s="340">
        <v>1543</v>
      </c>
      <c r="C1076" s="340">
        <v>4.29</v>
      </c>
      <c r="D1076" s="340">
        <v>12.77</v>
      </c>
      <c r="E1076" s="340">
        <v>418.7</v>
      </c>
      <c r="F1076" s="340">
        <v>5.7</v>
      </c>
      <c r="G1076" s="340">
        <v>6.3224999999999998</v>
      </c>
      <c r="H1076" s="340">
        <v>15.04</v>
      </c>
      <c r="I1076" s="340">
        <v>115.2</v>
      </c>
      <c r="K1076" s="228">
        <f t="shared" si="469"/>
        <v>340.17440899999997</v>
      </c>
      <c r="L1076" s="228">
        <f t="shared" si="470"/>
        <v>168.889578</v>
      </c>
      <c r="M1076" s="229">
        <f t="shared" si="471"/>
        <v>469.21704899999992</v>
      </c>
      <c r="N1076" s="477">
        <f t="shared" si="472"/>
        <v>461.53761360692693</v>
      </c>
      <c r="O1076" s="235">
        <f t="shared" si="473"/>
        <v>209.43908999999999</v>
      </c>
      <c r="P1076" s="453">
        <f t="shared" si="473"/>
        <v>232.31204324999996</v>
      </c>
      <c r="Q1076" s="154">
        <f>H1076/100*2204.6</f>
        <v>331.57183999999995</v>
      </c>
      <c r="R1076" s="232">
        <f t="shared" si="474"/>
        <v>2539.6992</v>
      </c>
      <c r="T1076" s="520"/>
      <c r="U1076" s="520"/>
      <c r="V1076" s="520"/>
      <c r="W1076" s="520"/>
      <c r="X1076" s="520"/>
    </row>
    <row r="1077" spans="1:24" ht="18" customHeight="1">
      <c r="A1077" s="233">
        <v>41663</v>
      </c>
      <c r="B1077" s="340">
        <v>1542.5</v>
      </c>
      <c r="C1077" s="340">
        <v>4.2949999999999999</v>
      </c>
      <c r="D1077" s="340">
        <v>12.8475</v>
      </c>
      <c r="E1077" s="340">
        <v>425.7</v>
      </c>
      <c r="F1077" s="340">
        <v>5.6524999999999999</v>
      </c>
      <c r="G1077" s="340">
        <v>6.2725</v>
      </c>
      <c r="H1077" s="340">
        <v>15.11</v>
      </c>
      <c r="I1077" s="340">
        <v>114.4</v>
      </c>
      <c r="K1077" s="228">
        <f t="shared" si="469"/>
        <v>340.06417749999997</v>
      </c>
      <c r="L1077" s="228">
        <f t="shared" si="470"/>
        <v>169.08641900000001</v>
      </c>
      <c r="M1077" s="229">
        <f t="shared" si="471"/>
        <v>472.06468574999997</v>
      </c>
      <c r="N1077" s="477">
        <f t="shared" si="472"/>
        <v>469.25379057193402</v>
      </c>
      <c r="O1077" s="235">
        <f t="shared" si="473"/>
        <v>207.69376424999999</v>
      </c>
      <c r="P1077" s="453">
        <f t="shared" si="473"/>
        <v>230.47485824999998</v>
      </c>
      <c r="Q1077" s="154">
        <f t="shared" si="474"/>
        <v>333.11505999999997</v>
      </c>
      <c r="R1077" s="232">
        <f t="shared" si="474"/>
        <v>2522.0624000000003</v>
      </c>
      <c r="T1077" s="520"/>
      <c r="U1077" s="520"/>
      <c r="V1077" s="520"/>
      <c r="W1077" s="520"/>
      <c r="X1077" s="520"/>
    </row>
    <row r="1078" spans="1:24" ht="18" customHeight="1">
      <c r="A1078" s="233">
        <v>41666</v>
      </c>
      <c r="B1078" s="340">
        <v>1548</v>
      </c>
      <c r="C1078" s="340">
        <v>4.3174999999999999</v>
      </c>
      <c r="D1078" s="340">
        <v>12.8775</v>
      </c>
      <c r="E1078" s="340">
        <v>430.9</v>
      </c>
      <c r="F1078" s="340">
        <v>5.6349999999999998</v>
      </c>
      <c r="G1078" s="340">
        <v>6.2249999999999996</v>
      </c>
      <c r="H1078" s="340">
        <v>14.8</v>
      </c>
      <c r="I1078" s="340">
        <v>113.85</v>
      </c>
      <c r="K1078" s="228">
        <f t="shared" si="469"/>
        <v>341.276724</v>
      </c>
      <c r="L1078" s="228">
        <f t="shared" si="470"/>
        <v>169.97220350000001</v>
      </c>
      <c r="M1078" s="229">
        <f t="shared" si="471"/>
        <v>473.16699674999995</v>
      </c>
      <c r="N1078" s="477">
        <f t="shared" si="472"/>
        <v>474.98580774593933</v>
      </c>
      <c r="O1078" s="235">
        <f t="shared" si="473"/>
        <v>207.05074949999997</v>
      </c>
      <c r="P1078" s="453">
        <f t="shared" si="473"/>
        <v>228.72953249999998</v>
      </c>
      <c r="Q1078" s="154">
        <f t="shared" si="474"/>
        <v>326.28080000000006</v>
      </c>
      <c r="R1078" s="232">
        <f t="shared" si="474"/>
        <v>2509.9370999999996</v>
      </c>
      <c r="T1078" s="520"/>
      <c r="U1078" s="520"/>
      <c r="V1078" s="520"/>
      <c r="W1078" s="520"/>
      <c r="X1078" s="520"/>
    </row>
    <row r="1079" spans="1:24" ht="18" customHeight="1">
      <c r="A1079" s="233">
        <v>41667</v>
      </c>
      <c r="B1079" s="340">
        <v>1552</v>
      </c>
      <c r="C1079" s="340">
        <v>4.32</v>
      </c>
      <c r="D1079" s="340">
        <v>12.855</v>
      </c>
      <c r="E1079" s="340">
        <v>428.6</v>
      </c>
      <c r="F1079" s="340">
        <v>5.66</v>
      </c>
      <c r="G1079" s="340">
        <v>6.22</v>
      </c>
      <c r="H1079" s="340">
        <v>15.02</v>
      </c>
      <c r="I1079" s="340">
        <v>114.65</v>
      </c>
      <c r="K1079" s="228">
        <f t="shared" si="469"/>
        <v>342.15857599999998</v>
      </c>
      <c r="L1079" s="228">
        <f t="shared" si="470"/>
        <v>170.07062400000001</v>
      </c>
      <c r="M1079" s="229">
        <f t="shared" si="471"/>
        <v>472.34026349999999</v>
      </c>
      <c r="N1079" s="477">
        <f t="shared" si="472"/>
        <v>472.45049245743701</v>
      </c>
      <c r="O1079" s="235">
        <f t="shared" si="473"/>
        <v>207.96934199999998</v>
      </c>
      <c r="P1079" s="453">
        <f t="shared" si="473"/>
        <v>228.54581399999998</v>
      </c>
      <c r="Q1079" s="154">
        <f t="shared" si="474"/>
        <v>331.13092</v>
      </c>
      <c r="R1079" s="232">
        <f t="shared" si="474"/>
        <v>2527.5738999999999</v>
      </c>
      <c r="T1079" s="520"/>
      <c r="U1079" s="520"/>
      <c r="V1079" s="520"/>
      <c r="W1079" s="520"/>
      <c r="X1079" s="520"/>
    </row>
    <row r="1080" spans="1:24" ht="18" customHeight="1">
      <c r="A1080" s="233">
        <v>41668</v>
      </c>
      <c r="B1080" s="340">
        <v>1545</v>
      </c>
      <c r="C1080" s="340">
        <v>4.2750000000000004</v>
      </c>
      <c r="D1080" s="340">
        <v>12.692500000000001</v>
      </c>
      <c r="E1080" s="340">
        <v>423.3</v>
      </c>
      <c r="F1080" s="340">
        <v>5.5140000000000002</v>
      </c>
      <c r="G1080" s="340">
        <v>6.0860000000000003</v>
      </c>
      <c r="H1080" s="340">
        <v>14.74</v>
      </c>
      <c r="I1080" s="340">
        <v>117.1</v>
      </c>
      <c r="K1080" s="228">
        <f t="shared" si="469"/>
        <v>340.61533500000002</v>
      </c>
      <c r="L1080" s="228">
        <f t="shared" si="470"/>
        <v>168.29905500000001</v>
      </c>
      <c r="M1080" s="229">
        <f t="shared" si="471"/>
        <v>466.36941224999998</v>
      </c>
      <c r="N1080" s="477">
        <f t="shared" si="472"/>
        <v>466.60824418393162</v>
      </c>
      <c r="O1080" s="235">
        <f t="shared" si="473"/>
        <v>202.60476180000001</v>
      </c>
      <c r="P1080" s="453">
        <f t="shared" si="473"/>
        <v>223.6221582</v>
      </c>
      <c r="Q1080" s="154">
        <f t="shared" si="474"/>
        <v>324.95803999999998</v>
      </c>
      <c r="R1080" s="232">
        <f t="shared" si="474"/>
        <v>2581.5866000000001</v>
      </c>
      <c r="T1080" s="520"/>
      <c r="U1080" s="520"/>
      <c r="V1080" s="520"/>
      <c r="W1080" s="520"/>
      <c r="X1080" s="520"/>
    </row>
    <row r="1081" spans="1:24" ht="18" customHeight="1">
      <c r="A1081" s="233">
        <v>41669</v>
      </c>
      <c r="B1081" s="340">
        <v>1542.5</v>
      </c>
      <c r="C1081" s="340">
        <v>4.3339999999999996</v>
      </c>
      <c r="D1081" s="340">
        <v>12.75</v>
      </c>
      <c r="E1081" s="340">
        <v>425.2</v>
      </c>
      <c r="F1081" s="340">
        <v>5.5339999999999998</v>
      </c>
      <c r="G1081" s="340">
        <v>6.1059999999999999</v>
      </c>
      <c r="H1081" s="340">
        <v>14.99</v>
      </c>
      <c r="I1081" s="340">
        <v>120</v>
      </c>
      <c r="K1081" s="228">
        <f>B1081*0.220463</f>
        <v>340.06417749999997</v>
      </c>
      <c r="L1081" s="228">
        <f t="shared" si="470"/>
        <v>170.62177879999999</v>
      </c>
      <c r="M1081" s="229">
        <f t="shared" si="471"/>
        <v>468.48217499999998</v>
      </c>
      <c r="N1081" s="477">
        <f>E1081/0.907185</f>
        <v>468.70263507443354</v>
      </c>
      <c r="O1081" s="235">
        <f>F1081*36.7437</f>
        <v>203.33963579999997</v>
      </c>
      <c r="P1081" s="453">
        <f>G1081*36.7437</f>
        <v>224.35703219999996</v>
      </c>
      <c r="Q1081" s="154">
        <f>H1081/100*2204.6</f>
        <v>330.46953999999999</v>
      </c>
      <c r="R1081" s="232">
        <f>I1081/100*2204.6</f>
        <v>2645.52</v>
      </c>
      <c r="T1081" s="520"/>
      <c r="U1081" s="520"/>
      <c r="V1081" s="520"/>
      <c r="W1081" s="520"/>
      <c r="X1081" s="520"/>
    </row>
    <row r="1082" spans="1:24" ht="18" customHeight="1" thickBot="1">
      <c r="A1082" s="233">
        <v>41670</v>
      </c>
      <c r="B1082" s="340">
        <v>1540</v>
      </c>
      <c r="C1082" s="340">
        <v>4.34</v>
      </c>
      <c r="D1082" s="340">
        <v>12.827500000000001</v>
      </c>
      <c r="E1082" s="340">
        <v>426.1</v>
      </c>
      <c r="F1082" s="340">
        <v>5.5575000000000001</v>
      </c>
      <c r="G1082" s="340">
        <v>6.1550000000000002</v>
      </c>
      <c r="H1082" s="340">
        <v>15.55</v>
      </c>
      <c r="I1082" s="340">
        <v>125.2</v>
      </c>
      <c r="K1082" s="228">
        <f>B1082*0.220463</f>
        <v>339.51301999999998</v>
      </c>
      <c r="L1082" s="228">
        <f t="shared" si="470"/>
        <v>170.85798800000001</v>
      </c>
      <c r="M1082" s="229">
        <f t="shared" si="471"/>
        <v>471.32981174999998</v>
      </c>
      <c r="N1082" s="477">
        <f>E1082/0.907185</f>
        <v>469.69471496993447</v>
      </c>
      <c r="O1082" s="235">
        <f>F1082*36.7437</f>
        <v>204.20311274999997</v>
      </c>
      <c r="P1082" s="453">
        <f>G1082*36.7437</f>
        <v>226.15747349999998</v>
      </c>
      <c r="Q1082" s="154">
        <f>H1082/100*2204.6</f>
        <v>342.81529999999998</v>
      </c>
      <c r="R1082" s="232">
        <f>I1082/100*2204.6</f>
        <v>2760.1592000000001</v>
      </c>
      <c r="T1082" s="520"/>
      <c r="U1082" s="520"/>
      <c r="V1082" s="520"/>
      <c r="W1082" s="520"/>
      <c r="X1082" s="520"/>
    </row>
    <row r="1083" spans="1:24" ht="18" customHeight="1" thickBot="1">
      <c r="A1083" s="120" t="s">
        <v>132</v>
      </c>
      <c r="B1083" s="344">
        <f>AVERAGE(B1062:B1082)</f>
        <v>1555.8571428571429</v>
      </c>
      <c r="C1083" s="344">
        <f>AVERAGE(C1062:C1082)</f>
        <v>4.272452380952382</v>
      </c>
      <c r="D1083" s="344">
        <f t="shared" ref="D1083:I1083" si="475">AVERAGE(D1062:D1082)</f>
        <v>12.95738095238095</v>
      </c>
      <c r="E1083" s="344">
        <f t="shared" si="475"/>
        <v>429.77619047619044</v>
      </c>
      <c r="F1083" s="344">
        <f t="shared" si="475"/>
        <v>5.7207380952380955</v>
      </c>
      <c r="G1083" s="344">
        <f t="shared" si="475"/>
        <v>6.2736666666666663</v>
      </c>
      <c r="H1083" s="344">
        <f t="shared" si="475"/>
        <v>15.418571428571427</v>
      </c>
      <c r="I1083" s="344">
        <f t="shared" si="475"/>
        <v>117.62380952380951</v>
      </c>
      <c r="J1083" s="462"/>
      <c r="K1083" s="223">
        <f>AVERAGE(K1062:K1082)</f>
        <v>343.00893328571442</v>
      </c>
      <c r="L1083" s="223">
        <f t="shared" ref="L1083:R1083" si="476">AVERAGE(L1062:L1082)</f>
        <v>168.19875982380952</v>
      </c>
      <c r="M1083" s="224">
        <f t="shared" si="476"/>
        <v>476.1021184999999</v>
      </c>
      <c r="N1083" s="72">
        <f t="shared" si="476"/>
        <v>473.74702015155725</v>
      </c>
      <c r="O1083" s="72">
        <f t="shared" si="476"/>
        <v>210.20108435000003</v>
      </c>
      <c r="P1083" s="493">
        <f t="shared" si="476"/>
        <v>230.51772589999996</v>
      </c>
      <c r="Q1083" s="72">
        <f t="shared" si="476"/>
        <v>339.9178257142857</v>
      </c>
      <c r="R1083" s="402">
        <f t="shared" si="476"/>
        <v>2593.1345047619056</v>
      </c>
      <c r="T1083" s="520"/>
      <c r="U1083" s="520"/>
      <c r="V1083" s="520"/>
      <c r="W1083" s="520"/>
      <c r="X1083" s="520"/>
    </row>
    <row r="1084" spans="1:24" ht="18" customHeight="1">
      <c r="A1084" s="122">
        <v>41673</v>
      </c>
      <c r="B1084" s="455">
        <v>1530</v>
      </c>
      <c r="C1084" s="289">
        <v>4.3574999999999999</v>
      </c>
      <c r="D1084" s="289">
        <v>12.9275</v>
      </c>
      <c r="E1084" s="289">
        <v>434</v>
      </c>
      <c r="F1084" s="340">
        <v>5.6375000000000002</v>
      </c>
      <c r="G1084" s="289">
        <v>6.2424999999999997</v>
      </c>
      <c r="H1084" s="289">
        <v>15.74</v>
      </c>
      <c r="I1084" s="289">
        <v>135.94999999999999</v>
      </c>
      <c r="K1084" s="228">
        <f t="shared" ref="K1084:K1100" si="477">B1084*0.220463</f>
        <v>337.30838999999997</v>
      </c>
      <c r="L1084" s="228">
        <f t="shared" ref="L1084:L1100" si="478">C1084*39.3682</f>
        <v>171.5469315</v>
      </c>
      <c r="M1084" s="229">
        <f t="shared" ref="M1084:M1099" si="479">D1084*36.7437</f>
        <v>475.00418174999999</v>
      </c>
      <c r="N1084" s="286">
        <f t="shared" ref="N1084:N1099" si="480">E1084/0.907185</f>
        <v>478.40297183044254</v>
      </c>
      <c r="O1084" s="288">
        <f t="shared" ref="O1084:P1100" si="481">F1084*36.7437</f>
        <v>207.14260874999999</v>
      </c>
      <c r="P1084" s="453">
        <f t="shared" si="481"/>
        <v>229.37254724999997</v>
      </c>
      <c r="Q1084" s="287">
        <f t="shared" ref="Q1084:R1099" si="482">H1084/100*2204.6</f>
        <v>347.00404000000003</v>
      </c>
      <c r="R1084" s="286">
        <f t="shared" si="482"/>
        <v>2997.1536999999998</v>
      </c>
    </row>
    <row r="1085" spans="1:24" ht="18" customHeight="1">
      <c r="A1085" s="233">
        <v>41674</v>
      </c>
      <c r="B1085" s="340">
        <v>1536</v>
      </c>
      <c r="C1085" s="340">
        <v>4.4175000000000004</v>
      </c>
      <c r="D1085" s="340">
        <v>13.1325</v>
      </c>
      <c r="E1085" s="340">
        <v>447</v>
      </c>
      <c r="F1085" s="340">
        <v>5.8449999999999998</v>
      </c>
      <c r="G1085" s="340">
        <v>6.4649999999999999</v>
      </c>
      <c r="H1085" s="340">
        <v>16.059999999999999</v>
      </c>
      <c r="I1085" s="340">
        <v>136.25</v>
      </c>
      <c r="K1085" s="228">
        <f t="shared" si="477"/>
        <v>338.631168</v>
      </c>
      <c r="L1085" s="228">
        <f t="shared" si="478"/>
        <v>173.90902350000002</v>
      </c>
      <c r="M1085" s="229">
        <f t="shared" si="479"/>
        <v>482.53664024999995</v>
      </c>
      <c r="N1085" s="477">
        <f t="shared" si="480"/>
        <v>492.73301476545578</v>
      </c>
      <c r="O1085" s="235">
        <f t="shared" si="481"/>
        <v>214.76692649999998</v>
      </c>
      <c r="P1085" s="453">
        <f t="shared" si="481"/>
        <v>237.54802049999998</v>
      </c>
      <c r="Q1085" s="296">
        <f t="shared" si="482"/>
        <v>354.05875999999995</v>
      </c>
      <c r="R1085" s="232">
        <f t="shared" si="482"/>
        <v>3003.7674999999999</v>
      </c>
      <c r="T1085" s="520"/>
      <c r="U1085" s="520"/>
      <c r="V1085" s="520"/>
      <c r="W1085" s="520"/>
      <c r="X1085" s="520"/>
    </row>
    <row r="1086" spans="1:24" ht="18" customHeight="1">
      <c r="A1086" s="233">
        <v>41675</v>
      </c>
      <c r="B1086" s="340">
        <v>1532</v>
      </c>
      <c r="C1086" s="340">
        <v>4.4325000000000001</v>
      </c>
      <c r="D1086" s="340">
        <v>13.1625</v>
      </c>
      <c r="E1086" s="340">
        <v>442</v>
      </c>
      <c r="F1086" s="340">
        <v>5.875</v>
      </c>
      <c r="G1086" s="340">
        <v>6.5125000000000002</v>
      </c>
      <c r="H1086" s="340">
        <v>16.100000000000001</v>
      </c>
      <c r="I1086" s="340">
        <v>143.1</v>
      </c>
      <c r="K1086" s="228">
        <f t="shared" si="477"/>
        <v>337.74931599999996</v>
      </c>
      <c r="L1086" s="228">
        <f t="shared" si="478"/>
        <v>174.49954650000001</v>
      </c>
      <c r="M1086" s="229">
        <f t="shared" si="479"/>
        <v>483.63895124999993</v>
      </c>
      <c r="N1086" s="477">
        <f t="shared" si="480"/>
        <v>487.22145979045069</v>
      </c>
      <c r="O1086" s="235">
        <f t="shared" si="481"/>
        <v>215.86923749999997</v>
      </c>
      <c r="P1086" s="453">
        <f t="shared" si="481"/>
        <v>239.29334624999998</v>
      </c>
      <c r="Q1086" s="296">
        <f t="shared" si="482"/>
        <v>354.94060000000002</v>
      </c>
      <c r="R1086" s="232">
        <f t="shared" si="482"/>
        <v>3154.7826</v>
      </c>
      <c r="T1086" s="520"/>
      <c r="U1086" s="520"/>
      <c r="V1086" s="520"/>
      <c r="W1086" s="537"/>
      <c r="X1086" s="520"/>
    </row>
    <row r="1087" spans="1:24" ht="18" customHeight="1">
      <c r="A1087" s="233">
        <v>41676</v>
      </c>
      <c r="B1087" s="340">
        <v>1538.5</v>
      </c>
      <c r="C1087" s="340">
        <v>4.43</v>
      </c>
      <c r="D1087" s="340">
        <v>13.2575</v>
      </c>
      <c r="E1087" s="340">
        <v>446</v>
      </c>
      <c r="F1087" s="340">
        <v>5.8075000000000001</v>
      </c>
      <c r="G1087" s="340">
        <v>6.4874999999999998</v>
      </c>
      <c r="H1087" s="340">
        <v>15.85</v>
      </c>
      <c r="I1087" s="340">
        <v>135.75</v>
      </c>
      <c r="K1087" s="228">
        <f t="shared" si="477"/>
        <v>339.18232549999999</v>
      </c>
      <c r="L1087" s="228">
        <f t="shared" si="478"/>
        <v>174.401126</v>
      </c>
      <c r="M1087" s="229">
        <f t="shared" si="479"/>
        <v>487.12960274999995</v>
      </c>
      <c r="N1087" s="477">
        <f t="shared" si="480"/>
        <v>491.63070377045477</v>
      </c>
      <c r="O1087" s="235">
        <f t="shared" si="481"/>
        <v>213.38903775</v>
      </c>
      <c r="P1087" s="453">
        <f t="shared" si="481"/>
        <v>238.37475374999997</v>
      </c>
      <c r="Q1087" s="296">
        <f t="shared" si="482"/>
        <v>349.42910000000001</v>
      </c>
      <c r="R1087" s="232">
        <f t="shared" si="482"/>
        <v>2992.7444999999998</v>
      </c>
      <c r="T1087" s="520"/>
      <c r="U1087" s="520"/>
      <c r="V1087" s="520"/>
      <c r="W1087" s="520"/>
      <c r="X1087" s="520"/>
    </row>
    <row r="1088" spans="1:24" ht="18" customHeight="1">
      <c r="A1088" s="233">
        <v>41677</v>
      </c>
      <c r="B1088" s="340">
        <v>1534</v>
      </c>
      <c r="C1088" s="340">
        <v>4.4424999999999999</v>
      </c>
      <c r="D1088" s="340">
        <v>13.315</v>
      </c>
      <c r="E1088" s="340">
        <v>446.4</v>
      </c>
      <c r="F1088" s="340">
        <v>5.7750000000000004</v>
      </c>
      <c r="G1088" s="340">
        <v>6.4924999999999997</v>
      </c>
      <c r="H1088" s="340">
        <v>15.73</v>
      </c>
      <c r="I1088" s="340">
        <v>135.69999999999999</v>
      </c>
      <c r="K1088" s="228">
        <f t="shared" si="477"/>
        <v>338.19024200000001</v>
      </c>
      <c r="L1088" s="228">
        <f t="shared" si="478"/>
        <v>174.89322849999999</v>
      </c>
      <c r="M1088" s="229">
        <f t="shared" si="479"/>
        <v>489.24236549999995</v>
      </c>
      <c r="N1088" s="477">
        <f t="shared" si="480"/>
        <v>492.07162816845511</v>
      </c>
      <c r="O1088" s="235">
        <f t="shared" si="481"/>
        <v>212.19486749999999</v>
      </c>
      <c r="P1088" s="453">
        <f t="shared" si="481"/>
        <v>238.55847224999997</v>
      </c>
      <c r="Q1088" s="296">
        <f t="shared" si="482"/>
        <v>346.78357999999997</v>
      </c>
      <c r="R1088" s="232">
        <f t="shared" si="482"/>
        <v>2991.6421999999998</v>
      </c>
      <c r="T1088" s="520"/>
      <c r="U1088" s="520"/>
      <c r="V1088" s="520"/>
      <c r="W1088" s="520"/>
      <c r="X1088" s="520"/>
    </row>
    <row r="1089" spans="1:24" ht="18" customHeight="1">
      <c r="A1089" s="233">
        <v>41680</v>
      </c>
      <c r="B1089" s="340">
        <v>1554.5</v>
      </c>
      <c r="C1089" s="340">
        <v>4.43</v>
      </c>
      <c r="D1089" s="340">
        <v>13.255000000000001</v>
      </c>
      <c r="E1089" s="340">
        <v>444</v>
      </c>
      <c r="F1089" s="340">
        <v>5.8475000000000001</v>
      </c>
      <c r="G1089" s="340">
        <v>6.6275000000000004</v>
      </c>
      <c r="H1089" s="340">
        <v>15.64</v>
      </c>
      <c r="I1089" s="340">
        <v>136.19999999999999</v>
      </c>
      <c r="K1089" s="228">
        <f t="shared" si="477"/>
        <v>342.70973349999997</v>
      </c>
      <c r="L1089" s="228">
        <f t="shared" si="478"/>
        <v>174.401126</v>
      </c>
      <c r="M1089" s="229">
        <f t="shared" si="479"/>
        <v>487.03774349999998</v>
      </c>
      <c r="N1089" s="477">
        <f t="shared" si="480"/>
        <v>489.42608178045271</v>
      </c>
      <c r="O1089" s="235">
        <f t="shared" si="481"/>
        <v>214.85878574999998</v>
      </c>
      <c r="P1089" s="453">
        <f t="shared" si="481"/>
        <v>243.51887174999999</v>
      </c>
      <c r="Q1089" s="296">
        <f t="shared" si="482"/>
        <v>344.79944</v>
      </c>
      <c r="R1089" s="232">
        <f t="shared" si="482"/>
        <v>3002.6651999999995</v>
      </c>
      <c r="T1089" s="520"/>
      <c r="U1089" s="520"/>
      <c r="V1089" s="520"/>
      <c r="W1089" s="520"/>
      <c r="X1089" s="520"/>
    </row>
    <row r="1090" spans="1:24" ht="18" customHeight="1">
      <c r="A1090" s="233">
        <v>41681</v>
      </c>
      <c r="B1090" s="340">
        <v>1553</v>
      </c>
      <c r="C1090" s="340">
        <v>4.415</v>
      </c>
      <c r="D1090" s="340">
        <v>13.3475</v>
      </c>
      <c r="E1090" s="340">
        <v>449.2</v>
      </c>
      <c r="F1090" s="340">
        <v>5.9024999999999999</v>
      </c>
      <c r="G1090" s="340">
        <v>6.6550000000000002</v>
      </c>
      <c r="H1090" s="340">
        <v>15.46</v>
      </c>
      <c r="I1090" s="340">
        <v>137.15</v>
      </c>
      <c r="K1090" s="228">
        <f t="shared" si="477"/>
        <v>342.37903899999998</v>
      </c>
      <c r="L1090" s="228">
        <f t="shared" si="478"/>
        <v>173.81060300000001</v>
      </c>
      <c r="M1090" s="229">
        <f t="shared" si="479"/>
        <v>490.43653574999996</v>
      </c>
      <c r="N1090" s="477">
        <f t="shared" si="480"/>
        <v>495.15809895445801</v>
      </c>
      <c r="O1090" s="235">
        <f t="shared" si="481"/>
        <v>216.87968924999998</v>
      </c>
      <c r="P1090" s="453">
        <f t="shared" si="481"/>
        <v>244.52932349999998</v>
      </c>
      <c r="Q1090" s="296">
        <f t="shared" si="482"/>
        <v>340.83116000000001</v>
      </c>
      <c r="R1090" s="232">
        <f t="shared" si="482"/>
        <v>3023.6089000000002</v>
      </c>
      <c r="T1090" s="520"/>
      <c r="U1090" s="520"/>
      <c r="V1090" s="520"/>
      <c r="W1090" s="520"/>
      <c r="X1090" s="520"/>
    </row>
    <row r="1091" spans="1:24" ht="18" customHeight="1">
      <c r="A1091" s="233">
        <v>41682</v>
      </c>
      <c r="B1091" s="340">
        <v>1562.5</v>
      </c>
      <c r="C1091" s="340">
        <v>4.4000000000000004</v>
      </c>
      <c r="D1091" s="340">
        <v>13.23</v>
      </c>
      <c r="E1091" s="340">
        <v>443.5</v>
      </c>
      <c r="F1091" s="340">
        <v>5.87</v>
      </c>
      <c r="G1091" s="340">
        <v>6.63</v>
      </c>
      <c r="H1091" s="340">
        <v>15.81</v>
      </c>
      <c r="I1091" s="340">
        <v>141.05000000000001</v>
      </c>
      <c r="K1091" s="228">
        <f t="shared" si="477"/>
        <v>344.47343749999999</v>
      </c>
      <c r="L1091" s="228">
        <f t="shared" si="478"/>
        <v>173.22008000000002</v>
      </c>
      <c r="M1091" s="229">
        <f t="shared" si="479"/>
        <v>486.11915099999999</v>
      </c>
      <c r="N1091" s="477">
        <f t="shared" si="480"/>
        <v>488.87492628295217</v>
      </c>
      <c r="O1091" s="235">
        <f t="shared" si="481"/>
        <v>215.685519</v>
      </c>
      <c r="P1091" s="453">
        <f t="shared" si="481"/>
        <v>243.61073099999999</v>
      </c>
      <c r="Q1091" s="296">
        <f t="shared" si="482"/>
        <v>348.54726000000005</v>
      </c>
      <c r="R1091" s="232">
        <f t="shared" si="482"/>
        <v>3109.5882999999999</v>
      </c>
      <c r="T1091" s="520"/>
      <c r="U1091" s="520"/>
      <c r="V1091" s="520"/>
      <c r="W1091" s="520"/>
      <c r="X1091" s="520"/>
    </row>
    <row r="1092" spans="1:24" ht="18" customHeight="1">
      <c r="A1092" s="233">
        <v>41683</v>
      </c>
      <c r="B1092" s="340">
        <v>1571</v>
      </c>
      <c r="C1092" s="340">
        <v>4.4050000000000002</v>
      </c>
      <c r="D1092" s="340">
        <v>13.442500000000001</v>
      </c>
      <c r="E1092" s="340">
        <v>452.8</v>
      </c>
      <c r="F1092" s="340">
        <v>5.9550000000000001</v>
      </c>
      <c r="G1092" s="340">
        <v>6.7275</v>
      </c>
      <c r="H1092" s="340">
        <v>15.66</v>
      </c>
      <c r="I1092" s="340">
        <v>139.69999999999999</v>
      </c>
      <c r="K1092" s="228">
        <f t="shared" si="477"/>
        <v>346.347373</v>
      </c>
      <c r="L1092" s="228">
        <f t="shared" si="478"/>
        <v>173.41692100000003</v>
      </c>
      <c r="M1092" s="229">
        <f t="shared" si="479"/>
        <v>493.92718724999997</v>
      </c>
      <c r="N1092" s="477">
        <f t="shared" si="480"/>
        <v>499.1264185364617</v>
      </c>
      <c r="O1092" s="235">
        <f t="shared" si="481"/>
        <v>218.80873349999999</v>
      </c>
      <c r="P1092" s="453">
        <f t="shared" si="481"/>
        <v>247.19324174999997</v>
      </c>
      <c r="Q1092" s="296">
        <f t="shared" si="482"/>
        <v>345.24035999999995</v>
      </c>
      <c r="R1092" s="232">
        <f t="shared" si="482"/>
        <v>3079.8261999999995</v>
      </c>
      <c r="T1092" s="520"/>
      <c r="U1092" s="520"/>
      <c r="V1092" s="520"/>
      <c r="W1092" s="520"/>
      <c r="X1092" s="520"/>
    </row>
    <row r="1093" spans="1:24" ht="18" customHeight="1">
      <c r="A1093" s="233">
        <v>41684</v>
      </c>
      <c r="B1093" s="340">
        <v>1558.5</v>
      </c>
      <c r="C1093" s="340">
        <v>4.4524999999999997</v>
      </c>
      <c r="D1093" s="340">
        <v>13.375</v>
      </c>
      <c r="E1093" s="340">
        <v>450</v>
      </c>
      <c r="F1093" s="340">
        <v>5.9850000000000003</v>
      </c>
      <c r="G1093" s="340">
        <v>6.7450000000000001</v>
      </c>
      <c r="H1093" s="340">
        <v>15.63</v>
      </c>
      <c r="I1093" s="340">
        <v>139.9</v>
      </c>
      <c r="K1093" s="228">
        <f t="shared" si="477"/>
        <v>343.59158550000001</v>
      </c>
      <c r="L1093" s="228">
        <f t="shared" si="478"/>
        <v>175.2869105</v>
      </c>
      <c r="M1093" s="229">
        <f t="shared" si="479"/>
        <v>491.44698749999998</v>
      </c>
      <c r="N1093" s="477">
        <f t="shared" si="480"/>
        <v>496.03994775045885</v>
      </c>
      <c r="O1093" s="235">
        <f t="shared" si="481"/>
        <v>219.9110445</v>
      </c>
      <c r="P1093" s="453">
        <f t="shared" si="481"/>
        <v>247.83625649999999</v>
      </c>
      <c r="Q1093" s="296">
        <f t="shared" si="482"/>
        <v>344.57898</v>
      </c>
      <c r="R1093" s="232">
        <f t="shared" si="482"/>
        <v>3084.2354</v>
      </c>
      <c r="T1093" s="520"/>
      <c r="U1093" s="520"/>
      <c r="V1093" s="520"/>
      <c r="W1093" s="520"/>
      <c r="X1093" s="520"/>
    </row>
    <row r="1094" spans="1:24" ht="18" customHeight="1">
      <c r="A1094" s="233">
        <v>41688</v>
      </c>
      <c r="B1094" s="340">
        <v>1585.5</v>
      </c>
      <c r="C1094" s="340">
        <v>4.4950000000000001</v>
      </c>
      <c r="D1094" s="340">
        <v>13.61</v>
      </c>
      <c r="E1094" s="340">
        <v>456.9</v>
      </c>
      <c r="F1094" s="340">
        <v>6.12</v>
      </c>
      <c r="G1094" s="340">
        <v>6.8574999999999999</v>
      </c>
      <c r="H1094" s="340">
        <v>16.16</v>
      </c>
      <c r="I1094" s="340">
        <v>152.65</v>
      </c>
      <c r="K1094" s="228">
        <f t="shared" si="477"/>
        <v>349.54408649999999</v>
      </c>
      <c r="L1094" s="228">
        <f t="shared" si="478"/>
        <v>176.960059</v>
      </c>
      <c r="M1094" s="229">
        <f t="shared" si="479"/>
        <v>500.08175699999993</v>
      </c>
      <c r="N1094" s="477">
        <f t="shared" si="480"/>
        <v>503.64589361596586</v>
      </c>
      <c r="O1094" s="235">
        <f t="shared" si="481"/>
        <v>224.871444</v>
      </c>
      <c r="P1094" s="453">
        <f t="shared" si="481"/>
        <v>251.96992274999997</v>
      </c>
      <c r="Q1094" s="296">
        <f t="shared" si="482"/>
        <v>356.26335999999998</v>
      </c>
      <c r="R1094" s="232">
        <f t="shared" si="482"/>
        <v>3365.3218999999999</v>
      </c>
      <c r="T1094" s="520"/>
      <c r="U1094" s="520"/>
      <c r="V1094" s="520"/>
      <c r="W1094" s="520"/>
      <c r="X1094" s="520"/>
    </row>
    <row r="1095" spans="1:24" ht="18" customHeight="1">
      <c r="A1095" s="233">
        <v>41689</v>
      </c>
      <c r="B1095" s="340">
        <v>1579.5</v>
      </c>
      <c r="C1095" s="340">
        <v>4.5374999999999996</v>
      </c>
      <c r="D1095" s="340">
        <v>13.5425</v>
      </c>
      <c r="E1095" s="340">
        <v>453</v>
      </c>
      <c r="F1095" s="340">
        <v>6.2024999999999997</v>
      </c>
      <c r="G1095" s="340">
        <v>6.9249999999999998</v>
      </c>
      <c r="H1095" s="340">
        <v>16.46</v>
      </c>
      <c r="I1095" s="340">
        <v>171.75</v>
      </c>
      <c r="K1095" s="228">
        <f t="shared" si="477"/>
        <v>348.22130849999996</v>
      </c>
      <c r="L1095" s="228">
        <f t="shared" si="478"/>
        <v>178.6332075</v>
      </c>
      <c r="M1095" s="229">
        <f t="shared" si="479"/>
        <v>497.60155724999998</v>
      </c>
      <c r="N1095" s="477">
        <f t="shared" si="480"/>
        <v>499.34688073546187</v>
      </c>
      <c r="O1095" s="235">
        <f t="shared" si="481"/>
        <v>227.90279924999996</v>
      </c>
      <c r="P1095" s="453">
        <f t="shared" si="481"/>
        <v>254.45012249999996</v>
      </c>
      <c r="Q1095" s="296">
        <f t="shared" si="482"/>
        <v>362.87716</v>
      </c>
      <c r="R1095" s="232">
        <f t="shared" si="482"/>
        <v>3786.4004999999997</v>
      </c>
      <c r="T1095" s="520"/>
      <c r="U1095" s="520"/>
      <c r="V1095" s="520"/>
      <c r="W1095" s="520"/>
      <c r="X1095" s="520"/>
    </row>
    <row r="1096" spans="1:24" ht="18" customHeight="1">
      <c r="A1096" s="233">
        <v>41690</v>
      </c>
      <c r="B1096" s="340">
        <v>1576</v>
      </c>
      <c r="C1096" s="340">
        <v>4.5575000000000001</v>
      </c>
      <c r="D1096" s="340">
        <v>13.5825</v>
      </c>
      <c r="E1096" s="340">
        <v>450.9</v>
      </c>
      <c r="F1096" s="340">
        <v>6.1624999999999996</v>
      </c>
      <c r="G1096" s="340">
        <v>6.9175000000000004</v>
      </c>
      <c r="H1096" s="340">
        <v>16.329999999999998</v>
      </c>
      <c r="I1096" s="340">
        <v>169.45</v>
      </c>
      <c r="K1096" s="228">
        <f t="shared" si="477"/>
        <v>347.44968799999998</v>
      </c>
      <c r="L1096" s="228">
        <f t="shared" si="478"/>
        <v>179.42057150000002</v>
      </c>
      <c r="M1096" s="229">
        <f t="shared" si="479"/>
        <v>499.07130524999997</v>
      </c>
      <c r="N1096" s="477">
        <f t="shared" si="480"/>
        <v>497.03202764595972</v>
      </c>
      <c r="O1096" s="235">
        <f t="shared" si="481"/>
        <v>226.43305124999998</v>
      </c>
      <c r="P1096" s="453">
        <f t="shared" si="481"/>
        <v>254.17454475</v>
      </c>
      <c r="Q1096" s="296">
        <f t="shared" si="482"/>
        <v>360.01117999999991</v>
      </c>
      <c r="R1096" s="232">
        <f t="shared" si="482"/>
        <v>3735.6946999999996</v>
      </c>
      <c r="S1096" s="542" t="s">
        <v>152</v>
      </c>
      <c r="T1096" s="520"/>
      <c r="U1096" s="520"/>
      <c r="V1096" s="520"/>
      <c r="W1096" s="520"/>
      <c r="X1096" s="520"/>
    </row>
    <row r="1097" spans="1:24" ht="18" customHeight="1">
      <c r="A1097" s="233">
        <v>41691</v>
      </c>
      <c r="B1097" s="340">
        <v>1571.5</v>
      </c>
      <c r="C1097" s="340">
        <v>4.53</v>
      </c>
      <c r="D1097" s="340">
        <v>13.7075</v>
      </c>
      <c r="E1097" s="340">
        <v>455.8</v>
      </c>
      <c r="F1097" s="340">
        <v>6.0975000000000001</v>
      </c>
      <c r="G1097" s="340">
        <v>6.8274999999999997</v>
      </c>
      <c r="H1097" s="340">
        <v>16.72</v>
      </c>
      <c r="I1097" s="340">
        <v>169.5</v>
      </c>
      <c r="K1097" s="228">
        <f t="shared" si="477"/>
        <v>346.4576045</v>
      </c>
      <c r="L1097" s="228">
        <f t="shared" si="478"/>
        <v>178.33794600000002</v>
      </c>
      <c r="M1097" s="229">
        <f t="shared" si="479"/>
        <v>503.66426774999996</v>
      </c>
      <c r="N1097" s="477">
        <f t="shared" si="480"/>
        <v>502.43335152146477</v>
      </c>
      <c r="O1097" s="235">
        <f t="shared" si="481"/>
        <v>224.04471074999998</v>
      </c>
      <c r="P1097" s="453">
        <f t="shared" si="481"/>
        <v>250.86761174999998</v>
      </c>
      <c r="Q1097" s="296">
        <f t="shared" si="482"/>
        <v>368.60911999999996</v>
      </c>
      <c r="R1097" s="232">
        <f t="shared" si="482"/>
        <v>3736.797</v>
      </c>
      <c r="T1097" s="520"/>
      <c r="U1097" s="520"/>
      <c r="V1097" s="520"/>
      <c r="W1097" s="520"/>
      <c r="X1097" s="520"/>
    </row>
    <row r="1098" spans="1:24" ht="18" customHeight="1">
      <c r="A1098" s="233">
        <v>41694</v>
      </c>
      <c r="B1098" s="340">
        <v>1604.5</v>
      </c>
      <c r="C1098" s="340">
        <v>4.5149999999999997</v>
      </c>
      <c r="D1098" s="340">
        <v>13.865</v>
      </c>
      <c r="E1098" s="340">
        <v>465.9</v>
      </c>
      <c r="F1098" s="340">
        <v>6.1775000000000002</v>
      </c>
      <c r="G1098" s="340">
        <v>6.89</v>
      </c>
      <c r="H1098" s="340">
        <v>17.41</v>
      </c>
      <c r="I1098" s="340">
        <v>176.35</v>
      </c>
      <c r="K1098" s="228">
        <f t="shared" si="477"/>
        <v>353.73288350000001</v>
      </c>
      <c r="L1098" s="228">
        <f t="shared" si="478"/>
        <v>177.747423</v>
      </c>
      <c r="M1098" s="229">
        <f t="shared" si="479"/>
        <v>509.45140049999998</v>
      </c>
      <c r="N1098" s="477">
        <f t="shared" si="480"/>
        <v>513.56669257097496</v>
      </c>
      <c r="O1098" s="235">
        <f t="shared" si="481"/>
        <v>226.98420675</v>
      </c>
      <c r="P1098" s="453">
        <f t="shared" si="481"/>
        <v>253.16409299999998</v>
      </c>
      <c r="Q1098" s="296">
        <f t="shared" si="482"/>
        <v>383.82085999999998</v>
      </c>
      <c r="R1098" s="232">
        <f t="shared" si="482"/>
        <v>3887.8120999999996</v>
      </c>
      <c r="T1098" s="520"/>
      <c r="U1098" s="520"/>
      <c r="V1098" s="520"/>
      <c r="W1098" s="520"/>
      <c r="X1098" s="520"/>
    </row>
    <row r="1099" spans="1:24" ht="18" customHeight="1">
      <c r="A1099" s="233">
        <v>41695</v>
      </c>
      <c r="B1099" s="340">
        <v>1575</v>
      </c>
      <c r="C1099" s="340">
        <v>4.5575000000000001</v>
      </c>
      <c r="D1099" s="340">
        <v>13.99</v>
      </c>
      <c r="E1099" s="340">
        <v>469.6</v>
      </c>
      <c r="F1099" s="340">
        <v>6.15</v>
      </c>
      <c r="G1099" s="340">
        <v>6.9050000000000002</v>
      </c>
      <c r="H1099" s="340">
        <v>17.34</v>
      </c>
      <c r="I1099" s="340">
        <v>176.25</v>
      </c>
      <c r="K1099" s="228">
        <f t="shared" si="477"/>
        <v>347.22922499999999</v>
      </c>
      <c r="L1099" s="228">
        <f t="shared" si="478"/>
        <v>179.42057150000002</v>
      </c>
      <c r="M1099" s="229">
        <f t="shared" si="479"/>
        <v>514.04436299999998</v>
      </c>
      <c r="N1099" s="477">
        <f t="shared" si="480"/>
        <v>517.64524325247885</v>
      </c>
      <c r="O1099" s="235">
        <f t="shared" si="481"/>
        <v>225.97375499999998</v>
      </c>
      <c r="P1099" s="453">
        <f t="shared" si="481"/>
        <v>253.7152485</v>
      </c>
      <c r="Q1099" s="296">
        <f t="shared" si="482"/>
        <v>382.27763999999996</v>
      </c>
      <c r="R1099" s="232">
        <f t="shared" si="482"/>
        <v>3885.6074999999996</v>
      </c>
      <c r="T1099" s="520"/>
      <c r="U1099" s="520"/>
      <c r="V1099" s="520"/>
      <c r="W1099" s="520"/>
      <c r="X1099" s="520"/>
    </row>
    <row r="1100" spans="1:24" ht="18" customHeight="1">
      <c r="A1100" s="233">
        <v>41696</v>
      </c>
      <c r="B1100" s="340">
        <v>1561</v>
      </c>
      <c r="C1100" s="340">
        <v>4.5549999999999997</v>
      </c>
      <c r="D1100" s="340">
        <v>14.0725</v>
      </c>
      <c r="E1100" s="340">
        <v>468.3</v>
      </c>
      <c r="F1100" s="340">
        <v>6</v>
      </c>
      <c r="G1100" s="340">
        <v>6.79</v>
      </c>
      <c r="H1100" s="340">
        <v>17.29</v>
      </c>
      <c r="I1100" s="340">
        <v>177.7</v>
      </c>
      <c r="K1100" s="228">
        <f t="shared" si="477"/>
        <v>344.142743</v>
      </c>
      <c r="L1100" s="228">
        <f t="shared" si="478"/>
        <v>179.32215099999999</v>
      </c>
      <c r="M1100" s="229">
        <f>D1100*36.7437</f>
        <v>517.07571824999991</v>
      </c>
      <c r="N1100" s="477">
        <f>E1100/0.907185</f>
        <v>516.21223895897754</v>
      </c>
      <c r="O1100" s="235">
        <f t="shared" si="481"/>
        <v>220.4622</v>
      </c>
      <c r="P1100" s="453">
        <f t="shared" si="481"/>
        <v>249.48972299999997</v>
      </c>
      <c r="Q1100" s="296">
        <f t="shared" ref="Q1100:R1102" si="483">H1100/100*2204.6</f>
        <v>381.17534000000001</v>
      </c>
      <c r="R1100" s="232">
        <f t="shared" si="483"/>
        <v>3917.5741999999996</v>
      </c>
      <c r="T1100" s="520"/>
      <c r="U1100" s="520"/>
      <c r="V1100" s="520"/>
      <c r="W1100" s="520"/>
      <c r="X1100" s="520"/>
    </row>
    <row r="1101" spans="1:24" ht="18" customHeight="1">
      <c r="A1101" s="233">
        <v>41697</v>
      </c>
      <c r="B1101" s="340">
        <v>1541.5</v>
      </c>
      <c r="C1101" s="340">
        <v>4.4800000000000004</v>
      </c>
      <c r="D1101" s="340">
        <v>13.935</v>
      </c>
      <c r="E1101" s="340">
        <v>464</v>
      </c>
      <c r="F1101" s="340">
        <v>5.8224999999999998</v>
      </c>
      <c r="G1101" s="340">
        <v>6.6224999999999996</v>
      </c>
      <c r="H1101" s="340">
        <v>17.440000000000001</v>
      </c>
      <c r="I1101" s="340">
        <v>179.3</v>
      </c>
      <c r="K1101" s="228">
        <f>B1101*0.220463</f>
        <v>339.84371449999998</v>
      </c>
      <c r="L1101" s="228">
        <f>C1101*39.3682</f>
        <v>176.36953600000001</v>
      </c>
      <c r="M1101" s="229">
        <f>D1101*36.7437</f>
        <v>512.02345949999994</v>
      </c>
      <c r="N1101" s="477">
        <f>E1101/0.907185</f>
        <v>511.47230168047309</v>
      </c>
      <c r="O1101" s="235">
        <f>F1101*36.7437</f>
        <v>213.94019324999996</v>
      </c>
      <c r="P1101" s="453">
        <f>G1101*36.7437</f>
        <v>243.33515324999996</v>
      </c>
      <c r="Q1101" s="296">
        <f t="shared" si="483"/>
        <v>384.48223999999999</v>
      </c>
      <c r="R1101" s="232">
        <f t="shared" si="483"/>
        <v>3952.8478</v>
      </c>
      <c r="T1101" s="520"/>
      <c r="U1101" s="520"/>
      <c r="V1101" s="520"/>
      <c r="W1101" s="520"/>
      <c r="X1101" s="520"/>
    </row>
    <row r="1102" spans="1:24" ht="18" customHeight="1" thickBot="1">
      <c r="A1102" s="233">
        <v>41698</v>
      </c>
      <c r="B1102" s="340">
        <v>1587.5</v>
      </c>
      <c r="C1102" s="340">
        <v>4.58</v>
      </c>
      <c r="D1102" s="340">
        <v>14.14</v>
      </c>
      <c r="E1102" s="340">
        <v>467.9</v>
      </c>
      <c r="F1102" s="340">
        <v>5.99</v>
      </c>
      <c r="G1102" s="340">
        <v>6.77</v>
      </c>
      <c r="H1102" s="340">
        <v>16.47</v>
      </c>
      <c r="I1102" s="340">
        <v>180.3</v>
      </c>
      <c r="K1102" s="228">
        <f>B1102*0.220463</f>
        <v>349.98501249999998</v>
      </c>
      <c r="L1102" s="228">
        <f>C1102*39.3682</f>
        <v>180.30635600000002</v>
      </c>
      <c r="M1102" s="229">
        <f>D1102*36.7437</f>
        <v>519.55591800000002</v>
      </c>
      <c r="N1102" s="477">
        <f>E1102/0.907185</f>
        <v>515.77131456097709</v>
      </c>
      <c r="O1102" s="235">
        <f>F1102*36.7437</f>
        <v>220.094763</v>
      </c>
      <c r="P1102" s="453">
        <f>G1102*36.7437</f>
        <v>248.75484899999995</v>
      </c>
      <c r="Q1102" s="296">
        <f t="shared" si="483"/>
        <v>363.09761999999995</v>
      </c>
      <c r="R1102" s="232">
        <f t="shared" si="483"/>
        <v>3974.8938000000003</v>
      </c>
      <c r="T1102" s="520"/>
      <c r="U1102" s="520"/>
      <c r="V1102" s="520"/>
      <c r="W1102" s="520"/>
      <c r="X1102" s="520"/>
    </row>
    <row r="1103" spans="1:24" ht="18" customHeight="1" thickBot="1">
      <c r="A1103" s="120" t="s">
        <v>154</v>
      </c>
      <c r="B1103" s="344">
        <f>AVERAGE(B1084:B1102)</f>
        <v>1560.6315789473683</v>
      </c>
      <c r="C1103" s="344">
        <f t="shared" ref="C1103:I1103" si="484">AVERAGE(C1084:C1102)</f>
        <v>4.4731578947368424</v>
      </c>
      <c r="D1103" s="344">
        <f t="shared" si="484"/>
        <v>13.520526315789477</v>
      </c>
      <c r="E1103" s="344">
        <f t="shared" si="484"/>
        <v>453.01052631578943</v>
      </c>
      <c r="F1103" s="344">
        <f t="shared" si="484"/>
        <v>5.9590789473684209</v>
      </c>
      <c r="G1103" s="344">
        <f t="shared" si="484"/>
        <v>6.6889473684210534</v>
      </c>
      <c r="H1103" s="344">
        <f t="shared" si="484"/>
        <v>16.278947368421051</v>
      </c>
      <c r="I1103" s="344">
        <f t="shared" si="484"/>
        <v>154.42105263157896</v>
      </c>
      <c r="J1103" s="462"/>
      <c r="K1103" s="223">
        <f>AVERAGE(K1084:K1102)</f>
        <v>344.06151978947366</v>
      </c>
      <c r="L1103" s="223">
        <f t="shared" ref="L1103:R1103" si="485">AVERAGE(L1084:L1102)</f>
        <v>176.10017463157894</v>
      </c>
      <c r="M1103" s="224">
        <f t="shared" si="485"/>
        <v>496.7941627894736</v>
      </c>
      <c r="N1103" s="402">
        <f t="shared" si="485"/>
        <v>499.35848400909344</v>
      </c>
      <c r="O1103" s="492">
        <f t="shared" si="485"/>
        <v>218.95860911842101</v>
      </c>
      <c r="P1103" s="493">
        <f t="shared" si="485"/>
        <v>245.77667542105254</v>
      </c>
      <c r="Q1103" s="72">
        <f t="shared" si="485"/>
        <v>358.88567368421047</v>
      </c>
      <c r="R1103" s="282">
        <f t="shared" si="485"/>
        <v>3404.36652631579</v>
      </c>
      <c r="T1103" s="520"/>
      <c r="U1103" s="520"/>
      <c r="V1103" s="520"/>
      <c r="W1103" s="520"/>
      <c r="X1103" s="520"/>
    </row>
    <row r="1104" spans="1:24" ht="18" customHeight="1">
      <c r="A1104" s="233">
        <v>41701</v>
      </c>
      <c r="B1104" s="340">
        <v>1511</v>
      </c>
      <c r="C1104" s="340">
        <v>4.6399999999999997</v>
      </c>
      <c r="D1104" s="340">
        <v>14.07</v>
      </c>
      <c r="E1104" s="340">
        <v>461.3</v>
      </c>
      <c r="F1104" s="340">
        <v>6.27</v>
      </c>
      <c r="G1104" s="340">
        <v>7.01</v>
      </c>
      <c r="H1104" s="340">
        <v>17.8</v>
      </c>
      <c r="I1104" s="340">
        <v>193.45</v>
      </c>
      <c r="K1104" s="228">
        <f t="shared" ref="K1104:K1122" si="486">B1104*0.220463</f>
        <v>333.11959300000001</v>
      </c>
      <c r="L1104" s="228">
        <f t="shared" ref="L1104:L1122" si="487">C1104*39.3682</f>
        <v>182.66844799999998</v>
      </c>
      <c r="M1104" s="229">
        <f t="shared" ref="M1104:M1122" si="488">D1104*36.7437</f>
        <v>516.98385899999994</v>
      </c>
      <c r="N1104" s="477">
        <f t="shared" ref="N1104:N1122" si="489">E1104/0.907185</f>
        <v>508.49606199397039</v>
      </c>
      <c r="O1104" s="235">
        <f t="shared" ref="O1104:P1122" si="490">F1104*36.7437</f>
        <v>230.38299899999996</v>
      </c>
      <c r="P1104" s="453">
        <f t="shared" si="490"/>
        <v>257.57333699999998</v>
      </c>
      <c r="Q1104" s="296">
        <f t="shared" ref="Q1104:R1114" si="491">H1104/100*2204.6</f>
        <v>392.41880000000003</v>
      </c>
      <c r="R1104" s="232">
        <f t="shared" si="491"/>
        <v>4264.7986999999994</v>
      </c>
      <c r="S1104" s="542" t="s">
        <v>155</v>
      </c>
      <c r="T1104" s="520"/>
      <c r="U1104" s="520"/>
      <c r="V1104" s="520"/>
      <c r="W1104" s="520"/>
      <c r="X1104" s="520"/>
    </row>
    <row r="1105" spans="1:24" ht="18" customHeight="1">
      <c r="A1105" s="233">
        <v>41702</v>
      </c>
      <c r="B1105" s="340">
        <v>1526</v>
      </c>
      <c r="C1105" s="340">
        <v>4.7675000000000001</v>
      </c>
      <c r="D1105" s="340">
        <v>14.18</v>
      </c>
      <c r="E1105" s="340">
        <v>458.8</v>
      </c>
      <c r="F1105" s="340">
        <v>6.3975</v>
      </c>
      <c r="G1105" s="340">
        <v>7.0425000000000004</v>
      </c>
      <c r="H1105" s="340">
        <v>17.739999999999998</v>
      </c>
      <c r="I1105" s="340">
        <v>185.45</v>
      </c>
      <c r="K1105" s="228">
        <f t="shared" si="486"/>
        <v>336.42653799999999</v>
      </c>
      <c r="L1105" s="228">
        <f t="shared" si="487"/>
        <v>187.6878935</v>
      </c>
      <c r="M1105" s="229">
        <f t="shared" si="488"/>
        <v>521.025666</v>
      </c>
      <c r="N1105" s="477">
        <f t="shared" si="489"/>
        <v>505.74028450646779</v>
      </c>
      <c r="O1105" s="235">
        <f t="shared" si="490"/>
        <v>235.06782074999998</v>
      </c>
      <c r="P1105" s="453">
        <f t="shared" si="490"/>
        <v>258.76750724999999</v>
      </c>
      <c r="Q1105" s="296">
        <f t="shared" si="491"/>
        <v>391.0960399999999</v>
      </c>
      <c r="R1105" s="232">
        <f t="shared" si="491"/>
        <v>4088.4306999999994</v>
      </c>
      <c r="T1105" s="520"/>
      <c r="U1105" s="520"/>
      <c r="V1105" s="520"/>
      <c r="W1105" s="520"/>
      <c r="X1105" s="520"/>
    </row>
    <row r="1106" spans="1:24" ht="18" customHeight="1">
      <c r="A1106" s="233">
        <v>41703</v>
      </c>
      <c r="B1106" s="340">
        <v>1507</v>
      </c>
      <c r="C1106" s="340">
        <v>4.7525000000000004</v>
      </c>
      <c r="D1106" s="340">
        <v>14.2</v>
      </c>
      <c r="E1106" s="340">
        <v>457.7</v>
      </c>
      <c r="F1106" s="340">
        <v>6.3724999999999996</v>
      </c>
      <c r="G1106" s="340">
        <v>7.0324999999999998</v>
      </c>
      <c r="H1106" s="340">
        <v>18.23</v>
      </c>
      <c r="I1106" s="340">
        <v>202.4</v>
      </c>
      <c r="K1106" s="228">
        <f t="shared" si="486"/>
        <v>332.23774099999997</v>
      </c>
      <c r="L1106" s="228">
        <f t="shared" si="487"/>
        <v>187.09737050000001</v>
      </c>
      <c r="M1106" s="229">
        <f t="shared" si="488"/>
        <v>521.76053999999988</v>
      </c>
      <c r="N1106" s="296">
        <f t="shared" si="489"/>
        <v>504.52774241196664</v>
      </c>
      <c r="O1106" s="296">
        <f t="shared" si="490"/>
        <v>234.14922824999996</v>
      </c>
      <c r="P1106" s="453">
        <f t="shared" si="490"/>
        <v>258.40007024999994</v>
      </c>
      <c r="Q1106" s="296">
        <f t="shared" si="491"/>
        <v>401.89858000000004</v>
      </c>
      <c r="R1106" s="232">
        <f t="shared" si="491"/>
        <v>4462.1103999999996</v>
      </c>
      <c r="T1106" s="520"/>
      <c r="U1106" s="520"/>
      <c r="V1106" s="520"/>
      <c r="W1106" s="520"/>
      <c r="X1106" s="520"/>
    </row>
    <row r="1107" spans="1:24" ht="18" customHeight="1">
      <c r="A1107" s="233">
        <v>41704</v>
      </c>
      <c r="B1107" s="340">
        <v>1521</v>
      </c>
      <c r="C1107" s="340">
        <v>4.8574999999999999</v>
      </c>
      <c r="D1107" s="340">
        <v>14.375</v>
      </c>
      <c r="E1107" s="340">
        <v>458.4</v>
      </c>
      <c r="F1107" s="340">
        <v>6.415</v>
      </c>
      <c r="G1107" s="340">
        <v>7.0625</v>
      </c>
      <c r="H1107" s="340">
        <v>18.32</v>
      </c>
      <c r="I1107" s="340">
        <v>195.55</v>
      </c>
      <c r="K1107" s="228">
        <f t="shared" si="486"/>
        <v>335.32422299999996</v>
      </c>
      <c r="L1107" s="228">
        <f t="shared" si="487"/>
        <v>191.2310315</v>
      </c>
      <c r="M1107" s="229">
        <f t="shared" si="488"/>
        <v>528.19068749999997</v>
      </c>
      <c r="N1107" s="296">
        <f t="shared" si="489"/>
        <v>505.29936010846734</v>
      </c>
      <c r="O1107" s="296">
        <f t="shared" si="490"/>
        <v>235.71083549999997</v>
      </c>
      <c r="P1107" s="453">
        <f t="shared" si="490"/>
        <v>259.50238124999998</v>
      </c>
      <c r="Q1107" s="296">
        <f t="shared" si="491"/>
        <v>403.88272000000001</v>
      </c>
      <c r="R1107" s="232">
        <f t="shared" si="491"/>
        <v>4311.0953</v>
      </c>
      <c r="T1107" s="520"/>
      <c r="U1107" s="520"/>
      <c r="V1107" s="520"/>
      <c r="W1107" s="520"/>
      <c r="X1107" s="520"/>
    </row>
    <row r="1108" spans="1:24" ht="18" customHeight="1">
      <c r="A1108" s="233">
        <v>41705</v>
      </c>
      <c r="B1108" s="340">
        <v>1524</v>
      </c>
      <c r="C1108" s="340">
        <v>4.8099999999999996</v>
      </c>
      <c r="D1108" s="340">
        <v>14.574999999999999</v>
      </c>
      <c r="E1108" s="340">
        <v>465</v>
      </c>
      <c r="F1108" s="340">
        <v>6.4625000000000004</v>
      </c>
      <c r="G1108" s="340">
        <v>7.1524999999999999</v>
      </c>
      <c r="H1108" s="340">
        <v>18.010000000000002</v>
      </c>
      <c r="I1108" s="340">
        <v>196.85</v>
      </c>
      <c r="K1108" s="228">
        <f t="shared" si="486"/>
        <v>335.985612</v>
      </c>
      <c r="L1108" s="228">
        <f t="shared" si="487"/>
        <v>189.361042</v>
      </c>
      <c r="M1108" s="229">
        <f t="shared" si="488"/>
        <v>535.53942749999987</v>
      </c>
      <c r="N1108" s="296">
        <f t="shared" si="489"/>
        <v>512.5746126754741</v>
      </c>
      <c r="O1108" s="296">
        <f t="shared" si="490"/>
        <v>237.45616124999998</v>
      </c>
      <c r="P1108" s="453">
        <f t="shared" si="490"/>
        <v>262.80931425</v>
      </c>
      <c r="Q1108" s="296">
        <f t="shared" si="491"/>
        <v>397.04846000000003</v>
      </c>
      <c r="R1108" s="232">
        <f t="shared" si="491"/>
        <v>4339.7550999999994</v>
      </c>
      <c r="T1108" s="520"/>
      <c r="U1108" s="520"/>
      <c r="V1108" s="520"/>
      <c r="W1108" s="520"/>
      <c r="X1108" s="520"/>
    </row>
    <row r="1109" spans="1:24" ht="18" customHeight="1">
      <c r="A1109" s="233">
        <v>41708</v>
      </c>
      <c r="B1109" s="340">
        <v>1505</v>
      </c>
      <c r="C1109" s="340">
        <v>4.72</v>
      </c>
      <c r="D1109" s="340">
        <v>14.192500000000001</v>
      </c>
      <c r="E1109" s="340">
        <v>452.7</v>
      </c>
      <c r="F1109" s="340">
        <v>6.45</v>
      </c>
      <c r="G1109" s="340">
        <v>7.0475000000000003</v>
      </c>
      <c r="H1109" s="340">
        <v>18.22</v>
      </c>
      <c r="I1109" s="340">
        <v>203.4</v>
      </c>
      <c r="K1109" s="228">
        <f t="shared" si="486"/>
        <v>331.79681499999998</v>
      </c>
      <c r="L1109" s="228">
        <f t="shared" si="487"/>
        <v>185.817904</v>
      </c>
      <c r="M1109" s="229">
        <f t="shared" si="488"/>
        <v>521.48496224999997</v>
      </c>
      <c r="N1109" s="477">
        <f t="shared" si="489"/>
        <v>499.01618743696156</v>
      </c>
      <c r="O1109" s="235">
        <f t="shared" si="490"/>
        <v>236.99686499999999</v>
      </c>
      <c r="P1109" s="453">
        <f t="shared" si="490"/>
        <v>258.95122574999999</v>
      </c>
      <c r="Q1109" s="296">
        <f t="shared" si="491"/>
        <v>401.67811999999998</v>
      </c>
      <c r="R1109" s="232">
        <f t="shared" si="491"/>
        <v>4484.1564000000008</v>
      </c>
      <c r="T1109" s="520"/>
      <c r="U1109" s="520"/>
      <c r="V1109" s="520"/>
      <c r="W1109" s="520"/>
      <c r="X1109" s="520"/>
    </row>
    <row r="1110" spans="1:24" ht="18" customHeight="1">
      <c r="A1110" s="233">
        <v>41709</v>
      </c>
      <c r="B1110" s="340">
        <v>1522</v>
      </c>
      <c r="C1110" s="340">
        <v>4.78</v>
      </c>
      <c r="D1110" s="340">
        <v>14.115</v>
      </c>
      <c r="E1110" s="340">
        <v>452.3</v>
      </c>
      <c r="F1110" s="340">
        <v>6.6325000000000003</v>
      </c>
      <c r="G1110" s="340">
        <v>7.22</v>
      </c>
      <c r="H1110" s="340">
        <v>18.03</v>
      </c>
      <c r="I1110" s="340">
        <v>205.65</v>
      </c>
      <c r="K1110" s="228">
        <f t="shared" si="486"/>
        <v>335.54468600000001</v>
      </c>
      <c r="L1110" s="228">
        <f t="shared" si="487"/>
        <v>188.17999600000002</v>
      </c>
      <c r="M1110" s="229">
        <f t="shared" si="488"/>
        <v>518.63732549999997</v>
      </c>
      <c r="N1110" s="477">
        <f t="shared" si="489"/>
        <v>498.57526303896117</v>
      </c>
      <c r="O1110" s="235">
        <f t="shared" si="490"/>
        <v>243.70259024999999</v>
      </c>
      <c r="P1110" s="453">
        <f t="shared" si="490"/>
        <v>265.289514</v>
      </c>
      <c r="Q1110" s="296">
        <f t="shared" si="491"/>
        <v>397.48938000000004</v>
      </c>
      <c r="R1110" s="232">
        <f t="shared" si="491"/>
        <v>4533.7599</v>
      </c>
      <c r="T1110" s="520"/>
      <c r="U1110" s="520"/>
      <c r="V1110" s="520"/>
      <c r="W1110" s="520"/>
      <c r="X1110" s="520"/>
    </row>
    <row r="1111" spans="1:24" ht="18" customHeight="1">
      <c r="A1111" s="233">
        <v>41710</v>
      </c>
      <c r="B1111" s="340">
        <v>1518.5</v>
      </c>
      <c r="C1111" s="340">
        <v>4.8425000000000002</v>
      </c>
      <c r="D1111" s="340">
        <v>13.817500000000001</v>
      </c>
      <c r="E1111" s="340">
        <v>448.3</v>
      </c>
      <c r="F1111" s="340">
        <v>6.88</v>
      </c>
      <c r="G1111" s="340">
        <v>7.4124999999999996</v>
      </c>
      <c r="H1111" s="340">
        <v>17.670000000000002</v>
      </c>
      <c r="I1111" s="340">
        <v>205.3</v>
      </c>
      <c r="K1111" s="228">
        <f t="shared" si="486"/>
        <v>334.77306549999997</v>
      </c>
      <c r="L1111" s="228">
        <f t="shared" si="487"/>
        <v>190.64050850000001</v>
      </c>
      <c r="M1111" s="229">
        <f t="shared" si="488"/>
        <v>507.70607474999997</v>
      </c>
      <c r="N1111" s="477">
        <f t="shared" si="489"/>
        <v>494.16601905895709</v>
      </c>
      <c r="O1111" s="235">
        <f t="shared" si="490"/>
        <v>252.79665599999998</v>
      </c>
      <c r="P1111" s="453">
        <f t="shared" si="490"/>
        <v>272.36267624999994</v>
      </c>
      <c r="Q1111" s="296">
        <f t="shared" si="491"/>
        <v>389.55282000000005</v>
      </c>
      <c r="R1111" s="232">
        <f t="shared" si="491"/>
        <v>4526.0437999999995</v>
      </c>
      <c r="T1111" s="520"/>
      <c r="U1111" s="520"/>
      <c r="V1111" s="520"/>
      <c r="W1111" s="520"/>
      <c r="X1111" s="520"/>
    </row>
    <row r="1112" spans="1:24" ht="18" customHeight="1">
      <c r="A1112" s="233">
        <v>41711</v>
      </c>
      <c r="B1112" s="340">
        <v>1515.5</v>
      </c>
      <c r="C1112" s="340">
        <v>4.8425000000000002</v>
      </c>
      <c r="D1112" s="340">
        <v>13.907500000000001</v>
      </c>
      <c r="E1112" s="340">
        <v>449.6</v>
      </c>
      <c r="F1112" s="340">
        <v>6.79</v>
      </c>
      <c r="G1112" s="340">
        <v>7.3025000000000002</v>
      </c>
      <c r="H1112" s="340">
        <v>17.82</v>
      </c>
      <c r="I1112" s="340">
        <v>205.95</v>
      </c>
      <c r="K1112" s="228">
        <f t="shared" si="486"/>
        <v>334.11167649999999</v>
      </c>
      <c r="L1112" s="228">
        <f t="shared" si="487"/>
        <v>190.64050850000001</v>
      </c>
      <c r="M1112" s="229">
        <f t="shared" si="488"/>
        <v>511.01300774999999</v>
      </c>
      <c r="N1112" s="296">
        <f t="shared" si="489"/>
        <v>495.59902335245846</v>
      </c>
      <c r="O1112" s="296">
        <f t="shared" si="490"/>
        <v>249.48972299999997</v>
      </c>
      <c r="P1112" s="453">
        <f t="shared" si="490"/>
        <v>268.32086924999999</v>
      </c>
      <c r="Q1112" s="296">
        <f t="shared" si="491"/>
        <v>392.85971999999998</v>
      </c>
      <c r="R1112" s="232">
        <f t="shared" si="491"/>
        <v>4540.3736999999992</v>
      </c>
      <c r="T1112" s="520"/>
      <c r="U1112" s="520"/>
      <c r="V1112" s="520"/>
      <c r="W1112" s="520"/>
      <c r="X1112" s="520"/>
    </row>
    <row r="1113" spans="1:24" ht="18.75" customHeight="1">
      <c r="A1113" s="526">
        <v>41712</v>
      </c>
      <c r="B1113" s="340">
        <v>1512</v>
      </c>
      <c r="C1113" s="340">
        <v>4.7225000000000001</v>
      </c>
      <c r="D1113" s="340">
        <v>13.76</v>
      </c>
      <c r="E1113" s="340">
        <v>449</v>
      </c>
      <c r="F1113" s="340">
        <v>6.9024999999999999</v>
      </c>
      <c r="G1113" s="340">
        <v>7.44</v>
      </c>
      <c r="H1113" s="340">
        <v>17.25</v>
      </c>
      <c r="I1113" s="340">
        <v>198.4</v>
      </c>
      <c r="K1113" s="228">
        <f t="shared" si="486"/>
        <v>333.340056</v>
      </c>
      <c r="L1113" s="228">
        <f t="shared" si="487"/>
        <v>185.9163245</v>
      </c>
      <c r="M1113" s="229">
        <f t="shared" si="488"/>
        <v>505.59331199999997</v>
      </c>
      <c r="N1113" s="296">
        <f t="shared" si="489"/>
        <v>494.93763675545779</v>
      </c>
      <c r="O1113" s="296">
        <f t="shared" si="490"/>
        <v>253.62338924999997</v>
      </c>
      <c r="P1113" s="453">
        <f t="shared" si="490"/>
        <v>273.37312800000001</v>
      </c>
      <c r="Q1113" s="296">
        <f t="shared" si="491"/>
        <v>380.29349999999994</v>
      </c>
      <c r="R1113" s="477">
        <f>I1113/100*2204.6</f>
        <v>4373.9263999999994</v>
      </c>
      <c r="S1113" s="546"/>
      <c r="T1113" s="520"/>
      <c r="U1113" s="520"/>
      <c r="V1113" s="520"/>
      <c r="W1113" s="520"/>
      <c r="X1113" s="520"/>
    </row>
    <row r="1114" spans="1:24" ht="18.75" customHeight="1">
      <c r="A1114" s="526">
        <v>41715</v>
      </c>
      <c r="B1114" s="340">
        <v>1550.5</v>
      </c>
      <c r="C1114" s="340">
        <v>4.79</v>
      </c>
      <c r="D1114" s="340">
        <v>13.9175</v>
      </c>
      <c r="E1114" s="340">
        <v>446.6</v>
      </c>
      <c r="F1114" s="340">
        <v>6.7450000000000001</v>
      </c>
      <c r="G1114" s="340">
        <v>7.4349999999999996</v>
      </c>
      <c r="H1114" s="340">
        <v>17.05</v>
      </c>
      <c r="I1114" s="340">
        <v>191.4</v>
      </c>
      <c r="K1114" s="228">
        <f t="shared" si="486"/>
        <v>341.82788149999999</v>
      </c>
      <c r="L1114" s="228">
        <f t="shared" si="487"/>
        <v>188.573678</v>
      </c>
      <c r="M1114" s="229">
        <f t="shared" si="488"/>
        <v>511.38044474999998</v>
      </c>
      <c r="N1114" s="296">
        <f t="shared" si="489"/>
        <v>492.29209036745539</v>
      </c>
      <c r="O1114" s="296">
        <f t="shared" ref="O1114:O1122" si="492">F1114*36.7437</f>
        <v>247.83625649999999</v>
      </c>
      <c r="P1114" s="453">
        <f t="shared" si="490"/>
        <v>273.18940949999995</v>
      </c>
      <c r="Q1114" s="296">
        <f t="shared" ref="Q1114:Q1122" si="493">H1114/100*2204.6</f>
        <v>375.8843</v>
      </c>
      <c r="R1114" s="477">
        <f t="shared" si="491"/>
        <v>4219.6044000000002</v>
      </c>
      <c r="S1114" s="552" t="s">
        <v>156</v>
      </c>
      <c r="T1114" s="520"/>
      <c r="U1114" s="520"/>
      <c r="V1114" s="520"/>
      <c r="W1114" s="520"/>
      <c r="X1114" s="520"/>
    </row>
    <row r="1115" spans="1:24" ht="18.75" customHeight="1">
      <c r="A1115" s="526">
        <v>41716</v>
      </c>
      <c r="B1115" s="340">
        <v>1540</v>
      </c>
      <c r="C1115" s="340">
        <v>4.8624999999999998</v>
      </c>
      <c r="D1115" s="340">
        <v>14.182499999999999</v>
      </c>
      <c r="E1115" s="340">
        <v>455.8</v>
      </c>
      <c r="F1115" s="340">
        <v>6.9249999999999998</v>
      </c>
      <c r="G1115" s="340">
        <v>7.6325000000000003</v>
      </c>
      <c r="H1115" s="340">
        <v>17.14</v>
      </c>
      <c r="I1115" s="340">
        <v>191.55</v>
      </c>
      <c r="K1115" s="228">
        <f t="shared" si="486"/>
        <v>339.51301999999998</v>
      </c>
      <c r="L1115" s="228">
        <f t="shared" si="487"/>
        <v>191.42787250000001</v>
      </c>
      <c r="M1115" s="229">
        <f t="shared" si="488"/>
        <v>521.11752524999997</v>
      </c>
      <c r="N1115" s="296">
        <f t="shared" si="489"/>
        <v>502.43335152146477</v>
      </c>
      <c r="O1115" s="296">
        <f t="shared" si="492"/>
        <v>254.45012249999996</v>
      </c>
      <c r="P1115" s="453">
        <f t="shared" si="490"/>
        <v>280.44629025</v>
      </c>
      <c r="Q1115" s="296">
        <f t="shared" si="493"/>
        <v>377.86843999999996</v>
      </c>
      <c r="R1115" s="477">
        <f t="shared" ref="R1115:R1122" si="494">I1115/100*2204.6</f>
        <v>4222.9113000000007</v>
      </c>
      <c r="S1115" s="546"/>
      <c r="T1115" s="520"/>
      <c r="U1115" s="520"/>
      <c r="V1115" s="520"/>
      <c r="W1115" s="520"/>
      <c r="X1115" s="520"/>
    </row>
    <row r="1116" spans="1:24" ht="18.75" customHeight="1">
      <c r="A1116" s="526">
        <v>41717</v>
      </c>
      <c r="B1116" s="340">
        <v>1552</v>
      </c>
      <c r="C1116" s="340">
        <v>4.8775000000000004</v>
      </c>
      <c r="D1116" s="340">
        <v>14.3125</v>
      </c>
      <c r="E1116" s="340">
        <v>462</v>
      </c>
      <c r="F1116" s="340">
        <v>7.1574999999999998</v>
      </c>
      <c r="G1116" s="340">
        <v>7.8825000000000003</v>
      </c>
      <c r="H1116" s="340">
        <v>17.32</v>
      </c>
      <c r="I1116" s="340">
        <v>185.5</v>
      </c>
      <c r="K1116" s="228">
        <f t="shared" si="486"/>
        <v>342.15857599999998</v>
      </c>
      <c r="L1116" s="228">
        <f t="shared" si="487"/>
        <v>192.01839550000003</v>
      </c>
      <c r="M1116" s="229">
        <f t="shared" si="488"/>
        <v>525.89420624999991</v>
      </c>
      <c r="N1116" s="296">
        <f t="shared" si="489"/>
        <v>509.26767969047108</v>
      </c>
      <c r="O1116" s="296">
        <f t="shared" si="492"/>
        <v>262.99303274999994</v>
      </c>
      <c r="P1116" s="453">
        <f t="shared" si="490"/>
        <v>289.63221525</v>
      </c>
      <c r="Q1116" s="296">
        <f t="shared" si="493"/>
        <v>381.83671999999996</v>
      </c>
      <c r="R1116" s="477">
        <f t="shared" si="494"/>
        <v>4089.5329999999999</v>
      </c>
      <c r="S1116" s="546"/>
      <c r="T1116" s="520"/>
      <c r="U1116" s="520"/>
      <c r="V1116" s="520"/>
      <c r="W1116" s="520"/>
      <c r="X1116" s="520"/>
    </row>
    <row r="1117" spans="1:24" ht="18.75" customHeight="1">
      <c r="A1117" s="526">
        <v>41718</v>
      </c>
      <c r="B1117" s="340">
        <v>1555.5</v>
      </c>
      <c r="C1117" s="340">
        <v>4.7850000000000001</v>
      </c>
      <c r="D1117" s="340">
        <v>14.3375</v>
      </c>
      <c r="E1117" s="340">
        <v>466.5</v>
      </c>
      <c r="F1117" s="340">
        <v>7.0374999999999996</v>
      </c>
      <c r="G1117" s="340">
        <v>7.82</v>
      </c>
      <c r="H1117" s="340">
        <v>17.05</v>
      </c>
      <c r="I1117" s="340">
        <v>174.15</v>
      </c>
      <c r="K1117" s="228">
        <f t="shared" si="486"/>
        <v>342.93019649999997</v>
      </c>
      <c r="L1117" s="228">
        <f t="shared" si="487"/>
        <v>188.37683700000002</v>
      </c>
      <c r="M1117" s="229">
        <f t="shared" si="488"/>
        <v>526.81279874999996</v>
      </c>
      <c r="N1117" s="296">
        <f t="shared" si="489"/>
        <v>514.22807916797569</v>
      </c>
      <c r="O1117" s="296">
        <f t="shared" si="492"/>
        <v>258.58378874999994</v>
      </c>
      <c r="P1117" s="453">
        <f t="shared" si="490"/>
        <v>287.335734</v>
      </c>
      <c r="Q1117" s="296">
        <f t="shared" si="493"/>
        <v>375.8843</v>
      </c>
      <c r="R1117" s="477">
        <f t="shared" si="494"/>
        <v>3839.3108999999999</v>
      </c>
      <c r="S1117" s="546"/>
      <c r="T1117" s="520"/>
      <c r="U1117" s="520"/>
      <c r="V1117" s="520"/>
      <c r="W1117" s="520"/>
      <c r="X1117" s="520"/>
    </row>
    <row r="1118" spans="1:24" ht="18.75" customHeight="1">
      <c r="A1118" s="526">
        <v>41719</v>
      </c>
      <c r="B1118" s="340">
        <v>1542.5</v>
      </c>
      <c r="C1118" s="340">
        <v>4.79</v>
      </c>
      <c r="D1118" s="340">
        <v>14.0875</v>
      </c>
      <c r="E1118" s="340">
        <v>455.9</v>
      </c>
      <c r="F1118" s="340">
        <v>6.9325000000000001</v>
      </c>
      <c r="G1118" s="340">
        <v>7.7125000000000004</v>
      </c>
      <c r="H1118" s="340">
        <v>16.829999999999998</v>
      </c>
      <c r="I1118" s="340">
        <v>171.15</v>
      </c>
      <c r="K1118" s="228">
        <f t="shared" si="486"/>
        <v>340.06417749999997</v>
      </c>
      <c r="L1118" s="228">
        <f t="shared" si="487"/>
        <v>188.573678</v>
      </c>
      <c r="M1118" s="229">
        <f t="shared" si="488"/>
        <v>517.62687374999996</v>
      </c>
      <c r="N1118" s="296">
        <f t="shared" si="489"/>
        <v>502.5435826209648</v>
      </c>
      <c r="O1118" s="296">
        <f t="shared" si="492"/>
        <v>254.72570024999999</v>
      </c>
      <c r="P1118" s="453">
        <f t="shared" si="490"/>
        <v>283.38578624999997</v>
      </c>
      <c r="Q1118" s="296">
        <f t="shared" si="493"/>
        <v>371.03417999999994</v>
      </c>
      <c r="R1118" s="477">
        <f t="shared" si="494"/>
        <v>3773.1729</v>
      </c>
      <c r="S1118" s="546"/>
      <c r="T1118" s="520"/>
      <c r="U1118" s="520"/>
      <c r="V1118" s="520"/>
      <c r="W1118" s="520"/>
      <c r="X1118" s="520"/>
    </row>
    <row r="1119" spans="1:24" ht="18.75" customHeight="1">
      <c r="A1119" s="526">
        <v>41722</v>
      </c>
      <c r="B1119" s="340">
        <v>1552</v>
      </c>
      <c r="C1119" s="340">
        <v>4.9000000000000004</v>
      </c>
      <c r="D1119" s="340">
        <v>14.255000000000001</v>
      </c>
      <c r="E1119" s="340">
        <v>462</v>
      </c>
      <c r="F1119" s="340">
        <v>7.1449999999999996</v>
      </c>
      <c r="G1119" s="340">
        <v>7.9450000000000003</v>
      </c>
      <c r="H1119" s="340">
        <v>16.84</v>
      </c>
      <c r="I1119" s="340">
        <v>176.4</v>
      </c>
      <c r="K1119" s="228">
        <f t="shared" si="486"/>
        <v>342.15857599999998</v>
      </c>
      <c r="L1119" s="228">
        <f t="shared" si="487"/>
        <v>192.90418000000003</v>
      </c>
      <c r="M1119" s="229">
        <f t="shared" si="488"/>
        <v>523.78144350000002</v>
      </c>
      <c r="N1119" s="296">
        <f t="shared" si="489"/>
        <v>509.26767969047108</v>
      </c>
      <c r="O1119" s="296">
        <f t="shared" si="492"/>
        <v>262.53373649999997</v>
      </c>
      <c r="P1119" s="453">
        <f t="shared" si="490"/>
        <v>291.9286965</v>
      </c>
      <c r="Q1119" s="296">
        <f t="shared" si="493"/>
        <v>371.25463999999999</v>
      </c>
      <c r="R1119" s="477">
        <f t="shared" si="494"/>
        <v>3888.9143999999997</v>
      </c>
      <c r="S1119" s="546"/>
      <c r="T1119" s="520"/>
      <c r="U1119" s="520"/>
      <c r="V1119" s="520"/>
      <c r="W1119" s="520"/>
      <c r="X1119" s="520"/>
    </row>
    <row r="1120" spans="1:24" ht="18.75" customHeight="1">
      <c r="A1120" s="526">
        <v>41723</v>
      </c>
      <c r="B1120" s="340">
        <v>1533.5</v>
      </c>
      <c r="C1120" s="340">
        <v>4.8650000000000002</v>
      </c>
      <c r="D1120" s="340">
        <v>14.28</v>
      </c>
      <c r="E1120" s="340">
        <v>463.7</v>
      </c>
      <c r="F1120" s="340">
        <v>7.0824999999999996</v>
      </c>
      <c r="G1120" s="340">
        <v>7.9175000000000004</v>
      </c>
      <c r="H1120" s="340">
        <v>16.97</v>
      </c>
      <c r="I1120" s="340">
        <v>175.3</v>
      </c>
      <c r="K1120" s="228">
        <f t="shared" si="486"/>
        <v>338.08001050000001</v>
      </c>
      <c r="L1120" s="228">
        <f t="shared" si="487"/>
        <v>191.52629300000001</v>
      </c>
      <c r="M1120" s="229">
        <f t="shared" si="488"/>
        <v>524.70003599999995</v>
      </c>
      <c r="N1120" s="296">
        <f t="shared" si="489"/>
        <v>511.14160838197279</v>
      </c>
      <c r="O1120" s="296">
        <f t="shared" si="492"/>
        <v>260.23725524999998</v>
      </c>
      <c r="P1120" s="453">
        <f t="shared" si="490"/>
        <v>290.91824474999999</v>
      </c>
      <c r="Q1120" s="296">
        <f t="shared" si="493"/>
        <v>374.12061999999997</v>
      </c>
      <c r="R1120" s="477">
        <f t="shared" si="494"/>
        <v>3864.6638000000003</v>
      </c>
      <c r="S1120" s="546"/>
      <c r="T1120" s="520"/>
      <c r="U1120" s="520"/>
      <c r="V1120" s="520"/>
      <c r="W1120" s="520"/>
      <c r="X1120" s="520"/>
    </row>
    <row r="1121" spans="1:24" ht="18.75" customHeight="1">
      <c r="A1121" s="526">
        <v>41724</v>
      </c>
      <c r="B1121" s="340">
        <v>1539</v>
      </c>
      <c r="C1121" s="340">
        <v>4.8449999999999998</v>
      </c>
      <c r="D1121" s="340">
        <v>14.4</v>
      </c>
      <c r="E1121" s="340">
        <v>469.1</v>
      </c>
      <c r="F1121" s="340">
        <v>6.9675000000000002</v>
      </c>
      <c r="G1121" s="340">
        <v>7.7125000000000004</v>
      </c>
      <c r="H1121" s="340">
        <v>17.36</v>
      </c>
      <c r="I1121" s="340">
        <v>176</v>
      </c>
      <c r="K1121" s="228">
        <f t="shared" si="486"/>
        <v>339.29255699999999</v>
      </c>
      <c r="L1121" s="228">
        <f t="shared" si="487"/>
        <v>190.73892899999998</v>
      </c>
      <c r="M1121" s="229">
        <f t="shared" si="488"/>
        <v>529.10928000000001</v>
      </c>
      <c r="N1121" s="296">
        <f t="shared" si="489"/>
        <v>517.09408775497832</v>
      </c>
      <c r="O1121" s="296">
        <f t="shared" si="492"/>
        <v>256.01172974999997</v>
      </c>
      <c r="P1121" s="453">
        <f t="shared" si="490"/>
        <v>283.38578624999997</v>
      </c>
      <c r="Q1121" s="296">
        <f t="shared" si="493"/>
        <v>382.71855999999997</v>
      </c>
      <c r="R1121" s="477">
        <f t="shared" si="494"/>
        <v>3880.096</v>
      </c>
      <c r="S1121" s="546"/>
      <c r="T1121" s="520"/>
      <c r="U1121" s="520"/>
      <c r="V1121" s="520"/>
      <c r="W1121" s="520"/>
      <c r="X1121" s="520"/>
    </row>
    <row r="1122" spans="1:24" ht="18.75" customHeight="1">
      <c r="A1122" s="526">
        <v>41725</v>
      </c>
      <c r="B1122" s="340">
        <v>1547</v>
      </c>
      <c r="C1122" s="340">
        <v>4.92</v>
      </c>
      <c r="D1122" s="340">
        <v>14.365</v>
      </c>
      <c r="E1122" s="340">
        <v>470.5</v>
      </c>
      <c r="F1122" s="340">
        <v>7.1050000000000004</v>
      </c>
      <c r="G1122" s="340">
        <v>7.8375000000000004</v>
      </c>
      <c r="H1122" s="340">
        <v>17.87</v>
      </c>
      <c r="I1122" s="340">
        <v>176.35</v>
      </c>
      <c r="K1122" s="228">
        <f t="shared" si="486"/>
        <v>341.05626100000001</v>
      </c>
      <c r="L1122" s="228">
        <f t="shared" si="487"/>
        <v>193.69154399999999</v>
      </c>
      <c r="M1122" s="229">
        <f t="shared" si="488"/>
        <v>527.82325049999997</v>
      </c>
      <c r="N1122" s="296">
        <f t="shared" si="489"/>
        <v>518.63732314797971</v>
      </c>
      <c r="O1122" s="296">
        <f t="shared" si="492"/>
        <v>261.06398849999999</v>
      </c>
      <c r="P1122" s="453">
        <f t="shared" si="490"/>
        <v>287.97874874999997</v>
      </c>
      <c r="Q1122" s="296">
        <f t="shared" si="493"/>
        <v>393.96202</v>
      </c>
      <c r="R1122" s="477">
        <f t="shared" si="494"/>
        <v>3887.8120999999996</v>
      </c>
      <c r="S1122" s="546"/>
      <c r="T1122" s="520"/>
      <c r="U1122" s="520"/>
      <c r="V1122" s="520"/>
      <c r="W1122" s="520"/>
      <c r="X1122" s="520"/>
    </row>
    <row r="1123" spans="1:24" ht="18.75" customHeight="1">
      <c r="A1123" s="526">
        <v>41726</v>
      </c>
      <c r="B1123" s="340">
        <v>1551</v>
      </c>
      <c r="C1123" s="340">
        <v>4.92</v>
      </c>
      <c r="D1123" s="340">
        <v>14.365</v>
      </c>
      <c r="E1123" s="340">
        <v>468.4</v>
      </c>
      <c r="F1123" s="340">
        <v>6.9550000000000001</v>
      </c>
      <c r="G1123" s="340">
        <v>7.6349999999999998</v>
      </c>
      <c r="H1123" s="340">
        <v>17.98</v>
      </c>
      <c r="I1123" s="340">
        <v>180.6</v>
      </c>
      <c r="K1123" s="228">
        <f>B1123*0.220463</f>
        <v>341.93811299999999</v>
      </c>
      <c r="L1123" s="228">
        <f>C1123*39.3682</f>
        <v>193.69154399999999</v>
      </c>
      <c r="M1123" s="229">
        <f>D1123*36.7437</f>
        <v>527.82325049999997</v>
      </c>
      <c r="N1123" s="296">
        <f>E1123/0.907185</f>
        <v>516.32247005847751</v>
      </c>
      <c r="O1123" s="296">
        <f>F1123*36.7437</f>
        <v>255.55243349999998</v>
      </c>
      <c r="P1123" s="453">
        <f>G1123*36.7437</f>
        <v>280.53814949999997</v>
      </c>
      <c r="Q1123" s="296">
        <f>H1123/100*2204.6</f>
        <v>396.38708000000003</v>
      </c>
      <c r="R1123" s="477">
        <f>I1123/100*2204.6</f>
        <v>3981.5075999999999</v>
      </c>
      <c r="S1123" s="546"/>
      <c r="T1123" s="520"/>
      <c r="U1123" s="520"/>
      <c r="V1123" s="520"/>
      <c r="W1123" s="520"/>
      <c r="X1123" s="520"/>
    </row>
    <row r="1124" spans="1:24" ht="18" customHeight="1" thickBot="1">
      <c r="A1124" s="526">
        <v>41729</v>
      </c>
      <c r="B1124" s="340">
        <v>1560</v>
      </c>
      <c r="C1124" s="340">
        <v>5.0199999999999996</v>
      </c>
      <c r="D1124" s="340">
        <v>14.64</v>
      </c>
      <c r="E1124" s="340">
        <v>479.3</v>
      </c>
      <c r="F1124" s="340">
        <v>6.9725000000000001</v>
      </c>
      <c r="G1124" s="340">
        <v>7.64</v>
      </c>
      <c r="H1124" s="340">
        <v>17.77</v>
      </c>
      <c r="I1124" s="340">
        <v>177.9</v>
      </c>
      <c r="K1124" s="228">
        <f>B1124*0.220463</f>
        <v>343.92228</v>
      </c>
      <c r="L1124" s="228">
        <f>C1124*39.3682</f>
        <v>197.628364</v>
      </c>
      <c r="M1124" s="229">
        <f>D1124*36.7437</f>
        <v>537.92776800000001</v>
      </c>
      <c r="N1124" s="296">
        <f>E1124/0.907185</f>
        <v>528.33765990398877</v>
      </c>
      <c r="O1124" s="296">
        <f>F1124*36.7437</f>
        <v>256.19544824999997</v>
      </c>
      <c r="P1124" s="453">
        <f>G1124*36.7437</f>
        <v>280.72186799999997</v>
      </c>
      <c r="Q1124" s="296">
        <f>H1124/100*2204.6</f>
        <v>391.75741999999997</v>
      </c>
      <c r="R1124" s="477">
        <f>I1124/100*2204.6</f>
        <v>3921.9834000000001</v>
      </c>
      <c r="S1124" s="546"/>
      <c r="T1124" s="520"/>
      <c r="U1124" s="520"/>
      <c r="V1124" s="520"/>
      <c r="W1124" s="520"/>
      <c r="X1124" s="520"/>
    </row>
    <row r="1125" spans="1:24" ht="18" customHeight="1" thickBot="1">
      <c r="A1125" s="120" t="s">
        <v>157</v>
      </c>
      <c r="B1125" s="344">
        <f>AVERAGE(B1104:B1124)</f>
        <v>1532.6190476190477</v>
      </c>
      <c r="C1125" s="344">
        <f t="shared" ref="C1125:I1125" si="495">AVERAGE(C1104:C1124)</f>
        <v>4.8242857142857147</v>
      </c>
      <c r="D1125" s="344">
        <f t="shared" si="495"/>
        <v>14.206428571428571</v>
      </c>
      <c r="E1125" s="344">
        <f t="shared" si="495"/>
        <v>459.66190476190474</v>
      </c>
      <c r="F1125" s="344">
        <f t="shared" si="495"/>
        <v>6.7903571428571423</v>
      </c>
      <c r="G1125" s="344">
        <f t="shared" si="495"/>
        <v>7.4710714285714266</v>
      </c>
      <c r="H1125" s="344">
        <f t="shared" si="495"/>
        <v>17.584285714285713</v>
      </c>
      <c r="I1125" s="344">
        <f t="shared" si="495"/>
        <v>188.98571428571432</v>
      </c>
      <c r="J1125" s="462"/>
      <c r="K1125" s="223">
        <f>AVERAGE(K1104:K1124)</f>
        <v>337.885793095238</v>
      </c>
      <c r="L1125" s="223">
        <f t="shared" ref="L1125:R1125" si="496">AVERAGE(L1104:L1124)</f>
        <v>189.92344485714287</v>
      </c>
      <c r="M1125" s="224">
        <f t="shared" si="496"/>
        <v>521.99674949999985</v>
      </c>
      <c r="N1125" s="402">
        <f t="shared" si="496"/>
        <v>506.69037160215913</v>
      </c>
      <c r="O1125" s="402">
        <f t="shared" si="496"/>
        <v>249.50284574999998</v>
      </c>
      <c r="P1125" s="493">
        <f t="shared" si="496"/>
        <v>274.51480724999993</v>
      </c>
      <c r="Q1125" s="72">
        <f t="shared" si="496"/>
        <v>387.66316285714282</v>
      </c>
      <c r="R1125" s="282">
        <f t="shared" si="496"/>
        <v>4166.3790571428563</v>
      </c>
      <c r="S1125" s="546"/>
      <c r="T1125" s="520"/>
      <c r="U1125" s="520"/>
      <c r="V1125" s="520"/>
      <c r="W1125" s="520"/>
      <c r="X1125" s="520"/>
    </row>
    <row r="1126" spans="1:24" ht="18" customHeight="1">
      <c r="A1126" s="526">
        <v>41730</v>
      </c>
      <c r="B1126" s="340">
        <v>1569</v>
      </c>
      <c r="C1126" s="340">
        <v>5.0750000000000002</v>
      </c>
      <c r="D1126" s="340">
        <v>14.845000000000001</v>
      </c>
      <c r="E1126" s="340">
        <v>482.7</v>
      </c>
      <c r="F1126" s="340">
        <v>6.8525</v>
      </c>
      <c r="G1126" s="340">
        <v>7.5350000000000001</v>
      </c>
      <c r="H1126" s="340">
        <v>17.18</v>
      </c>
      <c r="I1126" s="340">
        <v>175.25</v>
      </c>
      <c r="K1126" s="228">
        <f t="shared" ref="K1126:K1145" si="497">B1126*0.220463</f>
        <v>345.90644700000001</v>
      </c>
      <c r="L1126" s="228">
        <f t="shared" ref="L1126:L1145" si="498">C1126*39.3682</f>
        <v>199.79361500000002</v>
      </c>
      <c r="M1126" s="229">
        <f t="shared" ref="M1126:M1145" si="499">D1126*36.7437</f>
        <v>545.46022649999998</v>
      </c>
      <c r="N1126" s="296">
        <f t="shared" ref="N1126:N1132" si="500">E1126/0.907185</f>
        <v>532.08551728699217</v>
      </c>
      <c r="O1126" s="296">
        <f t="shared" ref="O1126:P1145" si="501">F1126*36.7437</f>
        <v>251.78620424999997</v>
      </c>
      <c r="P1126" s="453">
        <f t="shared" si="501"/>
        <v>276.86377949999996</v>
      </c>
      <c r="Q1126" s="296">
        <f t="shared" ref="Q1126:R1146" si="502">H1126/100*2204.6</f>
        <v>378.75027999999998</v>
      </c>
      <c r="R1126" s="477">
        <f t="shared" si="502"/>
        <v>3863.5614999999998</v>
      </c>
      <c r="S1126" s="546"/>
      <c r="T1126" s="520"/>
      <c r="U1126" s="520"/>
      <c r="V1126" s="520"/>
      <c r="W1126" s="520"/>
      <c r="X1126" s="520"/>
    </row>
    <row r="1127" spans="1:24" ht="18" customHeight="1">
      <c r="A1127" s="526">
        <v>41731</v>
      </c>
      <c r="B1127" s="340">
        <v>1565.5</v>
      </c>
      <c r="C1127" s="340">
        <v>4.9574999999999996</v>
      </c>
      <c r="D1127" s="340">
        <v>14.6225</v>
      </c>
      <c r="E1127" s="340">
        <v>476.5</v>
      </c>
      <c r="F1127" s="340">
        <v>6.6924999999999999</v>
      </c>
      <c r="G1127" s="340">
        <v>7.3875000000000002</v>
      </c>
      <c r="H1127" s="340">
        <v>16.97</v>
      </c>
      <c r="I1127" s="340">
        <v>172.7</v>
      </c>
      <c r="K1127" s="228">
        <f t="shared" si="497"/>
        <v>345.13482649999997</v>
      </c>
      <c r="L1127" s="228">
        <f t="shared" si="498"/>
        <v>195.16785149999998</v>
      </c>
      <c r="M1127" s="229">
        <f t="shared" si="499"/>
        <v>537.28475324999999</v>
      </c>
      <c r="N1127" s="296">
        <f t="shared" si="500"/>
        <v>525.25118911798586</v>
      </c>
      <c r="O1127" s="296">
        <f t="shared" si="501"/>
        <v>245.90721224999999</v>
      </c>
      <c r="P1127" s="453">
        <f t="shared" si="501"/>
        <v>271.44408375</v>
      </c>
      <c r="Q1127" s="296">
        <f t="shared" si="502"/>
        <v>374.12061999999997</v>
      </c>
      <c r="R1127" s="477">
        <f t="shared" si="502"/>
        <v>3807.3441999999995</v>
      </c>
      <c r="S1127" s="546"/>
      <c r="T1127" s="520"/>
      <c r="U1127" s="520"/>
      <c r="V1127" s="520"/>
      <c r="W1127" s="520"/>
      <c r="X1127" s="520"/>
    </row>
    <row r="1128" spans="1:24" ht="18" customHeight="1">
      <c r="A1128" s="526">
        <v>41732</v>
      </c>
      <c r="B1128" s="340">
        <v>1570</v>
      </c>
      <c r="C1128" s="340">
        <v>5</v>
      </c>
      <c r="D1128" s="340">
        <v>14.7525</v>
      </c>
      <c r="E1128" s="340">
        <v>480.1</v>
      </c>
      <c r="F1128" s="340">
        <v>6.76</v>
      </c>
      <c r="G1128" s="340">
        <v>7.44</v>
      </c>
      <c r="H1128" s="340">
        <v>17.18</v>
      </c>
      <c r="I1128" s="340">
        <v>174.6</v>
      </c>
      <c r="K1128" s="228">
        <f t="shared" si="497"/>
        <v>346.12691000000001</v>
      </c>
      <c r="L1128" s="228">
        <f t="shared" si="498"/>
        <v>196.84100000000001</v>
      </c>
      <c r="M1128" s="229">
        <f t="shared" si="499"/>
        <v>542.06143424999993</v>
      </c>
      <c r="N1128" s="296">
        <f t="shared" si="500"/>
        <v>529.21950869998955</v>
      </c>
      <c r="O1128" s="296">
        <f t="shared" si="501"/>
        <v>248.38741199999998</v>
      </c>
      <c r="P1128" s="453">
        <f t="shared" si="501"/>
        <v>273.37312800000001</v>
      </c>
      <c r="Q1128" s="296">
        <f t="shared" si="502"/>
        <v>378.75027999999998</v>
      </c>
      <c r="R1128" s="477">
        <f t="shared" si="502"/>
        <v>3849.2315999999996</v>
      </c>
      <c r="S1128" s="546"/>
      <c r="T1128" s="520"/>
      <c r="U1128" s="520"/>
      <c r="V1128" s="520"/>
      <c r="W1128" s="520"/>
      <c r="X1128" s="520"/>
    </row>
    <row r="1129" spans="1:24" ht="18" customHeight="1">
      <c r="A1129" s="526">
        <v>41733</v>
      </c>
      <c r="B1129" s="340">
        <v>1576</v>
      </c>
      <c r="C1129" s="340">
        <v>5.0175000000000001</v>
      </c>
      <c r="D1129" s="340">
        <v>14.737500000000001</v>
      </c>
      <c r="E1129" s="340">
        <v>479.1</v>
      </c>
      <c r="F1129" s="340">
        <v>6.6974999999999998</v>
      </c>
      <c r="G1129" s="340">
        <v>7.3375000000000004</v>
      </c>
      <c r="H1129" s="340">
        <v>17.350000000000001</v>
      </c>
      <c r="I1129" s="340">
        <v>185</v>
      </c>
      <c r="K1129" s="228">
        <f t="shared" si="497"/>
        <v>347.44968799999998</v>
      </c>
      <c r="L1129" s="228">
        <f t="shared" si="498"/>
        <v>197.5299435</v>
      </c>
      <c r="M1129" s="229">
        <f t="shared" si="499"/>
        <v>541.51027875</v>
      </c>
      <c r="N1129" s="296">
        <f t="shared" si="500"/>
        <v>528.11719770498848</v>
      </c>
      <c r="O1129" s="296">
        <f t="shared" si="501"/>
        <v>246.09093074999998</v>
      </c>
      <c r="P1129" s="453">
        <f t="shared" si="501"/>
        <v>269.60689874999997</v>
      </c>
      <c r="Q1129" s="296">
        <f t="shared" si="502"/>
        <v>382.49810000000002</v>
      </c>
      <c r="R1129" s="477">
        <f t="shared" si="502"/>
        <v>4078.51</v>
      </c>
      <c r="S1129" s="546"/>
      <c r="T1129" s="520"/>
      <c r="U1129" s="520"/>
      <c r="V1129" s="520"/>
      <c r="W1129" s="520"/>
      <c r="X1129" s="520"/>
    </row>
    <row r="1130" spans="1:24" ht="18" customHeight="1">
      <c r="A1130" s="526">
        <v>41736</v>
      </c>
      <c r="B1130" s="340">
        <v>1559</v>
      </c>
      <c r="C1130" s="340">
        <v>4.9924999999999997</v>
      </c>
      <c r="D1130" s="340">
        <v>14.6425</v>
      </c>
      <c r="E1130" s="340">
        <v>474.3</v>
      </c>
      <c r="F1130" s="340">
        <v>6.7625000000000002</v>
      </c>
      <c r="G1130" s="340">
        <v>7.3949999999999996</v>
      </c>
      <c r="H1130" s="340">
        <v>16.940000000000001</v>
      </c>
      <c r="I1130" s="340">
        <v>193.35</v>
      </c>
      <c r="K1130" s="228">
        <f t="shared" si="497"/>
        <v>343.70181700000001</v>
      </c>
      <c r="L1130" s="228">
        <f t="shared" si="498"/>
        <v>196.5457385</v>
      </c>
      <c r="M1130" s="229">
        <f t="shared" si="499"/>
        <v>538.01962724999998</v>
      </c>
      <c r="N1130" s="296">
        <f t="shared" si="500"/>
        <v>522.82610492898357</v>
      </c>
      <c r="O1130" s="296">
        <f t="shared" si="501"/>
        <v>248.47927124999998</v>
      </c>
      <c r="P1130" s="453">
        <f t="shared" si="501"/>
        <v>271.71966149999997</v>
      </c>
      <c r="Q1130" s="296">
        <f t="shared" si="502"/>
        <v>373.45924000000002</v>
      </c>
      <c r="R1130" s="477">
        <f t="shared" si="502"/>
        <v>4262.5941000000003</v>
      </c>
      <c r="S1130" s="546"/>
      <c r="T1130" s="520"/>
      <c r="U1130" s="520"/>
      <c r="V1130" s="520"/>
      <c r="W1130" s="520"/>
      <c r="X1130" s="520"/>
    </row>
    <row r="1131" spans="1:24" ht="18" customHeight="1">
      <c r="A1131" s="526">
        <v>41737</v>
      </c>
      <c r="B1131" s="340">
        <v>1557.5</v>
      </c>
      <c r="C1131" s="340">
        <v>5.07</v>
      </c>
      <c r="D1131" s="340">
        <v>14.824999999999999</v>
      </c>
      <c r="E1131" s="340">
        <v>478.1</v>
      </c>
      <c r="F1131" s="340">
        <v>6.81</v>
      </c>
      <c r="G1131" s="340">
        <v>7.415</v>
      </c>
      <c r="H1131" s="340">
        <v>17.16</v>
      </c>
      <c r="I1131" s="340">
        <v>196.5</v>
      </c>
      <c r="K1131" s="228">
        <f t="shared" si="497"/>
        <v>343.37112250000001</v>
      </c>
      <c r="L1131" s="228">
        <f t="shared" si="498"/>
        <v>199.59677400000001</v>
      </c>
      <c r="M1131" s="229">
        <f t="shared" si="499"/>
        <v>544.72535249999987</v>
      </c>
      <c r="N1131" s="296">
        <f t="shared" si="500"/>
        <v>527.01488670998754</v>
      </c>
      <c r="O1131" s="296">
        <f t="shared" si="501"/>
        <v>250.22459699999996</v>
      </c>
      <c r="P1131" s="453">
        <f t="shared" si="501"/>
        <v>272.45453549999996</v>
      </c>
      <c r="Q1131" s="296">
        <f t="shared" si="502"/>
        <v>378.30935999999997</v>
      </c>
      <c r="R1131" s="477">
        <f t="shared" si="502"/>
        <v>4332.0389999999998</v>
      </c>
      <c r="S1131" s="546"/>
      <c r="T1131" s="520"/>
      <c r="U1131" s="520"/>
      <c r="V1131" s="520"/>
      <c r="W1131" s="520"/>
      <c r="X1131" s="520"/>
    </row>
    <row r="1132" spans="1:24" ht="18" customHeight="1">
      <c r="A1132" s="526">
        <v>41738</v>
      </c>
      <c r="B1132" s="340">
        <v>1550.5</v>
      </c>
      <c r="C1132" s="340">
        <v>5.0225</v>
      </c>
      <c r="D1132" s="340">
        <v>14.952500000000001</v>
      </c>
      <c r="E1132" s="340">
        <v>482.1</v>
      </c>
      <c r="F1132" s="340">
        <v>6.69</v>
      </c>
      <c r="G1132" s="340">
        <v>7.3324999999999996</v>
      </c>
      <c r="H1132" s="340">
        <v>17.04</v>
      </c>
      <c r="I1132" s="340">
        <v>199.85</v>
      </c>
      <c r="K1132" s="228">
        <f t="shared" si="497"/>
        <v>341.82788149999999</v>
      </c>
      <c r="L1132" s="228">
        <f t="shared" si="498"/>
        <v>197.72678450000001</v>
      </c>
      <c r="M1132" s="229">
        <f t="shared" si="499"/>
        <v>549.41017424999995</v>
      </c>
      <c r="N1132" s="296">
        <f t="shared" si="500"/>
        <v>531.42413068999156</v>
      </c>
      <c r="O1132" s="296">
        <f t="shared" si="501"/>
        <v>245.81535299999999</v>
      </c>
      <c r="P1132" s="453">
        <f t="shared" si="501"/>
        <v>269.42318024999997</v>
      </c>
      <c r="Q1132" s="296">
        <f t="shared" si="502"/>
        <v>375.66383999999999</v>
      </c>
      <c r="R1132" s="477">
        <f t="shared" si="502"/>
        <v>4405.8930999999993</v>
      </c>
      <c r="S1132" s="546"/>
      <c r="T1132" s="520"/>
      <c r="U1132" s="520"/>
      <c r="V1132" s="520"/>
      <c r="W1132" s="520"/>
      <c r="X1132" s="520"/>
    </row>
    <row r="1133" spans="1:24" ht="18" customHeight="1">
      <c r="A1133" s="526">
        <v>41739</v>
      </c>
      <c r="B1133" s="340">
        <v>1563.5</v>
      </c>
      <c r="C1133" s="340">
        <v>5.0125000000000002</v>
      </c>
      <c r="D1133" s="340">
        <v>14.8225</v>
      </c>
      <c r="E1133" s="340">
        <v>479.5</v>
      </c>
      <c r="F1133" s="340">
        <v>6.6224999999999996</v>
      </c>
      <c r="G1133" s="340">
        <v>7.2249999999999996</v>
      </c>
      <c r="H1133" s="340">
        <v>17.079999999999998</v>
      </c>
      <c r="I1133" s="340">
        <v>206.1</v>
      </c>
      <c r="K1133" s="228">
        <f t="shared" si="497"/>
        <v>344.69390049999998</v>
      </c>
      <c r="L1133" s="228">
        <f t="shared" si="498"/>
        <v>197.33310250000002</v>
      </c>
      <c r="M1133" s="229">
        <f t="shared" si="499"/>
        <v>544.6334932499999</v>
      </c>
      <c r="N1133" s="296">
        <f t="shared" ref="N1133:N1145" si="503">E1133/0.907185</f>
        <v>528.55812210298893</v>
      </c>
      <c r="O1133" s="296">
        <f t="shared" si="501"/>
        <v>243.33515324999996</v>
      </c>
      <c r="P1133" s="453">
        <f t="shared" si="501"/>
        <v>265.47323249999994</v>
      </c>
      <c r="Q1133" s="296">
        <f t="shared" si="502"/>
        <v>376.54567999999995</v>
      </c>
      <c r="R1133" s="477">
        <f t="shared" si="502"/>
        <v>4543.6805999999997</v>
      </c>
      <c r="S1133" s="546"/>
      <c r="T1133" s="520"/>
      <c r="U1133" s="520"/>
      <c r="V1133" s="520"/>
      <c r="W1133" s="520"/>
      <c r="X1133" s="520"/>
    </row>
    <row r="1134" spans="1:24" ht="18" customHeight="1">
      <c r="A1134" s="526">
        <v>41740</v>
      </c>
      <c r="B1134" s="340">
        <v>1565.5</v>
      </c>
      <c r="C1134" s="340">
        <v>4.9850000000000003</v>
      </c>
      <c r="D1134" s="340">
        <v>14.63</v>
      </c>
      <c r="E1134" s="340">
        <v>472.9</v>
      </c>
      <c r="F1134" s="340">
        <v>6.6025</v>
      </c>
      <c r="G1134" s="340">
        <v>7.1950000000000003</v>
      </c>
      <c r="H1134" s="340">
        <v>16.8</v>
      </c>
      <c r="I1134" s="340">
        <v>201.2</v>
      </c>
      <c r="K1134" s="228">
        <f t="shared" si="497"/>
        <v>345.13482649999997</v>
      </c>
      <c r="L1134" s="228">
        <f t="shared" si="498"/>
        <v>196.25047700000002</v>
      </c>
      <c r="M1134" s="229">
        <f t="shared" si="499"/>
        <v>537.56033100000002</v>
      </c>
      <c r="N1134" s="296">
        <f t="shared" si="503"/>
        <v>521.28286953598217</v>
      </c>
      <c r="O1134" s="296">
        <f t="shared" si="501"/>
        <v>242.60027924999997</v>
      </c>
      <c r="P1134" s="453">
        <f t="shared" si="501"/>
        <v>264.37092150000001</v>
      </c>
      <c r="Q1134" s="296">
        <f t="shared" si="502"/>
        <v>370.37279999999998</v>
      </c>
      <c r="R1134" s="477">
        <f t="shared" si="502"/>
        <v>4435.6552000000001</v>
      </c>
      <c r="S1134" s="546"/>
      <c r="T1134" s="520"/>
      <c r="U1134" s="520"/>
      <c r="V1134" s="520"/>
      <c r="W1134" s="520"/>
      <c r="X1134" s="520"/>
    </row>
    <row r="1135" spans="1:24" ht="18" customHeight="1">
      <c r="A1135" s="526">
        <v>41743</v>
      </c>
      <c r="B1135" s="340">
        <v>1542</v>
      </c>
      <c r="C1135" s="340">
        <v>5.03</v>
      </c>
      <c r="D1135" s="340">
        <v>14.762499999999999</v>
      </c>
      <c r="E1135" s="340">
        <v>479.1</v>
      </c>
      <c r="F1135" s="340">
        <v>6.7874999999999996</v>
      </c>
      <c r="G1135" s="340">
        <v>7.42</v>
      </c>
      <c r="H1135" s="340">
        <v>16.59</v>
      </c>
      <c r="I1135" s="340">
        <v>204.85</v>
      </c>
      <c r="K1135" s="228">
        <f t="shared" si="497"/>
        <v>339.95394599999997</v>
      </c>
      <c r="L1135" s="228">
        <f t="shared" si="498"/>
        <v>198.02204600000002</v>
      </c>
      <c r="M1135" s="229">
        <f t="shared" si="499"/>
        <v>542.42887124999993</v>
      </c>
      <c r="N1135" s="296">
        <f t="shared" si="503"/>
        <v>528.11719770498848</v>
      </c>
      <c r="O1135" s="296">
        <f t="shared" si="501"/>
        <v>249.39786374999997</v>
      </c>
      <c r="P1135" s="453">
        <f t="shared" si="501"/>
        <v>272.63825399999996</v>
      </c>
      <c r="Q1135" s="296">
        <f t="shared" si="502"/>
        <v>365.74313999999998</v>
      </c>
      <c r="R1135" s="477">
        <f t="shared" si="502"/>
        <v>4516.1230999999989</v>
      </c>
      <c r="S1135" s="546"/>
      <c r="T1135" s="520"/>
      <c r="U1135" s="520"/>
      <c r="V1135" s="520"/>
      <c r="W1135" s="520"/>
      <c r="X1135" s="520"/>
    </row>
    <row r="1136" spans="1:24" ht="18" customHeight="1">
      <c r="A1136" s="526">
        <v>41744</v>
      </c>
      <c r="B1136" s="340">
        <v>1541</v>
      </c>
      <c r="C1136" s="340">
        <v>5.0374999999999996</v>
      </c>
      <c r="D1136" s="340">
        <v>15.012499999999999</v>
      </c>
      <c r="E1136" s="340">
        <v>487.4</v>
      </c>
      <c r="F1136" s="340">
        <v>7.0175000000000001</v>
      </c>
      <c r="G1136" s="340">
        <v>7.6550000000000002</v>
      </c>
      <c r="H1136" s="340">
        <v>16.559999999999999</v>
      </c>
      <c r="I1136" s="340">
        <v>192.15</v>
      </c>
      <c r="K1136" s="228">
        <f t="shared" si="497"/>
        <v>339.73348299999998</v>
      </c>
      <c r="L1136" s="228">
        <f t="shared" si="498"/>
        <v>198.3173075</v>
      </c>
      <c r="M1136" s="229">
        <f t="shared" si="499"/>
        <v>551.61479624999993</v>
      </c>
      <c r="N1136" s="296">
        <f t="shared" si="503"/>
        <v>537.26637896349689</v>
      </c>
      <c r="O1136" s="296">
        <f t="shared" si="501"/>
        <v>257.84891475000001</v>
      </c>
      <c r="P1136" s="453">
        <f t="shared" si="501"/>
        <v>281.27302349999997</v>
      </c>
      <c r="Q1136" s="296">
        <f t="shared" si="502"/>
        <v>365.08175999999997</v>
      </c>
      <c r="R1136" s="477">
        <f t="shared" si="502"/>
        <v>4236.1388999999999</v>
      </c>
      <c r="S1136" s="546"/>
      <c r="T1136" s="520"/>
      <c r="U1136" s="520"/>
      <c r="V1136" s="520"/>
      <c r="W1136" s="520"/>
      <c r="X1136" s="520"/>
    </row>
    <row r="1137" spans="1:24" ht="18" customHeight="1">
      <c r="A1137" s="526">
        <v>41745</v>
      </c>
      <c r="B1137" s="340">
        <v>1538.5</v>
      </c>
      <c r="C1137" s="340">
        <v>4.9749999999999996</v>
      </c>
      <c r="D1137" s="340">
        <v>15.1875</v>
      </c>
      <c r="E1137" s="340">
        <v>491</v>
      </c>
      <c r="F1137" s="340">
        <v>6.88</v>
      </c>
      <c r="G1137" s="340">
        <v>7.5449999999999999</v>
      </c>
      <c r="H1137" s="340">
        <v>16.920000000000002</v>
      </c>
      <c r="I1137" s="340">
        <v>185.95</v>
      </c>
      <c r="K1137" s="228">
        <f t="shared" si="497"/>
        <v>339.18232549999999</v>
      </c>
      <c r="L1137" s="228">
        <f t="shared" si="498"/>
        <v>195.85679500000001</v>
      </c>
      <c r="M1137" s="229">
        <f t="shared" si="499"/>
        <v>558.0449437499999</v>
      </c>
      <c r="N1137" s="296">
        <f t="shared" si="503"/>
        <v>541.23469854550058</v>
      </c>
      <c r="O1137" s="296">
        <f t="shared" si="501"/>
        <v>252.79665599999998</v>
      </c>
      <c r="P1137" s="453">
        <f t="shared" si="501"/>
        <v>277.23121649999996</v>
      </c>
      <c r="Q1137" s="296">
        <f t="shared" si="502"/>
        <v>373.01832000000002</v>
      </c>
      <c r="R1137" s="477">
        <f t="shared" si="502"/>
        <v>4099.4537</v>
      </c>
      <c r="S1137" s="546"/>
      <c r="T1137" s="520"/>
      <c r="U1137" s="520"/>
      <c r="V1137" s="520"/>
      <c r="W1137" s="520"/>
      <c r="X1137" s="520"/>
    </row>
    <row r="1138" spans="1:24" ht="18" customHeight="1">
      <c r="A1138" s="526">
        <v>41746</v>
      </c>
      <c r="B1138" s="340">
        <v>1536</v>
      </c>
      <c r="C1138" s="340">
        <v>4.9474999999999998</v>
      </c>
      <c r="D1138" s="340">
        <v>15.14</v>
      </c>
      <c r="E1138" s="340">
        <v>488.3</v>
      </c>
      <c r="F1138" s="340">
        <v>6.9124999999999996</v>
      </c>
      <c r="G1138" s="340">
        <v>7.58</v>
      </c>
      <c r="H1138" s="340">
        <v>16.66</v>
      </c>
      <c r="I1138" s="340">
        <v>201.2</v>
      </c>
      <c r="K1138" s="228">
        <f t="shared" si="497"/>
        <v>338.631168</v>
      </c>
      <c r="L1138" s="228">
        <f t="shared" si="498"/>
        <v>194.7741695</v>
      </c>
      <c r="M1138" s="229">
        <f t="shared" si="499"/>
        <v>556.29961800000001</v>
      </c>
      <c r="N1138" s="296">
        <f t="shared" si="503"/>
        <v>538.25845885899787</v>
      </c>
      <c r="O1138" s="296">
        <f t="shared" si="501"/>
        <v>253.99082624999997</v>
      </c>
      <c r="P1138" s="453">
        <f t="shared" si="501"/>
        <v>278.517246</v>
      </c>
      <c r="Q1138" s="296">
        <f t="shared" si="502"/>
        <v>367.28636</v>
      </c>
      <c r="R1138" s="477">
        <f t="shared" si="502"/>
        <v>4435.6552000000001</v>
      </c>
      <c r="S1138" s="546"/>
      <c r="T1138" s="520"/>
      <c r="U1138" s="520"/>
      <c r="V1138" s="520"/>
      <c r="W1138" s="520"/>
      <c r="X1138" s="520"/>
    </row>
    <row r="1139" spans="1:24" ht="18" customHeight="1">
      <c r="A1139" s="526">
        <v>41750</v>
      </c>
      <c r="B1139" s="340">
        <v>1519</v>
      </c>
      <c r="C1139" s="340">
        <v>4.8849999999999998</v>
      </c>
      <c r="D1139" s="340">
        <v>14.987500000000001</v>
      </c>
      <c r="E1139" s="340">
        <v>485.7</v>
      </c>
      <c r="F1139" s="340">
        <v>6.6825000000000001</v>
      </c>
      <c r="G1139" s="340">
        <v>7.34</v>
      </c>
      <c r="H1139" s="340">
        <v>16.84</v>
      </c>
      <c r="I1139" s="340">
        <v>196.7</v>
      </c>
      <c r="K1139" s="228">
        <f t="shared" si="497"/>
        <v>334.88329699999997</v>
      </c>
      <c r="L1139" s="228">
        <f t="shared" si="498"/>
        <v>192.31365700000001</v>
      </c>
      <c r="M1139" s="229">
        <f t="shared" si="499"/>
        <v>550.69620375</v>
      </c>
      <c r="N1139" s="296">
        <f t="shared" si="503"/>
        <v>535.39245027199524</v>
      </c>
      <c r="O1139" s="296">
        <f t="shared" si="501"/>
        <v>245.53977524999999</v>
      </c>
      <c r="P1139" s="453">
        <f t="shared" si="501"/>
        <v>269.698758</v>
      </c>
      <c r="Q1139" s="296">
        <f t="shared" si="502"/>
        <v>371.25463999999999</v>
      </c>
      <c r="R1139" s="477">
        <f t="shared" si="502"/>
        <v>4336.4481999999998</v>
      </c>
      <c r="S1139" s="546"/>
      <c r="T1139" s="520"/>
      <c r="U1139" s="520"/>
      <c r="V1139" s="520"/>
      <c r="W1139" s="520"/>
      <c r="X1139" s="520"/>
    </row>
    <row r="1140" spans="1:24" ht="18" customHeight="1">
      <c r="A1140" s="526">
        <v>41751</v>
      </c>
      <c r="B1140" s="340">
        <v>1519</v>
      </c>
      <c r="C1140" s="340">
        <v>4.9625000000000004</v>
      </c>
      <c r="D1140" s="340">
        <v>14.797499999999999</v>
      </c>
      <c r="E1140" s="340">
        <v>479.8</v>
      </c>
      <c r="F1140" s="340">
        <v>6.73</v>
      </c>
      <c r="G1140" s="340">
        <v>7.4124999999999996</v>
      </c>
      <c r="H1140" s="340">
        <v>16.989999999999998</v>
      </c>
      <c r="I1140" s="340">
        <v>213.4</v>
      </c>
      <c r="K1140" s="228">
        <f t="shared" si="497"/>
        <v>334.88329699999997</v>
      </c>
      <c r="L1140" s="228">
        <f t="shared" si="498"/>
        <v>195.36469250000002</v>
      </c>
      <c r="M1140" s="229">
        <f t="shared" si="499"/>
        <v>543.71490074999997</v>
      </c>
      <c r="N1140" s="296">
        <f t="shared" si="503"/>
        <v>528.88881540148918</v>
      </c>
      <c r="O1140" s="296">
        <f t="shared" si="501"/>
        <v>247.285101</v>
      </c>
      <c r="P1140" s="453">
        <f t="shared" si="501"/>
        <v>272.36267624999994</v>
      </c>
      <c r="Q1140" s="296">
        <f t="shared" si="502"/>
        <v>374.56153999999998</v>
      </c>
      <c r="R1140" s="477">
        <f t="shared" si="502"/>
        <v>4704.6163999999999</v>
      </c>
      <c r="S1140" s="552" t="s">
        <v>160</v>
      </c>
      <c r="T1140" s="520"/>
      <c r="U1140" s="520"/>
      <c r="V1140" s="520"/>
      <c r="W1140" s="520"/>
      <c r="X1140" s="520"/>
    </row>
    <row r="1141" spans="1:24" ht="18" customHeight="1">
      <c r="A1141" s="526">
        <v>41752</v>
      </c>
      <c r="B1141" s="340">
        <v>1524</v>
      </c>
      <c r="C1141" s="340">
        <v>5.0350000000000001</v>
      </c>
      <c r="D1141" s="340">
        <v>14.685</v>
      </c>
      <c r="E1141" s="340">
        <v>478.1</v>
      </c>
      <c r="F1141" s="340">
        <v>6.7649999999999997</v>
      </c>
      <c r="G1141" s="340">
        <v>7.4574999999999996</v>
      </c>
      <c r="H1141" s="340">
        <v>17.420000000000002</v>
      </c>
      <c r="I1141" s="340">
        <v>213.95</v>
      </c>
      <c r="K1141" s="228">
        <f t="shared" si="497"/>
        <v>335.985612</v>
      </c>
      <c r="L1141" s="228">
        <f t="shared" si="498"/>
        <v>198.21888700000002</v>
      </c>
      <c r="M1141" s="229">
        <f t="shared" si="499"/>
        <v>539.58123449999994</v>
      </c>
      <c r="N1141" s="296">
        <f t="shared" si="503"/>
        <v>527.01488670998754</v>
      </c>
      <c r="O1141" s="296">
        <f t="shared" si="501"/>
        <v>248.57113049999998</v>
      </c>
      <c r="P1141" s="453">
        <f t="shared" si="501"/>
        <v>274.01614274999997</v>
      </c>
      <c r="Q1141" s="296">
        <f t="shared" si="502"/>
        <v>384.04132000000004</v>
      </c>
      <c r="R1141" s="477">
        <f t="shared" si="502"/>
        <v>4716.7416999999996</v>
      </c>
      <c r="S1141" s="546"/>
      <c r="T1141" s="520"/>
      <c r="U1141" s="520"/>
      <c r="V1141" s="520"/>
      <c r="W1141" s="520"/>
      <c r="X1141" s="520"/>
    </row>
    <row r="1142" spans="1:24" ht="18" customHeight="1">
      <c r="A1142" s="526">
        <v>41753</v>
      </c>
      <c r="B1142" s="340">
        <v>1540.5</v>
      </c>
      <c r="C1142" s="340">
        <v>5.0125000000000002</v>
      </c>
      <c r="D1142" s="340">
        <v>14.72</v>
      </c>
      <c r="E1142" s="340">
        <v>480.2</v>
      </c>
      <c r="F1142" s="340">
        <v>6.89</v>
      </c>
      <c r="G1142" s="340">
        <v>7.5949999999999998</v>
      </c>
      <c r="H1142" s="340">
        <v>17.12</v>
      </c>
      <c r="I1142" s="340">
        <v>214.8</v>
      </c>
      <c r="K1142" s="228">
        <f t="shared" si="497"/>
        <v>339.62325149999998</v>
      </c>
      <c r="L1142" s="228">
        <f t="shared" si="498"/>
        <v>197.33310250000002</v>
      </c>
      <c r="M1142" s="229">
        <f t="shared" si="499"/>
        <v>540.86726399999998</v>
      </c>
      <c r="N1142" s="296">
        <f t="shared" si="503"/>
        <v>529.32973979948963</v>
      </c>
      <c r="O1142" s="296">
        <f t="shared" si="501"/>
        <v>253.16409299999998</v>
      </c>
      <c r="P1142" s="453">
        <f t="shared" si="501"/>
        <v>279.06840149999999</v>
      </c>
      <c r="Q1142" s="296">
        <f t="shared" si="502"/>
        <v>377.42752000000002</v>
      </c>
      <c r="R1142" s="477">
        <f t="shared" si="502"/>
        <v>4735.4808000000003</v>
      </c>
      <c r="S1142" s="546"/>
      <c r="T1142" s="520"/>
      <c r="U1142" s="520"/>
      <c r="V1142" s="520"/>
      <c r="W1142" s="520"/>
      <c r="X1142" s="520"/>
    </row>
    <row r="1143" spans="1:24" ht="18" customHeight="1">
      <c r="A1143" s="526">
        <v>41754</v>
      </c>
      <c r="B1143" s="340">
        <v>1542</v>
      </c>
      <c r="C1143" s="340">
        <v>5.07</v>
      </c>
      <c r="D1143" s="340">
        <v>14.98</v>
      </c>
      <c r="E1143" s="340">
        <v>490.6</v>
      </c>
      <c r="F1143" s="340">
        <v>7.0025000000000004</v>
      </c>
      <c r="G1143" s="340">
        <v>7.7575000000000003</v>
      </c>
      <c r="H1143" s="340">
        <v>17.2</v>
      </c>
      <c r="I1143" s="340">
        <v>207</v>
      </c>
      <c r="K1143" s="228">
        <f t="shared" si="497"/>
        <v>339.95394599999997</v>
      </c>
      <c r="L1143" s="228">
        <f t="shared" si="498"/>
        <v>199.59677400000001</v>
      </c>
      <c r="M1143" s="229">
        <f t="shared" si="499"/>
        <v>550.42062599999997</v>
      </c>
      <c r="N1143" s="296">
        <f t="shared" si="503"/>
        <v>540.79377414750024</v>
      </c>
      <c r="O1143" s="296">
        <f t="shared" si="501"/>
        <v>257.29775925000001</v>
      </c>
      <c r="P1143" s="453">
        <f t="shared" si="501"/>
        <v>285.03925275</v>
      </c>
      <c r="Q1143" s="296">
        <f t="shared" si="502"/>
        <v>379.19119999999998</v>
      </c>
      <c r="R1143" s="477">
        <f t="shared" si="502"/>
        <v>4563.521999999999</v>
      </c>
      <c r="S1143" s="546"/>
      <c r="T1143" s="520"/>
      <c r="U1143" s="520"/>
      <c r="V1143" s="520"/>
      <c r="W1143" s="520"/>
      <c r="X1143" s="520"/>
    </row>
    <row r="1144" spans="1:24" ht="18" customHeight="1">
      <c r="A1144" s="526">
        <v>41757</v>
      </c>
      <c r="B1144" s="340">
        <v>1545</v>
      </c>
      <c r="C1144" s="340">
        <v>5.0774999999999997</v>
      </c>
      <c r="D1144" s="340">
        <v>15.0825</v>
      </c>
      <c r="E1144" s="340">
        <v>496.9</v>
      </c>
      <c r="F1144" s="340">
        <v>7.0025000000000004</v>
      </c>
      <c r="G1144" s="340">
        <v>7.8324999999999996</v>
      </c>
      <c r="H1144" s="340">
        <v>16.940000000000001</v>
      </c>
      <c r="I1144" s="340">
        <v>201.15</v>
      </c>
      <c r="K1144" s="228">
        <f t="shared" si="497"/>
        <v>340.61533500000002</v>
      </c>
      <c r="L1144" s="228">
        <f t="shared" si="498"/>
        <v>199.89203549999999</v>
      </c>
      <c r="M1144" s="229">
        <f t="shared" si="499"/>
        <v>554.18685524999989</v>
      </c>
      <c r="N1144" s="296">
        <f t="shared" si="503"/>
        <v>547.73833341600664</v>
      </c>
      <c r="O1144" s="296">
        <f t="shared" si="501"/>
        <v>257.29775925000001</v>
      </c>
      <c r="P1144" s="453">
        <f t="shared" si="501"/>
        <v>287.79503024999997</v>
      </c>
      <c r="Q1144" s="296">
        <f t="shared" si="502"/>
        <v>373.45924000000002</v>
      </c>
      <c r="R1144" s="477">
        <f t="shared" si="502"/>
        <v>4434.5528999999997</v>
      </c>
      <c r="S1144" s="546"/>
      <c r="T1144" s="520"/>
      <c r="U1144" s="520"/>
      <c r="V1144" s="520"/>
      <c r="W1144" s="520"/>
      <c r="X1144" s="520"/>
    </row>
    <row r="1145" spans="1:24" ht="18" customHeight="1">
      <c r="A1145" s="526">
        <v>41758</v>
      </c>
      <c r="B1145" s="340">
        <v>1562.5</v>
      </c>
      <c r="C1145" s="340">
        <v>5.1574999999999998</v>
      </c>
      <c r="D1145" s="340">
        <v>15.24</v>
      </c>
      <c r="E1145" s="340">
        <v>499.9</v>
      </c>
      <c r="F1145" s="340">
        <v>7.08</v>
      </c>
      <c r="G1145" s="340">
        <v>7.9725000000000001</v>
      </c>
      <c r="H1145" s="340">
        <v>17.04</v>
      </c>
      <c r="I1145" s="340">
        <v>211.9</v>
      </c>
      <c r="K1145" s="228">
        <f t="shared" si="497"/>
        <v>344.47343749999999</v>
      </c>
      <c r="L1145" s="228">
        <f t="shared" si="498"/>
        <v>203.04149150000001</v>
      </c>
      <c r="M1145" s="229">
        <f t="shared" si="499"/>
        <v>559.97398799999996</v>
      </c>
      <c r="N1145" s="296">
        <f t="shared" si="503"/>
        <v>551.04526640100971</v>
      </c>
      <c r="O1145" s="296">
        <f t="shared" si="501"/>
        <v>260.14539600000001</v>
      </c>
      <c r="P1145" s="453">
        <f t="shared" si="501"/>
        <v>292.93914824999996</v>
      </c>
      <c r="Q1145" s="296">
        <f t="shared" si="502"/>
        <v>375.66383999999999</v>
      </c>
      <c r="R1145" s="477">
        <f>I1145/100*2204.6</f>
        <v>4671.5474000000004</v>
      </c>
      <c r="S1145" s="546"/>
      <c r="T1145" s="520"/>
      <c r="U1145" s="520"/>
      <c r="V1145" s="520"/>
      <c r="W1145" s="520"/>
      <c r="X1145" s="520"/>
    </row>
    <row r="1146" spans="1:24" ht="18" customHeight="1" thickBot="1">
      <c r="A1146" s="526">
        <v>41759</v>
      </c>
      <c r="B1146" s="340">
        <v>1561.5</v>
      </c>
      <c r="C1146" s="340">
        <v>5.14</v>
      </c>
      <c r="D1146" s="340">
        <v>15.307499999999999</v>
      </c>
      <c r="E1146" s="340">
        <v>503.9</v>
      </c>
      <c r="F1146" s="340">
        <v>7.13</v>
      </c>
      <c r="G1146" s="340">
        <v>8.0975000000000001</v>
      </c>
      <c r="H1146" s="340">
        <v>17.239999999999998</v>
      </c>
      <c r="I1146" s="340">
        <v>205.85</v>
      </c>
      <c r="K1146" s="228">
        <f>B1146*0.220463</f>
        <v>344.25297449999999</v>
      </c>
      <c r="L1146" s="228">
        <f>C1146*39.3682</f>
        <v>202.35254799999998</v>
      </c>
      <c r="M1146" s="229">
        <f>D1146*36.7437</f>
        <v>562.45418774999996</v>
      </c>
      <c r="N1146" s="296">
        <f>E1146/0.907185</f>
        <v>555.45451038101373</v>
      </c>
      <c r="O1146" s="296">
        <f>F1146*36.7437</f>
        <v>261.98258099999998</v>
      </c>
      <c r="P1146" s="453">
        <f>G1146*36.7437</f>
        <v>297.53211074999996</v>
      </c>
      <c r="Q1146" s="296">
        <f>H1146/100*2204.6</f>
        <v>380.07303999999999</v>
      </c>
      <c r="R1146" s="477">
        <f t="shared" si="502"/>
        <v>4538.1691000000001</v>
      </c>
      <c r="S1146" s="546"/>
      <c r="T1146" s="520"/>
      <c r="U1146" s="520"/>
      <c r="V1146" s="520"/>
      <c r="W1146" s="520"/>
      <c r="X1146" s="520"/>
    </row>
    <row r="1147" spans="1:24" ht="18" customHeight="1" thickBot="1">
      <c r="A1147" s="120" t="s">
        <v>158</v>
      </c>
      <c r="B1147" s="344">
        <f t="shared" ref="B1147:I1147" si="504">AVERAGE(B1126:B1146)</f>
        <v>1549.8809523809523</v>
      </c>
      <c r="C1147" s="344">
        <f t="shared" si="504"/>
        <v>5.0220238095238097</v>
      </c>
      <c r="D1147" s="344">
        <f t="shared" si="504"/>
        <v>14.89202380952381</v>
      </c>
      <c r="E1147" s="344">
        <f t="shared" si="504"/>
        <v>484.10476190476186</v>
      </c>
      <c r="F1147" s="344">
        <f t="shared" si="504"/>
        <v>6.8271428571428574</v>
      </c>
      <c r="G1147" s="344">
        <f t="shared" si="504"/>
        <v>7.5203571428571436</v>
      </c>
      <c r="H1147" s="344">
        <f t="shared" si="504"/>
        <v>17.01047619047619</v>
      </c>
      <c r="I1147" s="344">
        <f t="shared" si="504"/>
        <v>197.78333333333333</v>
      </c>
      <c r="J1147" s="462"/>
      <c r="K1147" s="223">
        <f>AVERAGE(K1126:K1146)</f>
        <v>341.69140440476195</v>
      </c>
      <c r="L1147" s="223">
        <f t="shared" ref="L1147:R1147" si="505">AVERAGE(L1126:L1146)</f>
        <v>197.7080377380953</v>
      </c>
      <c r="M1147" s="224">
        <f t="shared" si="505"/>
        <v>547.18805524999982</v>
      </c>
      <c r="N1147" s="402">
        <f t="shared" si="505"/>
        <v>533.63400177996982</v>
      </c>
      <c r="O1147" s="402">
        <f t="shared" si="505"/>
        <v>250.85448899999997</v>
      </c>
      <c r="P1147" s="493">
        <f t="shared" si="505"/>
        <v>276.32574674999995</v>
      </c>
      <c r="Q1147" s="553">
        <f t="shared" si="505"/>
        <v>375.01295809523816</v>
      </c>
      <c r="R1147" s="282">
        <f t="shared" si="505"/>
        <v>4360.3313666666663</v>
      </c>
      <c r="S1147" s="546"/>
      <c r="T1147" s="520"/>
      <c r="U1147" s="520"/>
      <c r="V1147" s="520"/>
      <c r="W1147" s="520"/>
      <c r="X1147" s="520"/>
    </row>
    <row r="1148" spans="1:24" ht="18" customHeight="1">
      <c r="A1148" s="526">
        <v>41760</v>
      </c>
      <c r="B1148" s="340">
        <v>1564.5</v>
      </c>
      <c r="C1148" s="340">
        <v>5.0324999999999998</v>
      </c>
      <c r="D1148" s="340">
        <v>14.734999999999999</v>
      </c>
      <c r="E1148" s="340">
        <v>486.7</v>
      </c>
      <c r="F1148" s="340">
        <v>6.9874999999999998</v>
      </c>
      <c r="G1148" s="340">
        <v>8.0625</v>
      </c>
      <c r="H1148" s="340">
        <v>17.8</v>
      </c>
      <c r="I1148" s="340">
        <v>204.15</v>
      </c>
      <c r="K1148" s="228">
        <f t="shared" ref="K1148:K1168" si="506">B1148*0.220463</f>
        <v>344.91436349999998</v>
      </c>
      <c r="L1148" s="228">
        <f t="shared" ref="L1148:L1167" si="507">C1148*39.3682</f>
        <v>198.12046649999999</v>
      </c>
      <c r="M1148" s="229">
        <f t="shared" ref="M1148:M1167" si="508">D1148*36.7437</f>
        <v>541.41841949999991</v>
      </c>
      <c r="N1148" s="477">
        <f t="shared" ref="N1148:N1167" si="509">E1148/0.907185</f>
        <v>536.49476126699619</v>
      </c>
      <c r="O1148" s="477">
        <f t="shared" ref="O1148:P1168" si="510">F1148*36.7437</f>
        <v>256.74660374999996</v>
      </c>
      <c r="P1148" s="453">
        <f t="shared" si="510"/>
        <v>296.24608124999997</v>
      </c>
      <c r="Q1148" s="296">
        <f t="shared" ref="Q1148:R1168" si="511">H1148/100*2204.6</f>
        <v>392.41880000000003</v>
      </c>
      <c r="R1148" s="232">
        <f t="shared" si="511"/>
        <v>4500.6908999999996</v>
      </c>
      <c r="S1148" s="552" t="s">
        <v>155</v>
      </c>
      <c r="T1148" s="520"/>
      <c r="U1148" s="520"/>
      <c r="V1148" s="520"/>
      <c r="W1148" s="520"/>
      <c r="X1148" s="520"/>
    </row>
    <row r="1149" spans="1:24" ht="18" customHeight="1">
      <c r="A1149" s="526">
        <v>41761</v>
      </c>
      <c r="B1149" s="340">
        <v>1550</v>
      </c>
      <c r="C1149" s="340">
        <v>4.9400000000000004</v>
      </c>
      <c r="D1149" s="340">
        <v>14.807499999999999</v>
      </c>
      <c r="E1149" s="340">
        <v>491.2</v>
      </c>
      <c r="F1149" s="340">
        <v>7.0774999999999997</v>
      </c>
      <c r="G1149" s="340">
        <v>8.3175000000000008</v>
      </c>
      <c r="H1149" s="340">
        <v>17.45</v>
      </c>
      <c r="I1149" s="340">
        <v>203.2</v>
      </c>
      <c r="K1149" s="228">
        <f t="shared" si="506"/>
        <v>341.71764999999999</v>
      </c>
      <c r="L1149" s="228">
        <f t="shared" si="507"/>
        <v>194.47890800000002</v>
      </c>
      <c r="M1149" s="229">
        <f t="shared" si="508"/>
        <v>544.08233774999997</v>
      </c>
      <c r="N1149" s="477">
        <f t="shared" si="509"/>
        <v>541.45516074450086</v>
      </c>
      <c r="O1149" s="477">
        <f t="shared" si="510"/>
        <v>260.05353674999998</v>
      </c>
      <c r="P1149" s="453">
        <f t="shared" si="510"/>
        <v>305.61572475000003</v>
      </c>
      <c r="Q1149" s="296">
        <f t="shared" si="511"/>
        <v>384.70269999999994</v>
      </c>
      <c r="R1149" s="232">
        <f t="shared" si="511"/>
        <v>4479.7471999999998</v>
      </c>
      <c r="S1149" s="546"/>
      <c r="T1149" s="520"/>
      <c r="U1149" s="520"/>
      <c r="V1149" s="520"/>
      <c r="W1149" s="520"/>
      <c r="X1149" s="520"/>
    </row>
    <row r="1150" spans="1:24" ht="18" customHeight="1">
      <c r="A1150" s="526">
        <v>41764</v>
      </c>
      <c r="B1150" s="340">
        <v>1552.5</v>
      </c>
      <c r="C1150" s="340">
        <v>5.0324999999999998</v>
      </c>
      <c r="D1150" s="340">
        <v>14.72</v>
      </c>
      <c r="E1150" s="340">
        <v>489.1</v>
      </c>
      <c r="F1150" s="340">
        <v>7.2125000000000004</v>
      </c>
      <c r="G1150" s="340">
        <v>8.3874999999999993</v>
      </c>
      <c r="H1150" s="340">
        <v>17.47</v>
      </c>
      <c r="I1150" s="340">
        <v>205.25</v>
      </c>
      <c r="K1150" s="228">
        <f t="shared" si="506"/>
        <v>342.26880749999998</v>
      </c>
      <c r="L1150" s="228">
        <f t="shared" si="507"/>
        <v>198.12046649999999</v>
      </c>
      <c r="M1150" s="229">
        <f t="shared" si="508"/>
        <v>540.86726399999998</v>
      </c>
      <c r="N1150" s="477">
        <f t="shared" si="509"/>
        <v>539.14030765499876</v>
      </c>
      <c r="O1150" s="477">
        <f t="shared" si="510"/>
        <v>265.01393624999997</v>
      </c>
      <c r="P1150" s="453">
        <f t="shared" si="510"/>
        <v>308.18778374999994</v>
      </c>
      <c r="Q1150" s="296">
        <f t="shared" si="511"/>
        <v>385.14362</v>
      </c>
      <c r="R1150" s="232">
        <f t="shared" si="511"/>
        <v>4524.9414999999999</v>
      </c>
      <c r="S1150" s="546"/>
      <c r="T1150" s="520"/>
      <c r="U1150" s="520"/>
      <c r="V1150" s="520"/>
      <c r="W1150" s="520"/>
      <c r="X1150" s="520"/>
    </row>
    <row r="1151" spans="1:24" ht="18" customHeight="1">
      <c r="A1151" s="526">
        <v>41765</v>
      </c>
      <c r="B1151" s="340">
        <v>1556.5</v>
      </c>
      <c r="C1151" s="340">
        <v>5.13</v>
      </c>
      <c r="D1151" s="340">
        <v>14.64</v>
      </c>
      <c r="E1151" s="340">
        <v>486.6</v>
      </c>
      <c r="F1151" s="340">
        <v>7.3174999999999999</v>
      </c>
      <c r="G1151" s="340">
        <v>8.43</v>
      </c>
      <c r="H1151" s="340">
        <v>17.2</v>
      </c>
      <c r="I1151" s="340">
        <v>202.25</v>
      </c>
      <c r="K1151" s="228">
        <f t="shared" si="506"/>
        <v>343.15065949999996</v>
      </c>
      <c r="L1151" s="228">
        <f t="shared" si="507"/>
        <v>201.958866</v>
      </c>
      <c r="M1151" s="229">
        <f t="shared" si="508"/>
        <v>537.92776800000001</v>
      </c>
      <c r="N1151" s="477">
        <f t="shared" si="509"/>
        <v>536.38453016749622</v>
      </c>
      <c r="O1151" s="477">
        <f t="shared" si="510"/>
        <v>268.87202474999998</v>
      </c>
      <c r="P1151" s="453">
        <f t="shared" si="510"/>
        <v>309.74939099999995</v>
      </c>
      <c r="Q1151" s="296">
        <f t="shared" si="511"/>
        <v>379.19119999999998</v>
      </c>
      <c r="R1151" s="232">
        <f t="shared" si="511"/>
        <v>4458.8035</v>
      </c>
      <c r="S1151" s="546"/>
      <c r="T1151" s="520"/>
      <c r="U1151" s="520"/>
      <c r="V1151" s="520"/>
      <c r="W1151" s="520"/>
      <c r="X1151" s="520"/>
    </row>
    <row r="1152" spans="1:24" ht="18" customHeight="1">
      <c r="A1152" s="526">
        <v>41766</v>
      </c>
      <c r="B1152" s="340">
        <v>1540.5</v>
      </c>
      <c r="C1152" s="340">
        <v>5.1025</v>
      </c>
      <c r="D1152" s="340">
        <v>14.51</v>
      </c>
      <c r="E1152" s="340">
        <v>481.3</v>
      </c>
      <c r="F1152" s="340">
        <v>7.2975000000000003</v>
      </c>
      <c r="G1152" s="340">
        <v>8.3650000000000002</v>
      </c>
      <c r="H1152" s="340">
        <v>17.260000000000002</v>
      </c>
      <c r="I1152" s="340">
        <v>201</v>
      </c>
      <c r="K1152" s="228">
        <f t="shared" si="506"/>
        <v>339.62325149999998</v>
      </c>
      <c r="L1152" s="228">
        <f t="shared" si="507"/>
        <v>200.87624050000002</v>
      </c>
      <c r="M1152" s="229">
        <f t="shared" si="508"/>
        <v>533.15108699999996</v>
      </c>
      <c r="N1152" s="477">
        <f t="shared" si="509"/>
        <v>530.54228189399078</v>
      </c>
      <c r="O1152" s="477">
        <f t="shared" si="510"/>
        <v>268.13715074999999</v>
      </c>
      <c r="P1152" s="453">
        <f t="shared" si="510"/>
        <v>307.36105049999998</v>
      </c>
      <c r="Q1152" s="296">
        <f t="shared" si="511"/>
        <v>380.51396</v>
      </c>
      <c r="R1152" s="232">
        <f t="shared" si="511"/>
        <v>4431.2459999999992</v>
      </c>
      <c r="S1152" s="546"/>
      <c r="T1152" s="520"/>
      <c r="U1152" s="520"/>
      <c r="V1152" s="520"/>
      <c r="W1152" s="520"/>
      <c r="X1152" s="520"/>
    </row>
    <row r="1153" spans="1:24" ht="18" customHeight="1">
      <c r="A1153" s="526">
        <v>41767</v>
      </c>
      <c r="B1153" s="340">
        <v>1531</v>
      </c>
      <c r="C1153" s="340">
        <v>5.1325000000000003</v>
      </c>
      <c r="D1153" s="340">
        <v>14.7425</v>
      </c>
      <c r="E1153" s="340">
        <v>490.6</v>
      </c>
      <c r="F1153" s="340">
        <v>7.2675000000000001</v>
      </c>
      <c r="G1153" s="340">
        <v>8.3249999999999993</v>
      </c>
      <c r="H1153" s="340">
        <v>17.239999999999998</v>
      </c>
      <c r="I1153" s="340">
        <v>195.5</v>
      </c>
      <c r="K1153" s="228">
        <f t="shared" si="506"/>
        <v>337.52885299999997</v>
      </c>
      <c r="L1153" s="228">
        <f t="shared" si="507"/>
        <v>202.05728650000003</v>
      </c>
      <c r="M1153" s="229">
        <f t="shared" si="508"/>
        <v>541.69399724999994</v>
      </c>
      <c r="N1153" s="477">
        <f t="shared" si="509"/>
        <v>540.79377414750024</v>
      </c>
      <c r="O1153" s="477">
        <f t="shared" si="510"/>
        <v>267.03483975</v>
      </c>
      <c r="P1153" s="453">
        <f t="shared" si="510"/>
        <v>305.89130249999994</v>
      </c>
      <c r="Q1153" s="296">
        <f t="shared" si="511"/>
        <v>380.07303999999999</v>
      </c>
      <c r="R1153" s="232">
        <f t="shared" si="511"/>
        <v>4309.9930000000004</v>
      </c>
      <c r="S1153" s="546"/>
      <c r="T1153" s="520"/>
      <c r="U1153" s="520"/>
      <c r="V1153" s="520"/>
      <c r="W1153" s="520"/>
      <c r="X1153" s="520"/>
    </row>
    <row r="1154" spans="1:24" ht="18" customHeight="1">
      <c r="A1154" s="233">
        <v>41768</v>
      </c>
      <c r="B1154" s="340">
        <v>1530</v>
      </c>
      <c r="C1154" s="340">
        <v>5.05</v>
      </c>
      <c r="D1154" s="340">
        <v>15.01</v>
      </c>
      <c r="E1154" s="340">
        <v>497.5</v>
      </c>
      <c r="F1154" s="340">
        <v>7.14</v>
      </c>
      <c r="G1154" s="340">
        <v>8.19</v>
      </c>
      <c r="H1154" s="340">
        <v>17.2</v>
      </c>
      <c r="I1154" s="340">
        <v>183.9</v>
      </c>
      <c r="K1154" s="228">
        <f t="shared" si="506"/>
        <v>337.30838999999997</v>
      </c>
      <c r="L1154" s="228">
        <f t="shared" si="507"/>
        <v>198.80941000000001</v>
      </c>
      <c r="M1154" s="229">
        <f t="shared" si="508"/>
        <v>551.52293699999996</v>
      </c>
      <c r="N1154" s="477">
        <f t="shared" si="509"/>
        <v>548.39972001300725</v>
      </c>
      <c r="O1154" s="477">
        <f t="shared" si="510"/>
        <v>262.35001799999998</v>
      </c>
      <c r="P1154" s="453">
        <f t="shared" si="510"/>
        <v>300.93090299999994</v>
      </c>
      <c r="Q1154" s="296">
        <f t="shared" si="511"/>
        <v>379.19119999999998</v>
      </c>
      <c r="R1154" s="232">
        <f t="shared" si="511"/>
        <v>4054.2593999999999</v>
      </c>
      <c r="S1154" s="546"/>
      <c r="T1154" s="520"/>
      <c r="U1154" s="520"/>
      <c r="V1154" s="520"/>
      <c r="W1154" s="520"/>
      <c r="X1154" s="520"/>
    </row>
    <row r="1155" spans="1:24" ht="18" customHeight="1">
      <c r="A1155" s="526">
        <v>41771</v>
      </c>
      <c r="B1155" s="340">
        <v>1528</v>
      </c>
      <c r="C1155" s="340">
        <v>4.9749999999999996</v>
      </c>
      <c r="D1155" s="340">
        <v>14.8375</v>
      </c>
      <c r="E1155" s="340">
        <v>489.5</v>
      </c>
      <c r="F1155" s="340">
        <v>7.0549999999999997</v>
      </c>
      <c r="G1155" s="340">
        <v>8.24</v>
      </c>
      <c r="H1155" s="340">
        <v>17.29</v>
      </c>
      <c r="I1155" s="340">
        <v>189.25</v>
      </c>
      <c r="K1155" s="228">
        <f t="shared" si="506"/>
        <v>336.86746399999998</v>
      </c>
      <c r="L1155" s="228">
        <f t="shared" si="507"/>
        <v>195.85679500000001</v>
      </c>
      <c r="M1155" s="229">
        <f t="shared" si="508"/>
        <v>545.18464874999995</v>
      </c>
      <c r="N1155" s="477">
        <f t="shared" si="509"/>
        <v>539.5812320529991</v>
      </c>
      <c r="O1155" s="477">
        <f t="shared" si="510"/>
        <v>259.22680349999996</v>
      </c>
      <c r="P1155" s="453">
        <f t="shared" si="510"/>
        <v>302.76808799999998</v>
      </c>
      <c r="Q1155" s="296">
        <f t="shared" si="511"/>
        <v>381.17534000000001</v>
      </c>
      <c r="R1155" s="232">
        <f t="shared" si="511"/>
        <v>4172.2055</v>
      </c>
      <c r="S1155" s="546"/>
      <c r="T1155" s="520"/>
      <c r="U1155" s="520"/>
      <c r="V1155" s="520"/>
      <c r="W1155" s="520"/>
      <c r="X1155" s="520"/>
    </row>
    <row r="1156" spans="1:24" ht="18" customHeight="1">
      <c r="A1156" s="526">
        <v>41772</v>
      </c>
      <c r="B1156" s="340">
        <v>1523</v>
      </c>
      <c r="C1156" s="340">
        <v>5.0324999999999998</v>
      </c>
      <c r="D1156" s="340">
        <v>15.022500000000001</v>
      </c>
      <c r="E1156" s="340">
        <v>497.7</v>
      </c>
      <c r="F1156" s="340">
        <v>7</v>
      </c>
      <c r="G1156" s="340">
        <v>8.2424999999999997</v>
      </c>
      <c r="H1156" s="340">
        <v>17.8</v>
      </c>
      <c r="I1156" s="340">
        <v>186.95</v>
      </c>
      <c r="K1156" s="228">
        <f t="shared" si="506"/>
        <v>335.76514900000001</v>
      </c>
      <c r="L1156" s="228">
        <f t="shared" si="507"/>
        <v>198.12046649999999</v>
      </c>
      <c r="M1156" s="229">
        <f t="shared" si="508"/>
        <v>551.98223325000004</v>
      </c>
      <c r="N1156" s="477">
        <f t="shared" si="509"/>
        <v>548.62018221200742</v>
      </c>
      <c r="O1156" s="477">
        <f t="shared" si="510"/>
        <v>257.20589999999999</v>
      </c>
      <c r="P1156" s="453">
        <f t="shared" si="510"/>
        <v>302.85994724999995</v>
      </c>
      <c r="Q1156" s="296">
        <f t="shared" si="511"/>
        <v>392.41880000000003</v>
      </c>
      <c r="R1156" s="232">
        <f t="shared" si="511"/>
        <v>4121.4996999999994</v>
      </c>
      <c r="S1156" s="546"/>
      <c r="T1156" s="520"/>
      <c r="U1156" s="520"/>
      <c r="V1156" s="520"/>
      <c r="W1156" s="520"/>
      <c r="X1156" s="520"/>
    </row>
    <row r="1157" spans="1:24" ht="18" customHeight="1">
      <c r="A1157" s="526">
        <v>41773</v>
      </c>
      <c r="B1157" s="340">
        <v>1520.5</v>
      </c>
      <c r="C1157" s="340">
        <v>4.9474999999999998</v>
      </c>
      <c r="D1157" s="340">
        <v>14.9625</v>
      </c>
      <c r="E1157" s="340">
        <v>497.9</v>
      </c>
      <c r="F1157" s="340">
        <v>6.81</v>
      </c>
      <c r="G1157" s="340">
        <v>8.0749999999999993</v>
      </c>
      <c r="H1157" s="340">
        <v>18.25</v>
      </c>
      <c r="I1157" s="340">
        <v>184.2</v>
      </c>
      <c r="K1157" s="228">
        <f t="shared" si="506"/>
        <v>335.21399149999996</v>
      </c>
      <c r="L1157" s="228">
        <f t="shared" si="507"/>
        <v>194.7741695</v>
      </c>
      <c r="M1157" s="229">
        <f t="shared" si="508"/>
        <v>549.77761124999995</v>
      </c>
      <c r="N1157" s="477">
        <f t="shared" si="509"/>
        <v>548.84064441100759</v>
      </c>
      <c r="O1157" s="477">
        <f t="shared" si="510"/>
        <v>250.22459699999996</v>
      </c>
      <c r="P1157" s="453">
        <f t="shared" si="510"/>
        <v>296.70537749999994</v>
      </c>
      <c r="Q1157" s="296">
        <f t="shared" si="511"/>
        <v>402.33949999999999</v>
      </c>
      <c r="R1157" s="232">
        <f t="shared" si="511"/>
        <v>4060.8731999999995</v>
      </c>
      <c r="S1157" s="546"/>
      <c r="T1157" s="520"/>
      <c r="U1157" s="520"/>
      <c r="V1157" s="520"/>
      <c r="W1157" s="520"/>
      <c r="X1157" s="520"/>
    </row>
    <row r="1158" spans="1:24" ht="18" customHeight="1">
      <c r="A1158" s="526">
        <v>41774</v>
      </c>
      <c r="B1158" s="340">
        <v>1538</v>
      </c>
      <c r="C1158" s="340">
        <v>4.8425000000000002</v>
      </c>
      <c r="D1158" s="340">
        <v>14.702500000000001</v>
      </c>
      <c r="E1158" s="340">
        <v>481.4</v>
      </c>
      <c r="F1158" s="340">
        <v>6.7824999999999998</v>
      </c>
      <c r="G1158" s="340">
        <v>7.7874999999999996</v>
      </c>
      <c r="H1158" s="340">
        <v>18.2</v>
      </c>
      <c r="I1158" s="340">
        <v>196.8</v>
      </c>
      <c r="K1158" s="228">
        <f t="shared" si="506"/>
        <v>339.07209399999999</v>
      </c>
      <c r="L1158" s="228">
        <f t="shared" si="507"/>
        <v>190.64050850000001</v>
      </c>
      <c r="M1158" s="229">
        <f t="shared" si="508"/>
        <v>540.22424924999996</v>
      </c>
      <c r="N1158" s="477">
        <f t="shared" si="509"/>
        <v>530.65251299349086</v>
      </c>
      <c r="O1158" s="477">
        <f t="shared" si="510"/>
        <v>249.21414524999997</v>
      </c>
      <c r="P1158" s="453">
        <f t="shared" si="510"/>
        <v>286.14156374999999</v>
      </c>
      <c r="Q1158" s="296">
        <f t="shared" si="511"/>
        <v>401.23719999999997</v>
      </c>
      <c r="R1158" s="232">
        <f t="shared" si="511"/>
        <v>4338.6527999999998</v>
      </c>
      <c r="S1158" s="552" t="s">
        <v>163</v>
      </c>
      <c r="T1158" s="520"/>
      <c r="U1158" s="520"/>
      <c r="V1158" s="520"/>
      <c r="W1158" s="520"/>
      <c r="X1158" s="520"/>
    </row>
    <row r="1159" spans="1:24" ht="18" customHeight="1">
      <c r="A1159" s="526">
        <v>41775</v>
      </c>
      <c r="B1159" s="340">
        <v>1540</v>
      </c>
      <c r="C1159" s="340">
        <v>4.835</v>
      </c>
      <c r="D1159" s="340">
        <v>14.65</v>
      </c>
      <c r="E1159" s="340">
        <v>480.2</v>
      </c>
      <c r="F1159" s="340">
        <v>6.7424999999999997</v>
      </c>
      <c r="G1159" s="340">
        <v>7.6775000000000002</v>
      </c>
      <c r="H1159" s="340">
        <v>17.91</v>
      </c>
      <c r="I1159" s="340">
        <v>185.05</v>
      </c>
      <c r="K1159" s="228">
        <f t="shared" si="506"/>
        <v>339.51301999999998</v>
      </c>
      <c r="L1159" s="228">
        <f t="shared" si="507"/>
        <v>190.345247</v>
      </c>
      <c r="M1159" s="229">
        <f t="shared" si="508"/>
        <v>538.29520500000001</v>
      </c>
      <c r="N1159" s="477">
        <f t="shared" si="509"/>
        <v>529.32973979948963</v>
      </c>
      <c r="O1159" s="477">
        <f t="shared" si="510"/>
        <v>247.74439724999996</v>
      </c>
      <c r="P1159" s="453">
        <f t="shared" si="510"/>
        <v>282.09975674999998</v>
      </c>
      <c r="Q1159" s="296">
        <f t="shared" si="511"/>
        <v>394.84386000000001</v>
      </c>
      <c r="R1159" s="232">
        <f t="shared" si="511"/>
        <v>4079.6122999999998</v>
      </c>
      <c r="S1159" s="546"/>
      <c r="T1159" s="520"/>
      <c r="U1159" s="520"/>
      <c r="V1159" s="520"/>
      <c r="W1159" s="520"/>
      <c r="X1159" s="520"/>
    </row>
    <row r="1160" spans="1:24" ht="18" customHeight="1">
      <c r="A1160" s="526">
        <v>41778</v>
      </c>
      <c r="B1160" s="340">
        <v>1532.5</v>
      </c>
      <c r="C1160" s="340">
        <v>4.7725</v>
      </c>
      <c r="D1160" s="340">
        <v>14.852499999999999</v>
      </c>
      <c r="E1160" s="340">
        <v>490.5</v>
      </c>
      <c r="F1160" s="340">
        <v>6.7450000000000001</v>
      </c>
      <c r="G1160" s="340">
        <v>7.6875</v>
      </c>
      <c r="H1160" s="340">
        <v>17.77</v>
      </c>
      <c r="I1160" s="340">
        <v>183.5</v>
      </c>
      <c r="K1160" s="228">
        <f t="shared" si="506"/>
        <v>337.85954749999996</v>
      </c>
      <c r="L1160" s="228">
        <f t="shared" si="507"/>
        <v>187.88473450000001</v>
      </c>
      <c r="M1160" s="229">
        <f t="shared" si="508"/>
        <v>545.73580424999989</v>
      </c>
      <c r="N1160" s="477">
        <f t="shared" si="509"/>
        <v>540.68354304800016</v>
      </c>
      <c r="O1160" s="477">
        <f t="shared" si="510"/>
        <v>247.83625649999999</v>
      </c>
      <c r="P1160" s="453">
        <f t="shared" si="510"/>
        <v>282.46719374999998</v>
      </c>
      <c r="Q1160" s="296">
        <f t="shared" si="511"/>
        <v>391.75741999999997</v>
      </c>
      <c r="R1160" s="232">
        <f t="shared" si="511"/>
        <v>4045.4409999999998</v>
      </c>
      <c r="S1160" s="546"/>
      <c r="T1160" s="520"/>
      <c r="U1160" s="520"/>
      <c r="V1160" s="520"/>
      <c r="W1160" s="520"/>
      <c r="X1160" s="520"/>
    </row>
    <row r="1161" spans="1:24" ht="18" customHeight="1">
      <c r="A1161" s="526">
        <v>41779</v>
      </c>
      <c r="B1161" s="340">
        <v>1530</v>
      </c>
      <c r="C1161" s="340">
        <v>4.7350000000000003</v>
      </c>
      <c r="D1161" s="340">
        <v>14.6975</v>
      </c>
      <c r="E1161" s="340">
        <v>486.7</v>
      </c>
      <c r="F1161" s="340">
        <v>6.7050000000000001</v>
      </c>
      <c r="G1161" s="340">
        <v>7.6825000000000001</v>
      </c>
      <c r="H1161" s="340">
        <v>17.579999999999998</v>
      </c>
      <c r="I1161" s="340">
        <v>185.7</v>
      </c>
      <c r="K1161" s="228">
        <f t="shared" si="506"/>
        <v>337.30838999999997</v>
      </c>
      <c r="L1161" s="228">
        <f t="shared" si="507"/>
        <v>186.40842700000002</v>
      </c>
      <c r="M1161" s="229">
        <f t="shared" si="508"/>
        <v>540.0405307499999</v>
      </c>
      <c r="N1161" s="477">
        <f t="shared" si="509"/>
        <v>536.49476126699619</v>
      </c>
      <c r="O1161" s="477">
        <f t="shared" si="510"/>
        <v>246.36650849999998</v>
      </c>
      <c r="P1161" s="453">
        <f t="shared" si="510"/>
        <v>282.28347524999998</v>
      </c>
      <c r="Q1161" s="296">
        <f t="shared" si="511"/>
        <v>387.56867999999997</v>
      </c>
      <c r="R1161" s="232">
        <f t="shared" si="511"/>
        <v>4093.9422</v>
      </c>
      <c r="S1161" s="546"/>
      <c r="T1161" s="520"/>
      <c r="U1161" s="520"/>
      <c r="V1161" s="520"/>
      <c r="W1161" s="520"/>
      <c r="X1161" s="520"/>
    </row>
    <row r="1162" spans="1:24" ht="18" customHeight="1">
      <c r="A1162" s="526">
        <v>41780</v>
      </c>
      <c r="B1162" s="340">
        <v>1527</v>
      </c>
      <c r="C1162" s="340">
        <v>4.7450000000000001</v>
      </c>
      <c r="D1162" s="340">
        <v>15.0525</v>
      </c>
      <c r="E1162" s="340">
        <v>498.1</v>
      </c>
      <c r="F1162" s="340">
        <v>6.6425000000000001</v>
      </c>
      <c r="G1162" s="340">
        <v>7.6150000000000002</v>
      </c>
      <c r="H1162" s="340">
        <v>17.440000000000001</v>
      </c>
      <c r="I1162" s="340">
        <v>181.4</v>
      </c>
      <c r="K1162" s="228">
        <f t="shared" si="506"/>
        <v>336.64700099999999</v>
      </c>
      <c r="L1162" s="228">
        <f t="shared" si="507"/>
        <v>186.802109</v>
      </c>
      <c r="M1162" s="229">
        <f t="shared" si="508"/>
        <v>553.08454424999991</v>
      </c>
      <c r="N1162" s="477">
        <f t="shared" si="509"/>
        <v>549.06110661000787</v>
      </c>
      <c r="O1162" s="477">
        <f t="shared" si="510"/>
        <v>244.07002724999998</v>
      </c>
      <c r="P1162" s="453">
        <f t="shared" si="510"/>
        <v>279.80327549999998</v>
      </c>
      <c r="Q1162" s="296">
        <f t="shared" si="511"/>
        <v>384.48223999999999</v>
      </c>
      <c r="R1162" s="232">
        <f t="shared" si="511"/>
        <v>3999.1444000000001</v>
      </c>
      <c r="S1162" s="546"/>
      <c r="T1162" s="520"/>
      <c r="U1162" s="520"/>
      <c r="V1162" s="520"/>
      <c r="W1162" s="520"/>
      <c r="X1162" s="520"/>
    </row>
    <row r="1163" spans="1:24" ht="18" customHeight="1">
      <c r="A1163" s="526">
        <v>41781</v>
      </c>
      <c r="B1163" s="340">
        <v>1532</v>
      </c>
      <c r="C1163" s="340">
        <v>4.7675000000000001</v>
      </c>
      <c r="D1163" s="340">
        <v>15.1875</v>
      </c>
      <c r="E1163" s="340">
        <v>501.5</v>
      </c>
      <c r="F1163" s="340">
        <v>6.5925000000000002</v>
      </c>
      <c r="G1163" s="340">
        <v>7.5175000000000001</v>
      </c>
      <c r="H1163" s="340">
        <v>17.38</v>
      </c>
      <c r="I1163" s="340">
        <v>181.35</v>
      </c>
      <c r="K1163" s="228">
        <f t="shared" si="506"/>
        <v>337.74931599999996</v>
      </c>
      <c r="L1163" s="228">
        <f t="shared" si="507"/>
        <v>187.6878935</v>
      </c>
      <c r="M1163" s="229">
        <f t="shared" si="508"/>
        <v>558.0449437499999</v>
      </c>
      <c r="N1163" s="477">
        <f t="shared" si="509"/>
        <v>552.80896399301139</v>
      </c>
      <c r="O1163" s="477">
        <f t="shared" si="510"/>
        <v>242.23284224999998</v>
      </c>
      <c r="P1163" s="453">
        <f t="shared" si="510"/>
        <v>276.22076475</v>
      </c>
      <c r="Q1163" s="296">
        <f t="shared" si="511"/>
        <v>383.15947999999992</v>
      </c>
      <c r="R1163" s="232">
        <f t="shared" si="511"/>
        <v>3998.0420999999997</v>
      </c>
      <c r="S1163" s="546"/>
      <c r="T1163" s="520"/>
      <c r="U1163" s="520"/>
      <c r="V1163" s="520"/>
      <c r="W1163" s="520"/>
      <c r="X1163" s="520"/>
    </row>
    <row r="1164" spans="1:24" ht="18" customHeight="1">
      <c r="A1164" s="526">
        <v>41782</v>
      </c>
      <c r="B1164" s="340">
        <v>1524.5</v>
      </c>
      <c r="C1164" s="340">
        <v>4.78</v>
      </c>
      <c r="D1164" s="340">
        <v>15.154999999999999</v>
      </c>
      <c r="E1164" s="340">
        <v>502.6</v>
      </c>
      <c r="F1164" s="340">
        <v>6.5250000000000004</v>
      </c>
      <c r="G1164" s="340">
        <v>7.45</v>
      </c>
      <c r="H1164" s="340">
        <v>17.37</v>
      </c>
      <c r="I1164" s="340">
        <v>181.9</v>
      </c>
      <c r="K1164" s="228">
        <f t="shared" si="506"/>
        <v>336.0958435</v>
      </c>
      <c r="L1164" s="228">
        <f t="shared" si="507"/>
        <v>188.17999600000002</v>
      </c>
      <c r="M1164" s="229">
        <f t="shared" si="508"/>
        <v>556.85077349999995</v>
      </c>
      <c r="N1164" s="477">
        <f t="shared" si="509"/>
        <v>554.02150608751253</v>
      </c>
      <c r="O1164" s="477">
        <f t="shared" si="510"/>
        <v>239.75264249999998</v>
      </c>
      <c r="P1164" s="453">
        <f t="shared" si="510"/>
        <v>273.740565</v>
      </c>
      <c r="Q1164" s="296">
        <f t="shared" si="511"/>
        <v>382.93902000000003</v>
      </c>
      <c r="R1164" s="232">
        <f t="shared" si="511"/>
        <v>4010.1673999999998</v>
      </c>
      <c r="S1164" s="546"/>
      <c r="T1164" s="520"/>
      <c r="U1164" s="520"/>
      <c r="V1164" s="520"/>
      <c r="W1164" s="520"/>
      <c r="X1164" s="520"/>
    </row>
    <row r="1165" spans="1:24" ht="18" customHeight="1">
      <c r="A1165" s="526">
        <v>41786</v>
      </c>
      <c r="B1165" s="340">
        <v>1509</v>
      </c>
      <c r="C1165" s="340">
        <v>4.6974999999999998</v>
      </c>
      <c r="D1165" s="340">
        <v>14.887499999999999</v>
      </c>
      <c r="E1165" s="340">
        <v>494.2</v>
      </c>
      <c r="F1165" s="340">
        <v>6.41</v>
      </c>
      <c r="G1165" s="340">
        <v>7.3825000000000003</v>
      </c>
      <c r="H1165" s="340">
        <v>17.02</v>
      </c>
      <c r="I1165" s="340">
        <v>179.35</v>
      </c>
      <c r="K1165" s="228">
        <f t="shared" si="506"/>
        <v>332.67866699999996</v>
      </c>
      <c r="L1165" s="228">
        <f t="shared" si="507"/>
        <v>184.9321195</v>
      </c>
      <c r="M1165" s="229">
        <f t="shared" si="508"/>
        <v>547.02183374999993</v>
      </c>
      <c r="N1165" s="477">
        <f t="shared" si="509"/>
        <v>544.76209372950393</v>
      </c>
      <c r="O1165" s="477">
        <f t="shared" si="510"/>
        <v>235.52711699999998</v>
      </c>
      <c r="P1165" s="453">
        <f t="shared" si="510"/>
        <v>271.26036525000001</v>
      </c>
      <c r="Q1165" s="296">
        <f t="shared" si="511"/>
        <v>375.22291999999999</v>
      </c>
      <c r="R1165" s="232">
        <f t="shared" si="511"/>
        <v>3953.9500999999996</v>
      </c>
      <c r="S1165" s="546"/>
      <c r="T1165" s="520"/>
      <c r="U1165" s="520"/>
      <c r="V1165" s="520"/>
      <c r="W1165" s="520"/>
      <c r="X1165" s="520"/>
    </row>
    <row r="1166" spans="1:24" ht="18" customHeight="1">
      <c r="A1166" s="526">
        <v>41787</v>
      </c>
      <c r="B1166" s="340">
        <v>1505</v>
      </c>
      <c r="C1166" s="340">
        <v>4.7249999999999996</v>
      </c>
      <c r="D1166" s="340">
        <v>14.977499999999999</v>
      </c>
      <c r="E1166" s="340">
        <v>498.5</v>
      </c>
      <c r="F1166" s="340">
        <v>6.3875000000000002</v>
      </c>
      <c r="G1166" s="340">
        <v>7.36</v>
      </c>
      <c r="H1166" s="340">
        <v>17.11</v>
      </c>
      <c r="I1166" s="340">
        <v>176.15</v>
      </c>
      <c r="K1166" s="228">
        <f t="shared" si="506"/>
        <v>331.79681499999998</v>
      </c>
      <c r="L1166" s="228">
        <f t="shared" si="507"/>
        <v>186.014745</v>
      </c>
      <c r="M1166" s="229">
        <f t="shared" si="508"/>
        <v>550.32876674999989</v>
      </c>
      <c r="N1166" s="477">
        <f t="shared" si="509"/>
        <v>549.50203100800832</v>
      </c>
      <c r="O1166" s="477">
        <f t="shared" si="510"/>
        <v>234.70038374999999</v>
      </c>
      <c r="P1166" s="453">
        <f t="shared" si="510"/>
        <v>270.43363199999999</v>
      </c>
      <c r="Q1166" s="296">
        <f>H1166/100*2204.6</f>
        <v>377.20706000000001</v>
      </c>
      <c r="R1166" s="232">
        <f>I1166/100*2204.6</f>
        <v>3883.4029</v>
      </c>
      <c r="S1166" s="546"/>
      <c r="T1166" s="520"/>
      <c r="U1166" s="520"/>
      <c r="V1166" s="520"/>
      <c r="W1166" s="520"/>
      <c r="X1166" s="520"/>
    </row>
    <row r="1167" spans="1:24" ht="18" customHeight="1">
      <c r="A1167" s="526">
        <v>41788</v>
      </c>
      <c r="B1167" s="340">
        <v>1502.5</v>
      </c>
      <c r="C1167" s="340">
        <v>4.6950000000000003</v>
      </c>
      <c r="D1167" s="340">
        <v>14.99</v>
      </c>
      <c r="E1167" s="340">
        <v>498.4</v>
      </c>
      <c r="F1167" s="340">
        <v>6.3250000000000002</v>
      </c>
      <c r="G1167" s="340">
        <v>7.3049999999999997</v>
      </c>
      <c r="H1167" s="340">
        <v>17.48</v>
      </c>
      <c r="I1167" s="340">
        <v>181.95</v>
      </c>
      <c r="K1167" s="228">
        <f>B1167*0.220463</f>
        <v>331.24565749999999</v>
      </c>
      <c r="L1167" s="228">
        <f t="shared" si="507"/>
        <v>184.83369900000002</v>
      </c>
      <c r="M1167" s="229">
        <f t="shared" si="508"/>
        <v>550.78806299999997</v>
      </c>
      <c r="N1167" s="477">
        <f t="shared" si="509"/>
        <v>549.39179990850812</v>
      </c>
      <c r="O1167" s="477">
        <f t="shared" si="510"/>
        <v>232.40390249999999</v>
      </c>
      <c r="P1167" s="453">
        <f>G1167*36.7437</f>
        <v>268.41272849999996</v>
      </c>
      <c r="Q1167" s="296">
        <f t="shared" si="511"/>
        <v>385.36408</v>
      </c>
      <c r="R1167" s="232">
        <f t="shared" si="511"/>
        <v>4011.2696999999998</v>
      </c>
      <c r="S1167" s="546"/>
      <c r="T1167" s="520"/>
      <c r="U1167" s="520"/>
      <c r="V1167" s="520"/>
      <c r="W1167" s="520"/>
      <c r="X1167" s="520"/>
    </row>
    <row r="1168" spans="1:24" ht="18" customHeight="1" thickBot="1">
      <c r="A1168" s="526">
        <v>41789</v>
      </c>
      <c r="B1168" s="340">
        <v>1498.5</v>
      </c>
      <c r="C1168" s="340">
        <v>4.6574999999999998</v>
      </c>
      <c r="D1168" s="340">
        <v>14.932499999999999</v>
      </c>
      <c r="E1168" s="340">
        <v>500.2</v>
      </c>
      <c r="F1168" s="340">
        <v>6.2725</v>
      </c>
      <c r="G1168" s="340">
        <v>7.2324999999999999</v>
      </c>
      <c r="H1168" s="340">
        <v>17.38</v>
      </c>
      <c r="I1168" s="340">
        <v>177.5</v>
      </c>
      <c r="K1168" s="228">
        <f t="shared" si="506"/>
        <v>330.36380550000001</v>
      </c>
      <c r="L1168" s="228">
        <f>C1168*39.3682</f>
        <v>183.35739150000001</v>
      </c>
      <c r="M1168" s="229">
        <f>D1168*36.7437</f>
        <v>548.67530024999996</v>
      </c>
      <c r="N1168" s="477">
        <f>E1168/0.907185</f>
        <v>551.37595969950996</v>
      </c>
      <c r="O1168" s="477">
        <f>F1168*36.7437</f>
        <v>230.47485824999998</v>
      </c>
      <c r="P1168" s="453">
        <f t="shared" si="510"/>
        <v>265.74881024999996</v>
      </c>
      <c r="Q1168" s="296">
        <f t="shared" si="511"/>
        <v>383.15947999999992</v>
      </c>
      <c r="R1168" s="232">
        <f t="shared" si="511"/>
        <v>3913.1649999999995</v>
      </c>
      <c r="S1168" s="546"/>
      <c r="T1168" s="520"/>
      <c r="U1168" s="520"/>
      <c r="V1168" s="520"/>
      <c r="W1168" s="520"/>
      <c r="X1168" s="520"/>
    </row>
    <row r="1169" spans="1:24" ht="18" customHeight="1" thickBot="1">
      <c r="A1169" s="120" t="s">
        <v>161</v>
      </c>
      <c r="B1169" s="344">
        <f>AVERAGE(B1148:B1168)</f>
        <v>1530.2619047619048</v>
      </c>
      <c r="C1169" s="344">
        <f t="shared" ref="C1169:I1169" si="512">AVERAGE(C1148:C1168)</f>
        <v>4.887023809523809</v>
      </c>
      <c r="D1169" s="344">
        <f t="shared" si="512"/>
        <v>14.86059523809524</v>
      </c>
      <c r="E1169" s="344">
        <f t="shared" si="512"/>
        <v>492.4</v>
      </c>
      <c r="F1169" s="344">
        <f t="shared" si="512"/>
        <v>6.8235714285714284</v>
      </c>
      <c r="G1169" s="344">
        <f t="shared" si="512"/>
        <v>7.8729761904761899</v>
      </c>
      <c r="H1169" s="344">
        <f t="shared" si="512"/>
        <v>17.504761904761907</v>
      </c>
      <c r="I1169" s="344">
        <f t="shared" si="512"/>
        <v>188.87142857142857</v>
      </c>
      <c r="J1169" s="462"/>
      <c r="K1169" s="223">
        <f>AVERAGE(K1148:K1168)</f>
        <v>337.36613030952384</v>
      </c>
      <c r="L1169" s="223">
        <f t="shared" ref="L1169:Q1169" si="513">AVERAGE(L1148:L1168)</f>
        <v>192.39333073809524</v>
      </c>
      <c r="M1169" s="224">
        <f t="shared" si="513"/>
        <v>546.03325324999992</v>
      </c>
      <c r="N1169" s="402">
        <f t="shared" si="513"/>
        <v>542.77793393850209</v>
      </c>
      <c r="O1169" s="402">
        <f t="shared" si="513"/>
        <v>250.72326149999992</v>
      </c>
      <c r="P1169" s="493">
        <f t="shared" si="513"/>
        <v>289.28227525000005</v>
      </c>
      <c r="Q1169" s="553">
        <f t="shared" si="513"/>
        <v>385.90998095238098</v>
      </c>
      <c r="R1169" s="282">
        <f>AVERAGE(R1148:R1168)</f>
        <v>4163.8595142857148</v>
      </c>
      <c r="S1169" s="546"/>
      <c r="T1169" s="520"/>
      <c r="U1169" s="520"/>
      <c r="V1169" s="520"/>
      <c r="W1169" s="520"/>
      <c r="X1169" s="520"/>
    </row>
    <row r="1170" spans="1:24" ht="18" customHeight="1">
      <c r="A1170" s="122">
        <v>41792</v>
      </c>
      <c r="B1170" s="226">
        <v>1486.5</v>
      </c>
      <c r="C1170" s="226">
        <v>4.6550000000000002</v>
      </c>
      <c r="D1170" s="226">
        <v>15.005000000000001</v>
      </c>
      <c r="E1170" s="226">
        <v>506</v>
      </c>
      <c r="F1170" s="226">
        <v>6.2074999999999996</v>
      </c>
      <c r="G1170" s="226">
        <v>7.1875</v>
      </c>
      <c r="H1170" s="340">
        <v>17.18</v>
      </c>
      <c r="I1170" s="340">
        <v>172.35</v>
      </c>
      <c r="K1170" s="228">
        <f t="shared" ref="K1170:K1190" si="514">B1170*0.220463</f>
        <v>327.71824950000001</v>
      </c>
      <c r="L1170" s="228">
        <f t="shared" ref="L1170:L1190" si="515">C1170*39.3682</f>
        <v>183.25897100000003</v>
      </c>
      <c r="M1170" s="229">
        <f t="shared" ref="M1170:M1190" si="516">D1170*36.7437</f>
        <v>551.33921850000002</v>
      </c>
      <c r="N1170" s="477">
        <f t="shared" ref="N1170:N1177" si="517">E1170/0.907185</f>
        <v>557.76936347051594</v>
      </c>
      <c r="O1170" s="477">
        <f t="shared" ref="O1170:P1190" si="518">F1170*36.7437</f>
        <v>228.08651774999996</v>
      </c>
      <c r="P1170" s="453">
        <f t="shared" si="518"/>
        <v>264.09534374999998</v>
      </c>
      <c r="Q1170" s="554">
        <f t="shared" ref="Q1170:R1190" si="519">H1170/100*2204.6</f>
        <v>378.75027999999998</v>
      </c>
      <c r="R1170" s="232">
        <f t="shared" si="519"/>
        <v>3799.6280999999999</v>
      </c>
      <c r="S1170" s="546"/>
      <c r="T1170" s="520"/>
      <c r="U1170" s="520"/>
      <c r="V1170" s="520"/>
      <c r="W1170" s="520"/>
      <c r="X1170" s="520"/>
    </row>
    <row r="1171" spans="1:24" ht="18" customHeight="1">
      <c r="A1171" s="122">
        <v>41793</v>
      </c>
      <c r="B1171" s="289">
        <v>1455</v>
      </c>
      <c r="C1171" s="289">
        <v>4.5824999999999996</v>
      </c>
      <c r="D1171" s="289">
        <v>14.8125</v>
      </c>
      <c r="E1171" s="289">
        <v>499.6</v>
      </c>
      <c r="F1171" s="458">
        <v>6.125</v>
      </c>
      <c r="G1171" s="289">
        <v>7.0774999999999997</v>
      </c>
      <c r="H1171" s="289">
        <v>17.190000000000001</v>
      </c>
      <c r="I1171" s="289">
        <v>171.15</v>
      </c>
      <c r="K1171" s="228">
        <f t="shared" si="514"/>
        <v>320.77366499999999</v>
      </c>
      <c r="L1171" s="228">
        <f t="shared" si="515"/>
        <v>180.4047765</v>
      </c>
      <c r="M1171" s="229">
        <f t="shared" si="516"/>
        <v>544.26605624999991</v>
      </c>
      <c r="N1171" s="286">
        <f t="shared" si="517"/>
        <v>550.71457310250946</v>
      </c>
      <c r="O1171" s="288">
        <f t="shared" si="518"/>
        <v>225.05516249999999</v>
      </c>
      <c r="P1171" s="453">
        <f t="shared" si="518"/>
        <v>260.05353674999998</v>
      </c>
      <c r="Q1171" s="287">
        <f t="shared" si="519"/>
        <v>378.97074000000003</v>
      </c>
      <c r="R1171" s="286">
        <f t="shared" si="519"/>
        <v>3773.1729</v>
      </c>
      <c r="V1171" s="388"/>
    </row>
    <row r="1172" spans="1:24" ht="18" customHeight="1">
      <c r="A1172" s="122">
        <v>41794</v>
      </c>
      <c r="B1172" s="289">
        <v>1422.5</v>
      </c>
      <c r="C1172" s="289">
        <v>4.5625</v>
      </c>
      <c r="D1172" s="289">
        <v>14.824999999999999</v>
      </c>
      <c r="E1172" s="289">
        <v>496.5</v>
      </c>
      <c r="F1172" s="458">
        <v>6.1449999999999996</v>
      </c>
      <c r="G1172" s="289">
        <v>7.1349999999999998</v>
      </c>
      <c r="H1172" s="289">
        <v>17.04</v>
      </c>
      <c r="I1172" s="289">
        <v>170.2</v>
      </c>
      <c r="K1172" s="228">
        <f t="shared" si="514"/>
        <v>313.60861749999998</v>
      </c>
      <c r="L1172" s="228">
        <f t="shared" si="515"/>
        <v>179.6174125</v>
      </c>
      <c r="M1172" s="229">
        <f t="shared" si="516"/>
        <v>544.72535249999987</v>
      </c>
      <c r="N1172" s="286">
        <f t="shared" si="517"/>
        <v>547.29740901800619</v>
      </c>
      <c r="O1172" s="288">
        <f t="shared" si="518"/>
        <v>225.79003649999996</v>
      </c>
      <c r="P1172" s="453">
        <f t="shared" si="518"/>
        <v>262.16629949999998</v>
      </c>
      <c r="Q1172" s="287">
        <f t="shared" si="519"/>
        <v>375.66383999999999</v>
      </c>
      <c r="R1172" s="286">
        <f t="shared" si="519"/>
        <v>3752.2291999999998</v>
      </c>
    </row>
    <row r="1173" spans="1:24" ht="18" customHeight="1">
      <c r="A1173" s="122">
        <v>41795</v>
      </c>
      <c r="B1173" s="289">
        <v>1408</v>
      </c>
      <c r="C1173" s="289">
        <v>4.49</v>
      </c>
      <c r="D1173" s="289">
        <v>14.605</v>
      </c>
      <c r="E1173" s="289">
        <v>490.6</v>
      </c>
      <c r="F1173" s="458">
        <v>6.0575000000000001</v>
      </c>
      <c r="G1173" s="289">
        <v>7.14</v>
      </c>
      <c r="H1173" s="289">
        <v>16.829999999999998</v>
      </c>
      <c r="I1173" s="289">
        <v>169.15</v>
      </c>
      <c r="K1173" s="228">
        <f t="shared" si="514"/>
        <v>310.41190399999999</v>
      </c>
      <c r="L1173" s="228">
        <f t="shared" si="515"/>
        <v>176.76321800000002</v>
      </c>
      <c r="M1173" s="229">
        <f t="shared" si="516"/>
        <v>536.64173849999997</v>
      </c>
      <c r="N1173" s="286">
        <f t="shared" si="517"/>
        <v>540.79377414750024</v>
      </c>
      <c r="O1173" s="288">
        <f t="shared" si="518"/>
        <v>222.57496275</v>
      </c>
      <c r="P1173" s="453">
        <f t="shared" si="518"/>
        <v>262.35001799999998</v>
      </c>
      <c r="Q1173" s="287">
        <f t="shared" si="519"/>
        <v>371.03417999999994</v>
      </c>
      <c r="R1173" s="286">
        <f t="shared" si="519"/>
        <v>3729.0808999999999</v>
      </c>
    </row>
    <row r="1174" spans="1:24" ht="18" customHeight="1">
      <c r="A1174" s="122">
        <v>41796</v>
      </c>
      <c r="B1174" s="289">
        <v>1417.5</v>
      </c>
      <c r="C1174" s="289">
        <v>4.59</v>
      </c>
      <c r="D1174" s="289">
        <v>14.57</v>
      </c>
      <c r="E1174" s="289">
        <v>487.6</v>
      </c>
      <c r="F1174" s="458">
        <v>6.1825000000000001</v>
      </c>
      <c r="G1174" s="289">
        <v>7.3550000000000004</v>
      </c>
      <c r="H1174" s="289">
        <v>16.920000000000002</v>
      </c>
      <c r="I1174" s="289">
        <v>172.1</v>
      </c>
      <c r="K1174" s="228">
        <f t="shared" si="514"/>
        <v>312.5063025</v>
      </c>
      <c r="L1174" s="228">
        <f t="shared" si="515"/>
        <v>180.70003800000001</v>
      </c>
      <c r="M1174" s="229">
        <f t="shared" si="516"/>
        <v>535.35570899999993</v>
      </c>
      <c r="N1174" s="286">
        <f t="shared" si="517"/>
        <v>537.48684116249717</v>
      </c>
      <c r="O1174" s="288">
        <f t="shared" si="518"/>
        <v>227.16792525</v>
      </c>
      <c r="P1174" s="453">
        <f t="shared" si="518"/>
        <v>270.24991349999999</v>
      </c>
      <c r="Q1174" s="287">
        <f t="shared" si="519"/>
        <v>373.01832000000002</v>
      </c>
      <c r="R1174" s="286">
        <f t="shared" si="519"/>
        <v>3794.1165999999994</v>
      </c>
    </row>
    <row r="1175" spans="1:24" ht="18" customHeight="1">
      <c r="A1175" s="122">
        <v>41799</v>
      </c>
      <c r="B1175" s="289">
        <v>1414.5</v>
      </c>
      <c r="C1175" s="289">
        <v>4.51</v>
      </c>
      <c r="D1175" s="289">
        <v>14.57</v>
      </c>
      <c r="E1175" s="289">
        <v>482.2</v>
      </c>
      <c r="F1175" s="458">
        <v>6.125</v>
      </c>
      <c r="G1175" s="289">
        <v>7.3375000000000004</v>
      </c>
      <c r="H1175" s="289">
        <v>16.98</v>
      </c>
      <c r="I1175" s="289">
        <v>165.35</v>
      </c>
      <c r="K1175" s="228">
        <f t="shared" si="514"/>
        <v>311.84491349999996</v>
      </c>
      <c r="L1175" s="228">
        <f t="shared" si="515"/>
        <v>177.55058199999999</v>
      </c>
      <c r="M1175" s="229">
        <f t="shared" si="516"/>
        <v>535.35570899999993</v>
      </c>
      <c r="N1175" s="286">
        <f t="shared" si="517"/>
        <v>531.53436178949164</v>
      </c>
      <c r="O1175" s="288">
        <f t="shared" si="518"/>
        <v>225.05516249999999</v>
      </c>
      <c r="P1175" s="453">
        <f t="shared" si="518"/>
        <v>269.60689874999997</v>
      </c>
      <c r="Q1175" s="287">
        <f t="shared" si="519"/>
        <v>374.34107999999998</v>
      </c>
      <c r="R1175" s="286">
        <f t="shared" si="519"/>
        <v>3645.3060999999998</v>
      </c>
    </row>
    <row r="1176" spans="1:24" ht="18" customHeight="1">
      <c r="A1176" s="122">
        <v>41800</v>
      </c>
      <c r="B1176" s="289">
        <v>1403.5</v>
      </c>
      <c r="C1176" s="289">
        <v>4.4550000000000001</v>
      </c>
      <c r="D1176" s="289">
        <v>14.625</v>
      </c>
      <c r="E1176" s="289">
        <v>484.5</v>
      </c>
      <c r="F1176" s="458">
        <v>6.0125000000000002</v>
      </c>
      <c r="G1176" s="289">
        <v>7.26</v>
      </c>
      <c r="H1176" s="289">
        <v>16.97</v>
      </c>
      <c r="I1176" s="289">
        <v>165.65</v>
      </c>
      <c r="K1176" s="228">
        <f t="shared" si="514"/>
        <v>309.41982050000001</v>
      </c>
      <c r="L1176" s="228">
        <f t="shared" si="515"/>
        <v>175.38533100000001</v>
      </c>
      <c r="M1176" s="229">
        <f t="shared" si="516"/>
        <v>537.37661249999996</v>
      </c>
      <c r="N1176" s="286">
        <f t="shared" si="517"/>
        <v>534.06967707799402</v>
      </c>
      <c r="O1176" s="288">
        <f t="shared" si="518"/>
        <v>220.92149624999999</v>
      </c>
      <c r="P1176" s="453">
        <f t="shared" si="518"/>
        <v>266.75926199999998</v>
      </c>
      <c r="Q1176" s="287">
        <f t="shared" si="519"/>
        <v>374.12061999999997</v>
      </c>
      <c r="R1176" s="286">
        <f t="shared" si="519"/>
        <v>3651.9198999999999</v>
      </c>
    </row>
    <row r="1177" spans="1:24" ht="18" customHeight="1">
      <c r="A1177" s="122">
        <v>41801</v>
      </c>
      <c r="B1177" s="289">
        <v>1412.5</v>
      </c>
      <c r="C1177" s="289">
        <v>4.41</v>
      </c>
      <c r="D1177" s="289">
        <v>14.455</v>
      </c>
      <c r="E1177" s="289">
        <v>482.3</v>
      </c>
      <c r="F1177" s="458">
        <v>5.8925000000000001</v>
      </c>
      <c r="G1177" s="289">
        <v>7.0425000000000004</v>
      </c>
      <c r="H1177" s="289">
        <v>16.809999999999999</v>
      </c>
      <c r="I1177" s="289">
        <v>171.6</v>
      </c>
      <c r="K1177" s="228">
        <f t="shared" si="514"/>
        <v>311.40398749999997</v>
      </c>
      <c r="L1177" s="228">
        <f t="shared" si="515"/>
        <v>173.61376200000001</v>
      </c>
      <c r="M1177" s="229">
        <f t="shared" si="516"/>
        <v>531.13018349999993</v>
      </c>
      <c r="N1177" s="286">
        <f t="shared" si="517"/>
        <v>531.64459288899172</v>
      </c>
      <c r="O1177" s="288">
        <f t="shared" si="518"/>
        <v>216.51225224999999</v>
      </c>
      <c r="P1177" s="453">
        <f t="shared" si="518"/>
        <v>258.76750724999999</v>
      </c>
      <c r="Q1177" s="287">
        <f t="shared" si="519"/>
        <v>370.59325999999999</v>
      </c>
      <c r="R1177" s="286">
        <f t="shared" si="519"/>
        <v>3783.0935999999997</v>
      </c>
    </row>
    <row r="1178" spans="1:24" ht="18" customHeight="1">
      <c r="A1178" s="122">
        <v>41802</v>
      </c>
      <c r="B1178" s="289">
        <v>1442</v>
      </c>
      <c r="C1178" s="289">
        <v>4.4400000000000004</v>
      </c>
      <c r="D1178" s="289">
        <v>14.1525</v>
      </c>
      <c r="E1178" s="289">
        <v>469.2</v>
      </c>
      <c r="F1178" s="458">
        <v>5.8525</v>
      </c>
      <c r="G1178" s="289">
        <v>7.0549999999999997</v>
      </c>
      <c r="H1178" s="289">
        <v>16.7</v>
      </c>
      <c r="I1178" s="289">
        <v>171.95</v>
      </c>
      <c r="K1178" s="228">
        <f t="shared" si="514"/>
        <v>317.907646</v>
      </c>
      <c r="L1178" s="228">
        <f t="shared" si="515"/>
        <v>174.79480800000002</v>
      </c>
      <c r="M1178" s="229">
        <f t="shared" si="516"/>
        <v>520.01521424999999</v>
      </c>
      <c r="N1178" s="286">
        <f t="shared" ref="N1178:N1190" si="520">E1178/0.907185</f>
        <v>517.2043188544784</v>
      </c>
      <c r="O1178" s="288">
        <f t="shared" si="518"/>
        <v>215.04250424999998</v>
      </c>
      <c r="P1178" s="453">
        <f t="shared" si="518"/>
        <v>259.22680349999996</v>
      </c>
      <c r="Q1178" s="287">
        <f t="shared" si="519"/>
        <v>368.16819999999996</v>
      </c>
      <c r="R1178" s="286">
        <f t="shared" si="519"/>
        <v>3790.8096999999993</v>
      </c>
    </row>
    <row r="1179" spans="1:24" ht="18" customHeight="1">
      <c r="A1179" s="122">
        <v>41803</v>
      </c>
      <c r="B1179" s="289">
        <v>1451</v>
      </c>
      <c r="C1179" s="289">
        <v>4.47</v>
      </c>
      <c r="D1179" s="289">
        <v>14.2575</v>
      </c>
      <c r="E1179" s="289">
        <v>467.9</v>
      </c>
      <c r="F1179" s="458">
        <v>5.86</v>
      </c>
      <c r="G1179" s="289">
        <v>7.1325000000000003</v>
      </c>
      <c r="H1179" s="289">
        <v>17.04</v>
      </c>
      <c r="I1179" s="289">
        <v>173.7</v>
      </c>
      <c r="K1179" s="228">
        <f t="shared" si="514"/>
        <v>319.89181300000001</v>
      </c>
      <c r="L1179" s="228">
        <f t="shared" si="515"/>
        <v>175.975854</v>
      </c>
      <c r="M1179" s="229">
        <f t="shared" si="516"/>
        <v>523.87330274999999</v>
      </c>
      <c r="N1179" s="286">
        <f t="shared" si="520"/>
        <v>515.77131456097709</v>
      </c>
      <c r="O1179" s="288">
        <f t="shared" si="518"/>
        <v>215.318082</v>
      </c>
      <c r="P1179" s="453">
        <f t="shared" si="518"/>
        <v>262.07444025000001</v>
      </c>
      <c r="Q1179" s="287">
        <f t="shared" si="519"/>
        <v>375.66383999999999</v>
      </c>
      <c r="R1179" s="286">
        <f t="shared" si="519"/>
        <v>3829.3901999999994</v>
      </c>
    </row>
    <row r="1180" spans="1:24" ht="18" customHeight="1">
      <c r="A1180" s="122">
        <v>41806</v>
      </c>
      <c r="B1180" s="289">
        <v>1466.5</v>
      </c>
      <c r="C1180" s="289">
        <v>4.41</v>
      </c>
      <c r="D1180" s="289">
        <v>14.217499999999999</v>
      </c>
      <c r="E1180" s="289">
        <v>462.4</v>
      </c>
      <c r="F1180" s="458">
        <v>5.81</v>
      </c>
      <c r="G1180" s="289">
        <v>7.0824999999999996</v>
      </c>
      <c r="H1180" s="289">
        <v>17.100000000000001</v>
      </c>
      <c r="I1180" s="289">
        <v>172.95</v>
      </c>
      <c r="K1180" s="228">
        <f t="shared" si="514"/>
        <v>323.3089895</v>
      </c>
      <c r="L1180" s="228">
        <f t="shared" si="515"/>
        <v>173.61376200000001</v>
      </c>
      <c r="M1180" s="229">
        <f t="shared" si="516"/>
        <v>522.4035547499999</v>
      </c>
      <c r="N1180" s="286">
        <f t="shared" si="520"/>
        <v>509.70860408847142</v>
      </c>
      <c r="O1180" s="288">
        <f t="shared" si="518"/>
        <v>213.48089699999997</v>
      </c>
      <c r="P1180" s="453">
        <f t="shared" si="518"/>
        <v>260.23725524999998</v>
      </c>
      <c r="Q1180" s="287">
        <f t="shared" si="519"/>
        <v>376.98660000000001</v>
      </c>
      <c r="R1180" s="286">
        <f t="shared" si="519"/>
        <v>3812.8556999999996</v>
      </c>
    </row>
    <row r="1181" spans="1:24" ht="18" customHeight="1">
      <c r="A1181" s="122">
        <v>41807</v>
      </c>
      <c r="B1181" s="289">
        <v>1465</v>
      </c>
      <c r="C1181" s="289">
        <v>4.3875000000000002</v>
      </c>
      <c r="D1181" s="289">
        <v>13.9825</v>
      </c>
      <c r="E1181" s="289">
        <v>450.7</v>
      </c>
      <c r="F1181" s="458">
        <v>5.8174999999999999</v>
      </c>
      <c r="G1181" s="289">
        <v>7.125</v>
      </c>
      <c r="H1181" s="289">
        <v>17.059999999999999</v>
      </c>
      <c r="I1181" s="289">
        <v>169.05</v>
      </c>
      <c r="K1181" s="228">
        <f t="shared" si="514"/>
        <v>322.978295</v>
      </c>
      <c r="L1181" s="228">
        <f t="shared" si="515"/>
        <v>172.72797750000001</v>
      </c>
      <c r="M1181" s="229">
        <f t="shared" si="516"/>
        <v>513.76878524999995</v>
      </c>
      <c r="N1181" s="286">
        <f t="shared" si="520"/>
        <v>496.81156544695955</v>
      </c>
      <c r="O1181" s="288">
        <f t="shared" si="518"/>
        <v>213.75647474999997</v>
      </c>
      <c r="P1181" s="453">
        <f t="shared" si="518"/>
        <v>261.79886249999998</v>
      </c>
      <c r="Q1181" s="287">
        <f t="shared" si="519"/>
        <v>376.10475999999994</v>
      </c>
      <c r="R1181" s="286">
        <f t="shared" si="519"/>
        <v>3726.8762999999999</v>
      </c>
    </row>
    <row r="1182" spans="1:24" ht="18" customHeight="1">
      <c r="A1182" s="122">
        <v>41808</v>
      </c>
      <c r="B1182" s="289">
        <v>1478.5</v>
      </c>
      <c r="C1182" s="289">
        <v>4.415</v>
      </c>
      <c r="D1182" s="289">
        <v>14.09</v>
      </c>
      <c r="E1182" s="289">
        <v>453.2</v>
      </c>
      <c r="F1182" s="458">
        <v>5.87</v>
      </c>
      <c r="G1182" s="289">
        <v>7.2774999999999999</v>
      </c>
      <c r="H1182" s="289">
        <v>17.53</v>
      </c>
      <c r="I1182" s="289">
        <v>166.75</v>
      </c>
      <c r="K1182" s="228">
        <f t="shared" si="514"/>
        <v>325.95454549999999</v>
      </c>
      <c r="L1182" s="228">
        <f t="shared" si="515"/>
        <v>173.81060300000001</v>
      </c>
      <c r="M1182" s="229">
        <f t="shared" si="516"/>
        <v>517.71873299999993</v>
      </c>
      <c r="N1182" s="286">
        <f t="shared" si="520"/>
        <v>499.56734293446209</v>
      </c>
      <c r="O1182" s="288">
        <f t="shared" si="518"/>
        <v>215.685519</v>
      </c>
      <c r="P1182" s="453">
        <f t="shared" si="518"/>
        <v>267.40227675</v>
      </c>
      <c r="Q1182" s="287">
        <f t="shared" si="519"/>
        <v>386.46638000000002</v>
      </c>
      <c r="R1182" s="286">
        <f t="shared" si="519"/>
        <v>3676.1704999999997</v>
      </c>
    </row>
    <row r="1183" spans="1:24" ht="18" customHeight="1">
      <c r="A1183" s="122">
        <v>41809</v>
      </c>
      <c r="B1183" s="289">
        <v>1469</v>
      </c>
      <c r="C1183" s="289">
        <v>4.5049999999999999</v>
      </c>
      <c r="D1183" s="289">
        <v>14.2075</v>
      </c>
      <c r="E1183" s="289">
        <v>451.2</v>
      </c>
      <c r="F1183" s="458">
        <v>5.9349999999999996</v>
      </c>
      <c r="G1183" s="289">
        <v>7.2925000000000004</v>
      </c>
      <c r="H1183" s="289">
        <v>17.940000000000001</v>
      </c>
      <c r="I1183" s="289">
        <v>167</v>
      </c>
      <c r="K1183" s="228">
        <f t="shared" si="514"/>
        <v>323.86014699999998</v>
      </c>
      <c r="L1183" s="228">
        <f t="shared" si="515"/>
        <v>177.35374100000001</v>
      </c>
      <c r="M1183" s="229">
        <f t="shared" si="516"/>
        <v>522.0361177499999</v>
      </c>
      <c r="N1183" s="286">
        <f t="shared" si="520"/>
        <v>497.36272094446002</v>
      </c>
      <c r="O1183" s="288">
        <f t="shared" si="518"/>
        <v>218.07385949999997</v>
      </c>
      <c r="P1183" s="453">
        <f t="shared" si="518"/>
        <v>267.95343224999999</v>
      </c>
      <c r="Q1183" s="287">
        <f t="shared" si="519"/>
        <v>395.50524000000001</v>
      </c>
      <c r="R1183" s="286">
        <f t="shared" si="519"/>
        <v>3681.6819999999998</v>
      </c>
    </row>
    <row r="1184" spans="1:24" ht="18" customHeight="1">
      <c r="A1184" s="122">
        <v>41810</v>
      </c>
      <c r="B1184" s="289">
        <v>1463.5</v>
      </c>
      <c r="C1184" s="289">
        <v>4.5324999999999998</v>
      </c>
      <c r="D1184" s="289">
        <v>14.157500000000001</v>
      </c>
      <c r="E1184" s="289">
        <v>459.2</v>
      </c>
      <c r="F1184" s="458">
        <v>5.8525</v>
      </c>
      <c r="G1184" s="289">
        <v>7.2074999999999996</v>
      </c>
      <c r="H1184" s="289">
        <v>17.920000000000002</v>
      </c>
      <c r="I1184" s="289">
        <v>175.5</v>
      </c>
      <c r="K1184" s="228">
        <f t="shared" si="514"/>
        <v>322.64760050000001</v>
      </c>
      <c r="L1184" s="228">
        <f t="shared" si="515"/>
        <v>178.43636649999999</v>
      </c>
      <c r="M1184" s="229">
        <f t="shared" si="516"/>
        <v>520.19893274999993</v>
      </c>
      <c r="N1184" s="286">
        <f t="shared" si="520"/>
        <v>506.18120890446818</v>
      </c>
      <c r="O1184" s="288">
        <f t="shared" si="518"/>
        <v>215.04250424999998</v>
      </c>
      <c r="P1184" s="453">
        <f t="shared" si="518"/>
        <v>264.83021774999997</v>
      </c>
      <c r="Q1184" s="287">
        <f t="shared" si="519"/>
        <v>395.06432000000007</v>
      </c>
      <c r="R1184" s="286">
        <f t="shared" si="519"/>
        <v>3869.0729999999994</v>
      </c>
      <c r="S1184" s="542" t="s">
        <v>166</v>
      </c>
    </row>
    <row r="1185" spans="1:19" ht="18" customHeight="1">
      <c r="A1185" s="122">
        <v>41813</v>
      </c>
      <c r="B1185" s="289">
        <v>1462.5</v>
      </c>
      <c r="C1185" s="289">
        <v>4.4450000000000003</v>
      </c>
      <c r="D1185" s="289">
        <v>14.2475</v>
      </c>
      <c r="E1185" s="289">
        <v>455.8</v>
      </c>
      <c r="F1185" s="458">
        <v>5.7975000000000003</v>
      </c>
      <c r="G1185" s="289">
        <v>7.14</v>
      </c>
      <c r="H1185" s="289">
        <v>17.850000000000001</v>
      </c>
      <c r="I1185" s="289">
        <v>177.4</v>
      </c>
      <c r="K1185" s="228">
        <f t="shared" si="514"/>
        <v>322.42713750000001</v>
      </c>
      <c r="L1185" s="228">
        <f t="shared" si="515"/>
        <v>174.99164900000002</v>
      </c>
      <c r="M1185" s="229">
        <f t="shared" si="516"/>
        <v>523.50586575</v>
      </c>
      <c r="N1185" s="286">
        <f t="shared" si="520"/>
        <v>502.43335152146477</v>
      </c>
      <c r="O1185" s="288">
        <f t="shared" si="518"/>
        <v>213.02160075</v>
      </c>
      <c r="P1185" s="453">
        <f t="shared" si="518"/>
        <v>262.35001799999998</v>
      </c>
      <c r="Q1185" s="287">
        <f t="shared" si="519"/>
        <v>393.52110000000005</v>
      </c>
      <c r="R1185" s="286">
        <f t="shared" si="519"/>
        <v>3910.9603999999999</v>
      </c>
    </row>
    <row r="1186" spans="1:19" ht="18" customHeight="1">
      <c r="A1186" s="122">
        <v>41814</v>
      </c>
      <c r="B1186" s="289">
        <v>1479</v>
      </c>
      <c r="C1186" s="289">
        <v>4.43</v>
      </c>
      <c r="D1186" s="289">
        <v>14.135</v>
      </c>
      <c r="E1186" s="289">
        <v>448.4</v>
      </c>
      <c r="F1186" s="458">
        <v>5.71</v>
      </c>
      <c r="G1186" s="289">
        <v>7.0549999999999997</v>
      </c>
      <c r="H1186" s="289">
        <v>17.809999999999999</v>
      </c>
      <c r="I1186" s="289">
        <v>176.25</v>
      </c>
      <c r="K1186" s="228">
        <f t="shared" si="514"/>
        <v>326.06477699999999</v>
      </c>
      <c r="L1186" s="228">
        <f>C1186*39.3682</f>
        <v>174.401126</v>
      </c>
      <c r="M1186" s="229">
        <f t="shared" si="516"/>
        <v>519.37219949999997</v>
      </c>
      <c r="N1186" s="286">
        <f t="shared" si="520"/>
        <v>494.27625015845717</v>
      </c>
      <c r="O1186" s="288">
        <f t="shared" si="518"/>
        <v>209.80652699999999</v>
      </c>
      <c r="P1186" s="453">
        <f t="shared" si="518"/>
        <v>259.22680349999996</v>
      </c>
      <c r="Q1186" s="287">
        <f>H1186/100*2204.6</f>
        <v>392.63925999999992</v>
      </c>
      <c r="R1186" s="286">
        <f t="shared" si="519"/>
        <v>3885.6074999999996</v>
      </c>
    </row>
    <row r="1187" spans="1:19" ht="18" customHeight="1">
      <c r="A1187" s="122">
        <v>41815</v>
      </c>
      <c r="B1187" s="289">
        <v>1484</v>
      </c>
      <c r="C1187" s="289">
        <v>4.41</v>
      </c>
      <c r="D1187" s="289">
        <v>14.157500000000001</v>
      </c>
      <c r="E1187" s="289">
        <v>451.7</v>
      </c>
      <c r="F1187" s="458">
        <v>5.7549999999999999</v>
      </c>
      <c r="G1187" s="289">
        <v>7.14</v>
      </c>
      <c r="H1187" s="289">
        <v>17.72</v>
      </c>
      <c r="I1187" s="289">
        <v>182.05</v>
      </c>
      <c r="K1187" s="228">
        <f t="shared" si="514"/>
        <v>327.16709199999997</v>
      </c>
      <c r="L1187" s="228">
        <f t="shared" si="515"/>
        <v>173.61376200000001</v>
      </c>
      <c r="M1187" s="229">
        <f t="shared" si="516"/>
        <v>520.19893274999993</v>
      </c>
      <c r="N1187" s="286">
        <f t="shared" si="520"/>
        <v>497.91387644196055</v>
      </c>
      <c r="O1187" s="288">
        <f t="shared" si="518"/>
        <v>211.45999349999997</v>
      </c>
      <c r="P1187" s="453">
        <f t="shared" si="518"/>
        <v>262.35001799999998</v>
      </c>
      <c r="Q1187" s="287">
        <f t="shared" si="519"/>
        <v>390.65511999999995</v>
      </c>
      <c r="R1187" s="286">
        <f t="shared" si="519"/>
        <v>4013.4742999999999</v>
      </c>
    </row>
    <row r="1188" spans="1:19" ht="18" customHeight="1">
      <c r="A1188" s="122">
        <v>41816</v>
      </c>
      <c r="B1188" s="289">
        <v>1473</v>
      </c>
      <c r="C1188" s="289">
        <v>4.4275000000000002</v>
      </c>
      <c r="D1188" s="289">
        <v>14.37</v>
      </c>
      <c r="E1188" s="289">
        <v>465.5</v>
      </c>
      <c r="F1188" s="458">
        <v>5.8224999999999998</v>
      </c>
      <c r="G1188" s="289">
        <v>7.21</v>
      </c>
      <c r="H1188" s="289">
        <v>17.57</v>
      </c>
      <c r="I1188" s="289">
        <v>180.85</v>
      </c>
      <c r="K1188" s="228">
        <f t="shared" si="514"/>
        <v>324.74199899999996</v>
      </c>
      <c r="L1188" s="228">
        <f t="shared" si="515"/>
        <v>174.3027055</v>
      </c>
      <c r="M1188" s="229">
        <f>D1188*36.7437</f>
        <v>528.00696899999991</v>
      </c>
      <c r="N1188" s="286">
        <f>E1188/0.907185</f>
        <v>513.12576817297463</v>
      </c>
      <c r="O1188" s="288">
        <f>F1188*36.7437</f>
        <v>213.94019324999996</v>
      </c>
      <c r="P1188" s="453">
        <f>G1188*36.7437</f>
        <v>264.922077</v>
      </c>
      <c r="Q1188" s="287">
        <f t="shared" si="519"/>
        <v>387.34821999999997</v>
      </c>
      <c r="R1188" s="286">
        <f>I1188/100*2204.6</f>
        <v>3987.0191</v>
      </c>
    </row>
    <row r="1189" spans="1:19" ht="18" customHeight="1">
      <c r="A1189" s="122">
        <v>41817</v>
      </c>
      <c r="B1189" s="289">
        <v>1459</v>
      </c>
      <c r="C1189" s="289">
        <v>4.43</v>
      </c>
      <c r="D1189" s="289">
        <v>14.32</v>
      </c>
      <c r="E1189" s="289">
        <v>469.8</v>
      </c>
      <c r="F1189" s="458">
        <v>5.8525</v>
      </c>
      <c r="G1189" s="289">
        <v>7.26</v>
      </c>
      <c r="H1189" s="289">
        <v>16.850000000000001</v>
      </c>
      <c r="I1189" s="289">
        <v>172.55</v>
      </c>
      <c r="K1189" s="228">
        <f>B1189*0.220463</f>
        <v>321.65551699999997</v>
      </c>
      <c r="L1189" s="228">
        <f t="shared" si="515"/>
        <v>174.401126</v>
      </c>
      <c r="M1189" s="229">
        <f t="shared" si="516"/>
        <v>526.16978399999994</v>
      </c>
      <c r="N1189" s="286">
        <f t="shared" si="520"/>
        <v>517.86570545147902</v>
      </c>
      <c r="O1189" s="288">
        <f t="shared" si="518"/>
        <v>215.04250424999998</v>
      </c>
      <c r="P1189" s="453">
        <f t="shared" si="518"/>
        <v>266.75926199999998</v>
      </c>
      <c r="Q1189" s="287">
        <f t="shared" si="519"/>
        <v>371.4751</v>
      </c>
      <c r="R1189" s="286">
        <f t="shared" si="519"/>
        <v>3804.0373</v>
      </c>
    </row>
    <row r="1190" spans="1:19" ht="18" customHeight="1" thickBot="1">
      <c r="A1190" s="122">
        <v>41820</v>
      </c>
      <c r="B1190" s="289">
        <v>1454</v>
      </c>
      <c r="C1190" s="289">
        <v>4.2424999999999997</v>
      </c>
      <c r="D1190" s="289">
        <v>14.005000000000001</v>
      </c>
      <c r="E1190" s="289">
        <v>458.3</v>
      </c>
      <c r="F1190" s="458">
        <v>5.6475</v>
      </c>
      <c r="G1190" s="289">
        <v>7.1050000000000004</v>
      </c>
      <c r="H1190" s="289">
        <v>16.62</v>
      </c>
      <c r="I1190" s="289">
        <v>175.1</v>
      </c>
      <c r="K1190" s="228">
        <f t="shared" si="514"/>
        <v>320.553202</v>
      </c>
      <c r="L1190" s="228">
        <f t="shared" si="515"/>
        <v>167.0195885</v>
      </c>
      <c r="M1190" s="229">
        <f t="shared" si="516"/>
        <v>514.59551850000003</v>
      </c>
      <c r="N1190" s="286">
        <f t="shared" si="520"/>
        <v>505.18912900896731</v>
      </c>
      <c r="O1190" s="288">
        <f t="shared" si="518"/>
        <v>207.51004574999999</v>
      </c>
      <c r="P1190" s="453">
        <f t="shared" si="518"/>
        <v>261.06398849999999</v>
      </c>
      <c r="Q1190" s="287">
        <f t="shared" si="519"/>
        <v>366.40451999999999</v>
      </c>
      <c r="R1190" s="286">
        <f t="shared" si="519"/>
        <v>3860.2545999999998</v>
      </c>
    </row>
    <row r="1191" spans="1:19" ht="18" customHeight="1" thickBot="1">
      <c r="A1191" s="120" t="s">
        <v>164</v>
      </c>
      <c r="B1191" s="107">
        <f t="shared" ref="B1191:I1191" si="521">AVERAGE(B1170:B1190)</f>
        <v>1450.8095238095239</v>
      </c>
      <c r="C1191" s="107">
        <f t="shared" si="521"/>
        <v>4.4666666666666659</v>
      </c>
      <c r="D1191" s="107">
        <f t="shared" si="521"/>
        <v>14.369880952380951</v>
      </c>
      <c r="E1191" s="107">
        <f t="shared" si="521"/>
        <v>471.07619047619033</v>
      </c>
      <c r="F1191" s="107">
        <f t="shared" si="521"/>
        <v>5.9204761904761902</v>
      </c>
      <c r="G1191" s="107">
        <f t="shared" si="521"/>
        <v>7.1722619047619034</v>
      </c>
      <c r="H1191" s="107">
        <f t="shared" si="521"/>
        <v>17.220476190476194</v>
      </c>
      <c r="I1191" s="107">
        <f t="shared" si="521"/>
        <v>172.31666666666666</v>
      </c>
      <c r="J1191" s="462"/>
      <c r="K1191" s="223">
        <f>AVERAGE(K1170:K1190)</f>
        <v>319.84982004761906</v>
      </c>
      <c r="L1191" s="223">
        <f t="shared" ref="L1191:R1191" si="522">AVERAGE(L1170:L1190)</f>
        <v>175.8446266666667</v>
      </c>
      <c r="M1191" s="224">
        <f t="shared" si="522"/>
        <v>528.00259474999996</v>
      </c>
      <c r="N1191" s="71">
        <f t="shared" si="522"/>
        <v>519.27246424509929</v>
      </c>
      <c r="O1191" s="71">
        <f t="shared" si="522"/>
        <v>217.54020100000002</v>
      </c>
      <c r="P1191" s="493">
        <f t="shared" si="522"/>
        <v>263.53543974999997</v>
      </c>
      <c r="Q1191" s="71">
        <f t="shared" si="522"/>
        <v>379.64261809523816</v>
      </c>
      <c r="R1191" s="282">
        <f t="shared" si="522"/>
        <v>3798.8932333333332</v>
      </c>
    </row>
    <row r="1192" spans="1:19" ht="18" customHeight="1">
      <c r="A1192" s="233">
        <v>41821</v>
      </c>
      <c r="B1192" s="226">
        <v>1450</v>
      </c>
      <c r="C1192" s="226">
        <v>4.2275</v>
      </c>
      <c r="D1192" s="226">
        <v>14</v>
      </c>
      <c r="E1192" s="226">
        <v>456.1</v>
      </c>
      <c r="F1192" s="226">
        <v>5.5975000000000001</v>
      </c>
      <c r="G1192" s="226">
        <v>7</v>
      </c>
      <c r="H1192" s="226">
        <v>17.8</v>
      </c>
      <c r="I1192" s="226">
        <v>170.95</v>
      </c>
      <c r="K1192" s="228">
        <f t="shared" ref="K1192:K1213" si="523">B1192*0.220463</f>
        <v>319.67134999999996</v>
      </c>
      <c r="L1192" s="228">
        <f t="shared" ref="L1192:L1212" si="524">C1192*39.3682</f>
        <v>166.42906550000001</v>
      </c>
      <c r="M1192" s="229">
        <f t="shared" ref="M1192:M1212" si="525">D1192*36.7437</f>
        <v>514.41179999999997</v>
      </c>
      <c r="N1192" s="477">
        <f t="shared" ref="N1192:N1212" si="526">E1192/0.907185</f>
        <v>502.76404481996508</v>
      </c>
      <c r="O1192" s="477">
        <f t="shared" ref="O1192:P1213" si="527">F1192*36.7437</f>
        <v>205.67286074999998</v>
      </c>
      <c r="P1192" s="453">
        <f t="shared" si="527"/>
        <v>257.20589999999999</v>
      </c>
      <c r="Q1192" s="554">
        <f t="shared" ref="Q1192:R1213" si="528">H1192/100*2204.6</f>
        <v>392.41880000000003</v>
      </c>
      <c r="R1192" s="232">
        <f t="shared" si="528"/>
        <v>3768.7636999999995</v>
      </c>
      <c r="S1192" s="542" t="s">
        <v>167</v>
      </c>
    </row>
    <row r="1193" spans="1:19" ht="18" customHeight="1">
      <c r="A1193" s="233">
        <v>41822</v>
      </c>
      <c r="B1193" s="226">
        <v>1466</v>
      </c>
      <c r="C1193" s="226">
        <v>4.1849999999999996</v>
      </c>
      <c r="D1193" s="226">
        <v>13.925000000000001</v>
      </c>
      <c r="E1193" s="226">
        <v>452.3</v>
      </c>
      <c r="F1193" s="226">
        <v>5.6174999999999997</v>
      </c>
      <c r="G1193" s="226">
        <v>6.83</v>
      </c>
      <c r="H1193" s="226">
        <v>17.87</v>
      </c>
      <c r="I1193" s="226">
        <v>173.3</v>
      </c>
      <c r="K1193" s="228">
        <f t="shared" si="523"/>
        <v>323.198758</v>
      </c>
      <c r="L1193" s="228">
        <f t="shared" si="524"/>
        <v>164.75591699999998</v>
      </c>
      <c r="M1193" s="229">
        <f t="shared" si="525"/>
        <v>511.65602250000001</v>
      </c>
      <c r="N1193" s="286">
        <f t="shared" si="526"/>
        <v>498.57526303896117</v>
      </c>
      <c r="O1193" s="288">
        <f t="shared" si="527"/>
        <v>206.40773474999997</v>
      </c>
      <c r="P1193" s="453">
        <f t="shared" si="527"/>
        <v>250.95947099999998</v>
      </c>
      <c r="Q1193" s="287">
        <f t="shared" si="528"/>
        <v>393.96202</v>
      </c>
      <c r="R1193" s="286">
        <f t="shared" si="528"/>
        <v>3820.5718000000002</v>
      </c>
    </row>
    <row r="1194" spans="1:19" ht="18" customHeight="1">
      <c r="A1194" s="122">
        <v>41823</v>
      </c>
      <c r="B1194" s="289">
        <v>1455</v>
      </c>
      <c r="C1194" s="289">
        <v>4.17</v>
      </c>
      <c r="D1194" s="289">
        <v>13.8775</v>
      </c>
      <c r="E1194" s="289">
        <v>447</v>
      </c>
      <c r="F1194" s="226">
        <v>5.68</v>
      </c>
      <c r="G1194" s="289">
        <v>6.97</v>
      </c>
      <c r="H1194" s="289">
        <v>17.809999999999999</v>
      </c>
      <c r="I1194" s="289">
        <v>171.8</v>
      </c>
      <c r="K1194" s="228">
        <f t="shared" si="523"/>
        <v>320.77366499999999</v>
      </c>
      <c r="L1194" s="228">
        <f t="shared" si="524"/>
        <v>164.16539399999999</v>
      </c>
      <c r="M1194" s="229">
        <f t="shared" si="525"/>
        <v>509.91069674999994</v>
      </c>
      <c r="N1194" s="286">
        <f t="shared" si="526"/>
        <v>492.73301476545578</v>
      </c>
      <c r="O1194" s="288">
        <f t="shared" si="527"/>
        <v>208.70421599999997</v>
      </c>
      <c r="P1194" s="453">
        <f t="shared" si="527"/>
        <v>256.10358899999994</v>
      </c>
      <c r="Q1194" s="287">
        <f t="shared" si="528"/>
        <v>392.63925999999992</v>
      </c>
      <c r="R1194" s="286">
        <f t="shared" si="528"/>
        <v>3787.5028000000002</v>
      </c>
    </row>
    <row r="1195" spans="1:19" ht="18" customHeight="1">
      <c r="A1195" s="122">
        <v>41827</v>
      </c>
      <c r="B1195" s="289">
        <v>1461.5</v>
      </c>
      <c r="C1195" s="289">
        <v>4.0925000000000002</v>
      </c>
      <c r="D1195" s="289">
        <v>13.63</v>
      </c>
      <c r="E1195" s="289">
        <v>443.7</v>
      </c>
      <c r="F1195" s="226">
        <v>5.45</v>
      </c>
      <c r="G1195" s="289">
        <v>6.7850000000000001</v>
      </c>
      <c r="H1195" s="289">
        <v>17.510000000000002</v>
      </c>
      <c r="I1195" s="289">
        <v>171.1</v>
      </c>
      <c r="K1195" s="228">
        <f t="shared" si="523"/>
        <v>322.20667449999996</v>
      </c>
      <c r="L1195" s="228">
        <f t="shared" si="524"/>
        <v>161.11435850000001</v>
      </c>
      <c r="M1195" s="229">
        <f t="shared" si="525"/>
        <v>500.81663099999997</v>
      </c>
      <c r="N1195" s="286">
        <f t="shared" si="526"/>
        <v>489.0953884819524</v>
      </c>
      <c r="O1195" s="288">
        <f t="shared" si="527"/>
        <v>200.253165</v>
      </c>
      <c r="P1195" s="453">
        <f t="shared" si="527"/>
        <v>249.30600449999997</v>
      </c>
      <c r="Q1195" s="287">
        <f t="shared" si="528"/>
        <v>386.02546000000001</v>
      </c>
      <c r="R1195" s="286">
        <f t="shared" si="528"/>
        <v>3772.0705999999996</v>
      </c>
    </row>
    <row r="1196" spans="1:19" ht="18" customHeight="1">
      <c r="A1196" s="122">
        <v>41828</v>
      </c>
      <c r="B1196" s="289">
        <v>1484.5</v>
      </c>
      <c r="C1196" s="289">
        <v>4.0824999999999996</v>
      </c>
      <c r="D1196" s="289">
        <v>13.297499999999999</v>
      </c>
      <c r="E1196" s="289">
        <v>437.3</v>
      </c>
      <c r="F1196" s="226">
        <v>5.4524999999999997</v>
      </c>
      <c r="G1196" s="289">
        <v>6.75</v>
      </c>
      <c r="H1196" s="289">
        <v>17.68</v>
      </c>
      <c r="I1196" s="289">
        <v>172.95</v>
      </c>
      <c r="K1196" s="228">
        <f t="shared" si="523"/>
        <v>327.27732349999997</v>
      </c>
      <c r="L1196" s="228">
        <f t="shared" si="524"/>
        <v>160.7206765</v>
      </c>
      <c r="M1196" s="229">
        <f t="shared" si="525"/>
        <v>488.59935074999993</v>
      </c>
      <c r="N1196" s="286">
        <f t="shared" si="526"/>
        <v>482.04059811394586</v>
      </c>
      <c r="O1196" s="288">
        <f t="shared" si="527"/>
        <v>200.34502424999997</v>
      </c>
      <c r="P1196" s="453">
        <f t="shared" si="527"/>
        <v>248.01997499999999</v>
      </c>
      <c r="Q1196" s="287">
        <f t="shared" si="528"/>
        <v>389.77327999999994</v>
      </c>
      <c r="R1196" s="286">
        <f t="shared" si="528"/>
        <v>3812.8556999999996</v>
      </c>
    </row>
    <row r="1197" spans="1:19" ht="18" customHeight="1">
      <c r="A1197" s="122">
        <v>41829</v>
      </c>
      <c r="B1197" s="289">
        <v>1460</v>
      </c>
      <c r="C1197" s="289">
        <v>4.04</v>
      </c>
      <c r="D1197" s="289">
        <v>13.345000000000001</v>
      </c>
      <c r="E1197" s="289">
        <v>439.5</v>
      </c>
      <c r="F1197" s="226">
        <v>5.3949999999999996</v>
      </c>
      <c r="G1197" s="289">
        <v>6.6074999999999999</v>
      </c>
      <c r="H1197" s="289">
        <v>17.420000000000002</v>
      </c>
      <c r="I1197" s="289">
        <v>172.9</v>
      </c>
      <c r="K1197" s="228">
        <f t="shared" si="523"/>
        <v>321.87597999999997</v>
      </c>
      <c r="L1197" s="228">
        <f t="shared" si="524"/>
        <v>159.047528</v>
      </c>
      <c r="M1197" s="229">
        <f t="shared" si="525"/>
        <v>490.34467649999999</v>
      </c>
      <c r="N1197" s="286">
        <f t="shared" si="526"/>
        <v>484.4656823029481</v>
      </c>
      <c r="O1197" s="288">
        <f t="shared" si="527"/>
        <v>198.23226149999996</v>
      </c>
      <c r="P1197" s="453">
        <f t="shared" si="527"/>
        <v>242.78399774999997</v>
      </c>
      <c r="Q1197" s="287">
        <f t="shared" si="528"/>
        <v>384.04132000000004</v>
      </c>
      <c r="R1197" s="286">
        <f t="shared" si="528"/>
        <v>3811.7534000000001</v>
      </c>
    </row>
    <row r="1198" spans="1:19" ht="18" customHeight="1">
      <c r="A1198" s="122">
        <v>41830</v>
      </c>
      <c r="B1198" s="289">
        <v>1460</v>
      </c>
      <c r="C1198" s="289">
        <v>4.0049999999999999</v>
      </c>
      <c r="D1198" s="289">
        <v>13.297499999999999</v>
      </c>
      <c r="E1198" s="289">
        <v>434.3</v>
      </c>
      <c r="F1198" s="226">
        <v>5.3674999999999997</v>
      </c>
      <c r="G1198" s="289">
        <v>6.5549999999999997</v>
      </c>
      <c r="H1198" s="289">
        <v>17.29</v>
      </c>
      <c r="I1198" s="289">
        <v>163</v>
      </c>
      <c r="K1198" s="228">
        <f t="shared" si="523"/>
        <v>321.87597999999997</v>
      </c>
      <c r="L1198" s="228">
        <f t="shared" si="524"/>
        <v>157.66964100000001</v>
      </c>
      <c r="M1198" s="229">
        <f t="shared" si="525"/>
        <v>488.59935074999993</v>
      </c>
      <c r="N1198" s="286">
        <f t="shared" si="526"/>
        <v>478.73366512894285</v>
      </c>
      <c r="O1198" s="288">
        <f t="shared" si="527"/>
        <v>197.22180974999998</v>
      </c>
      <c r="P1198" s="453">
        <f t="shared" si="527"/>
        <v>240.85495349999997</v>
      </c>
      <c r="Q1198" s="287">
        <f t="shared" si="528"/>
        <v>381.17534000000001</v>
      </c>
      <c r="R1198" s="286">
        <f t="shared" si="528"/>
        <v>3593.4979999999996</v>
      </c>
    </row>
    <row r="1199" spans="1:19" ht="18" customHeight="1">
      <c r="A1199" s="122">
        <v>41831</v>
      </c>
      <c r="B1199" s="289">
        <v>1450</v>
      </c>
      <c r="C1199" s="289">
        <v>3.9975000000000001</v>
      </c>
      <c r="D1199" s="289">
        <v>12.9575</v>
      </c>
      <c r="E1199" s="289">
        <v>421.8</v>
      </c>
      <c r="F1199" s="226">
        <v>5.1475</v>
      </c>
      <c r="G1199" s="289">
        <v>6.3425000000000002</v>
      </c>
      <c r="H1199" s="289">
        <v>17.07</v>
      </c>
      <c r="I1199" s="289">
        <v>161.4</v>
      </c>
      <c r="K1199" s="228">
        <f t="shared" si="523"/>
        <v>319.67134999999996</v>
      </c>
      <c r="L1199" s="228">
        <f t="shared" si="524"/>
        <v>157.3743795</v>
      </c>
      <c r="M1199" s="229">
        <f t="shared" si="525"/>
        <v>476.10649274999997</v>
      </c>
      <c r="N1199" s="286">
        <f t="shared" si="526"/>
        <v>464.95477769143008</v>
      </c>
      <c r="O1199" s="288">
        <f t="shared" si="527"/>
        <v>189.13819574999999</v>
      </c>
      <c r="P1199" s="453">
        <f t="shared" si="527"/>
        <v>233.04691724999998</v>
      </c>
      <c r="Q1199" s="287">
        <f t="shared" si="528"/>
        <v>376.32521999999994</v>
      </c>
      <c r="R1199" s="286">
        <f t="shared" si="528"/>
        <v>3558.2244000000001</v>
      </c>
    </row>
    <row r="1200" spans="1:19" ht="18" customHeight="1">
      <c r="A1200" s="122">
        <v>41834</v>
      </c>
      <c r="B1200" s="289">
        <v>1438</v>
      </c>
      <c r="C1200" s="289">
        <v>3.9024999999999999</v>
      </c>
      <c r="D1200" s="289">
        <v>12.95</v>
      </c>
      <c r="E1200" s="289">
        <v>421.5</v>
      </c>
      <c r="F1200" s="226">
        <v>5.4974999999999996</v>
      </c>
      <c r="G1200" s="289">
        <v>6.5250000000000004</v>
      </c>
      <c r="H1200" s="289">
        <v>17.190000000000001</v>
      </c>
      <c r="I1200" s="289">
        <v>164.35</v>
      </c>
      <c r="K1200" s="228">
        <f t="shared" si="523"/>
        <v>317.02579399999996</v>
      </c>
      <c r="L1200" s="228">
        <f t="shared" si="524"/>
        <v>153.6344005</v>
      </c>
      <c r="M1200" s="229">
        <f t="shared" si="525"/>
        <v>475.83091499999995</v>
      </c>
      <c r="N1200" s="286">
        <f t="shared" si="526"/>
        <v>464.62408439292977</v>
      </c>
      <c r="O1200" s="288">
        <f t="shared" si="527"/>
        <v>201.99849074999997</v>
      </c>
      <c r="P1200" s="453">
        <f t="shared" si="527"/>
        <v>239.75264249999998</v>
      </c>
      <c r="Q1200" s="287">
        <f t="shared" si="528"/>
        <v>378.97074000000003</v>
      </c>
      <c r="R1200" s="286">
        <f t="shared" si="528"/>
        <v>3623.2601</v>
      </c>
    </row>
    <row r="1201" spans="1:19" ht="18" customHeight="1">
      <c r="A1201" s="122">
        <v>41835</v>
      </c>
      <c r="B1201" s="289">
        <v>1287</v>
      </c>
      <c r="C1201" s="289">
        <v>3.74</v>
      </c>
      <c r="D1201" s="289">
        <v>11.805</v>
      </c>
      <c r="E1201" s="289">
        <v>379.1</v>
      </c>
      <c r="F1201" s="226">
        <v>5.3775000000000004</v>
      </c>
      <c r="G1201" s="289">
        <v>6.39</v>
      </c>
      <c r="H1201" s="289">
        <v>17.21</v>
      </c>
      <c r="I1201" s="289">
        <v>161.94999999999999</v>
      </c>
      <c r="K1201" s="228">
        <f t="shared" si="523"/>
        <v>283.73588100000001</v>
      </c>
      <c r="L1201" s="228">
        <f t="shared" si="524"/>
        <v>147.23706800000002</v>
      </c>
      <c r="M1201" s="229">
        <f t="shared" si="525"/>
        <v>433.75937849999997</v>
      </c>
      <c r="N1201" s="286">
        <f t="shared" si="526"/>
        <v>417.88609820488654</v>
      </c>
      <c r="O1201" s="288">
        <f t="shared" si="527"/>
        <v>197.58924675</v>
      </c>
      <c r="P1201" s="453">
        <f t="shared" si="527"/>
        <v>234.79224299999996</v>
      </c>
      <c r="Q1201" s="287">
        <f t="shared" si="528"/>
        <v>379.41165999999998</v>
      </c>
      <c r="R1201" s="286">
        <f t="shared" si="528"/>
        <v>3570.3496999999998</v>
      </c>
      <c r="S1201" s="542" t="s">
        <v>170</v>
      </c>
    </row>
    <row r="1202" spans="1:19" ht="18" customHeight="1">
      <c r="A1202" s="122">
        <v>41836</v>
      </c>
      <c r="B1202" s="289">
        <v>1299</v>
      </c>
      <c r="C1202" s="289">
        <v>3.7825000000000002</v>
      </c>
      <c r="D1202" s="289">
        <v>11.8725</v>
      </c>
      <c r="E1202" s="289">
        <v>383.7</v>
      </c>
      <c r="F1202" s="557">
        <v>5.38</v>
      </c>
      <c r="G1202" s="289">
        <v>6.3724999999999996</v>
      </c>
      <c r="H1202" s="289">
        <v>17.07</v>
      </c>
      <c r="I1202" s="289">
        <v>162.5</v>
      </c>
      <c r="K1202" s="228">
        <f t="shared" si="523"/>
        <v>286.38143700000001</v>
      </c>
      <c r="L1202" s="228">
        <f t="shared" si="524"/>
        <v>148.91021650000002</v>
      </c>
      <c r="M1202" s="229">
        <f t="shared" si="525"/>
        <v>436.23957824999997</v>
      </c>
      <c r="N1202" s="286">
        <f t="shared" si="526"/>
        <v>422.95672878189123</v>
      </c>
      <c r="O1202" s="288">
        <f t="shared" si="527"/>
        <v>197.68110599999997</v>
      </c>
      <c r="P1202" s="453">
        <f t="shared" si="527"/>
        <v>234.14922824999996</v>
      </c>
      <c r="Q1202" s="287">
        <f t="shared" si="528"/>
        <v>376.32521999999994</v>
      </c>
      <c r="R1202" s="286">
        <f t="shared" si="528"/>
        <v>3582.4749999999999</v>
      </c>
    </row>
    <row r="1203" spans="1:19" ht="18" customHeight="1">
      <c r="A1203" s="122">
        <v>41837</v>
      </c>
      <c r="B1203" s="289">
        <v>1328</v>
      </c>
      <c r="C1203" s="289">
        <v>3.7949999999999999</v>
      </c>
      <c r="D1203" s="289">
        <v>11.7475</v>
      </c>
      <c r="E1203" s="289">
        <v>380.5</v>
      </c>
      <c r="F1203" s="458">
        <v>5.5075000000000003</v>
      </c>
      <c r="G1203" s="289">
        <v>6.49</v>
      </c>
      <c r="H1203" s="289">
        <v>16.920000000000002</v>
      </c>
      <c r="I1203" s="289">
        <v>163.85</v>
      </c>
      <c r="K1203" s="228">
        <f t="shared" si="523"/>
        <v>292.77486399999998</v>
      </c>
      <c r="L1203" s="228">
        <f t="shared" si="524"/>
        <v>149.40231900000001</v>
      </c>
      <c r="M1203" s="229">
        <f t="shared" si="525"/>
        <v>431.64661574999997</v>
      </c>
      <c r="N1203" s="286">
        <f t="shared" si="526"/>
        <v>419.42933359788799</v>
      </c>
      <c r="O1203" s="288">
        <f>F1203*36.7437</f>
        <v>202.36592775</v>
      </c>
      <c r="P1203" s="453">
        <f t="shared" si="527"/>
        <v>238.466613</v>
      </c>
      <c r="Q1203" s="287">
        <f t="shared" si="528"/>
        <v>373.01832000000002</v>
      </c>
      <c r="R1203" s="286">
        <f t="shared" si="528"/>
        <v>3612.2370999999994</v>
      </c>
    </row>
    <row r="1204" spans="1:19" ht="18" customHeight="1">
      <c r="A1204" s="122">
        <v>41838</v>
      </c>
      <c r="B1204" s="289">
        <v>1312.5</v>
      </c>
      <c r="C1204" s="289">
        <v>3.7124999999999999</v>
      </c>
      <c r="D1204" s="289">
        <v>11.7675</v>
      </c>
      <c r="E1204" s="289">
        <v>380.3</v>
      </c>
      <c r="F1204" s="557">
        <v>5.3224999999999998</v>
      </c>
      <c r="G1204" s="289">
        <v>6.3375000000000004</v>
      </c>
      <c r="H1204" s="289">
        <v>16.97</v>
      </c>
      <c r="I1204" s="289">
        <v>172.4</v>
      </c>
      <c r="K1204" s="228">
        <f t="shared" si="523"/>
        <v>289.3576875</v>
      </c>
      <c r="L1204" s="228">
        <f t="shared" si="524"/>
        <v>146.15444250000002</v>
      </c>
      <c r="M1204" s="229">
        <f t="shared" si="525"/>
        <v>432.38148974999996</v>
      </c>
      <c r="N1204" s="286">
        <f t="shared" si="526"/>
        <v>419.20887139888777</v>
      </c>
      <c r="O1204" s="288">
        <f t="shared" si="527"/>
        <v>195.56834324999997</v>
      </c>
      <c r="P1204" s="453">
        <f t="shared" si="527"/>
        <v>232.86319874999998</v>
      </c>
      <c r="Q1204" s="287">
        <f t="shared" si="528"/>
        <v>374.12061999999997</v>
      </c>
      <c r="R1204" s="286">
        <f t="shared" si="528"/>
        <v>3800.7303999999999</v>
      </c>
    </row>
    <row r="1205" spans="1:19" ht="18" customHeight="1">
      <c r="A1205" s="122">
        <v>41841</v>
      </c>
      <c r="B1205" s="289">
        <v>1298</v>
      </c>
      <c r="C1205" s="289">
        <v>3.64</v>
      </c>
      <c r="D1205" s="289">
        <v>11.7575</v>
      </c>
      <c r="E1205" s="289">
        <v>380.7</v>
      </c>
      <c r="F1205" s="557">
        <v>5.3</v>
      </c>
      <c r="G1205" s="289">
        <v>6.28</v>
      </c>
      <c r="H1205" s="289">
        <v>17.28</v>
      </c>
      <c r="I1205" s="289">
        <v>172.9</v>
      </c>
      <c r="K1205" s="228">
        <f t="shared" si="523"/>
        <v>286.16097400000001</v>
      </c>
      <c r="L1205" s="228">
        <f t="shared" si="524"/>
        <v>143.30024800000001</v>
      </c>
      <c r="M1205" s="229">
        <f t="shared" si="525"/>
        <v>432.01405274999996</v>
      </c>
      <c r="N1205" s="286">
        <f t="shared" si="526"/>
        <v>419.64979579688816</v>
      </c>
      <c r="O1205" s="288">
        <f t="shared" si="527"/>
        <v>194.74160999999998</v>
      </c>
      <c r="P1205" s="453">
        <f t="shared" si="527"/>
        <v>230.75043599999998</v>
      </c>
      <c r="Q1205" s="287">
        <f t="shared" si="528"/>
        <v>380.95488</v>
      </c>
      <c r="R1205" s="286">
        <f t="shared" si="528"/>
        <v>3811.7534000000001</v>
      </c>
    </row>
    <row r="1206" spans="1:19" ht="18" customHeight="1">
      <c r="A1206" s="122">
        <v>41842</v>
      </c>
      <c r="B1206" s="289">
        <v>1316.5</v>
      </c>
      <c r="C1206" s="289">
        <v>3.6025</v>
      </c>
      <c r="D1206" s="289">
        <v>11.84</v>
      </c>
      <c r="E1206" s="289">
        <v>381.8</v>
      </c>
      <c r="F1206" s="557">
        <v>5.2450000000000001</v>
      </c>
      <c r="G1206" s="289">
        <v>6.2125000000000004</v>
      </c>
      <c r="H1206" s="289">
        <v>17.16</v>
      </c>
      <c r="I1206" s="289">
        <v>168.3</v>
      </c>
      <c r="K1206" s="228">
        <f t="shared" si="523"/>
        <v>290.23953949999998</v>
      </c>
      <c r="L1206" s="228">
        <f t="shared" si="524"/>
        <v>141.82394050000002</v>
      </c>
      <c r="M1206" s="229">
        <f t="shared" si="525"/>
        <v>435.04540799999995</v>
      </c>
      <c r="N1206" s="286">
        <f t="shared" si="526"/>
        <v>420.8623378913893</v>
      </c>
      <c r="O1206" s="288">
        <f t="shared" ref="O1206:O1212" si="529">F1206*36.7437</f>
        <v>192.72070649999998</v>
      </c>
      <c r="P1206" s="453">
        <f t="shared" si="527"/>
        <v>228.27023624999998</v>
      </c>
      <c r="Q1206" s="287">
        <f t="shared" si="528"/>
        <v>378.30935999999997</v>
      </c>
      <c r="R1206" s="286">
        <f t="shared" si="528"/>
        <v>3710.3418000000001</v>
      </c>
    </row>
    <row r="1207" spans="1:19" ht="18" customHeight="1">
      <c r="A1207" s="122">
        <v>41843</v>
      </c>
      <c r="B1207" s="289">
        <v>1312</v>
      </c>
      <c r="C1207" s="289">
        <v>3.625</v>
      </c>
      <c r="D1207" s="289">
        <v>12.01</v>
      </c>
      <c r="E1207" s="289">
        <v>391.5</v>
      </c>
      <c r="F1207" s="557">
        <v>5.3075000000000001</v>
      </c>
      <c r="G1207" s="289">
        <v>6.2350000000000003</v>
      </c>
      <c r="H1207" s="289">
        <v>16.96</v>
      </c>
      <c r="I1207" s="289">
        <v>176.6</v>
      </c>
      <c r="K1207" s="228">
        <f t="shared" si="523"/>
        <v>289.247456</v>
      </c>
      <c r="L1207" s="228">
        <f t="shared" si="524"/>
        <v>142.70972499999999</v>
      </c>
      <c r="M1207" s="229">
        <f t="shared" si="525"/>
        <v>441.29183699999993</v>
      </c>
      <c r="N1207" s="286">
        <f t="shared" si="526"/>
        <v>431.55475454289916</v>
      </c>
      <c r="O1207" s="288">
        <f t="shared" si="529"/>
        <v>195.01718774999998</v>
      </c>
      <c r="P1207" s="453">
        <f t="shared" si="527"/>
        <v>229.0969695</v>
      </c>
      <c r="Q1207" s="287">
        <f t="shared" si="528"/>
        <v>373.90015999999997</v>
      </c>
      <c r="R1207" s="286">
        <f t="shared" si="528"/>
        <v>3893.3235999999997</v>
      </c>
    </row>
    <row r="1208" spans="1:19" ht="18" customHeight="1">
      <c r="A1208" s="122">
        <v>41844</v>
      </c>
      <c r="B1208" s="289">
        <v>1308.5</v>
      </c>
      <c r="C1208" s="289">
        <v>3.6150000000000002</v>
      </c>
      <c r="D1208" s="289">
        <v>12.074999999999999</v>
      </c>
      <c r="E1208" s="289">
        <v>395.3</v>
      </c>
      <c r="F1208" s="557">
        <v>5.2874999999999996</v>
      </c>
      <c r="G1208" s="289">
        <v>6.2050000000000001</v>
      </c>
      <c r="H1208" s="289">
        <v>17.05</v>
      </c>
      <c r="I1208" s="289">
        <v>178.3</v>
      </c>
      <c r="K1208" s="228">
        <f t="shared" si="523"/>
        <v>288.47583550000002</v>
      </c>
      <c r="L1208" s="228">
        <f t="shared" si="524"/>
        <v>142.31604300000001</v>
      </c>
      <c r="M1208" s="229">
        <f t="shared" si="525"/>
        <v>443.68017749999996</v>
      </c>
      <c r="N1208" s="286">
        <f t="shared" si="526"/>
        <v>435.74353632390307</v>
      </c>
      <c r="O1208" s="288">
        <f t="shared" si="529"/>
        <v>194.28231374999996</v>
      </c>
      <c r="P1208" s="453">
        <f t="shared" si="527"/>
        <v>227.99465849999999</v>
      </c>
      <c r="Q1208" s="287">
        <f t="shared" si="528"/>
        <v>375.8843</v>
      </c>
      <c r="R1208" s="286">
        <f t="shared" si="528"/>
        <v>3930.8018000000002</v>
      </c>
    </row>
    <row r="1209" spans="1:19" ht="18" customHeight="1">
      <c r="A1209" s="122">
        <v>41845</v>
      </c>
      <c r="B1209" s="289">
        <v>1294</v>
      </c>
      <c r="C1209" s="289">
        <v>3.63</v>
      </c>
      <c r="D1209" s="289">
        <v>12.1225</v>
      </c>
      <c r="E1209" s="289">
        <v>398</v>
      </c>
      <c r="F1209" s="557">
        <v>5.38</v>
      </c>
      <c r="G1209" s="289">
        <v>6.3125</v>
      </c>
      <c r="H1209" s="289">
        <v>17.14</v>
      </c>
      <c r="I1209" s="289">
        <v>179.15</v>
      </c>
      <c r="K1209" s="228">
        <f t="shared" si="523"/>
        <v>285.27912199999997</v>
      </c>
      <c r="L1209" s="228">
        <f t="shared" si="524"/>
        <v>142.906566</v>
      </c>
      <c r="M1209" s="229">
        <f t="shared" si="525"/>
        <v>445.42550324999996</v>
      </c>
      <c r="N1209" s="286">
        <f t="shared" si="526"/>
        <v>438.71977601040578</v>
      </c>
      <c r="O1209" s="288">
        <f t="shared" si="529"/>
        <v>197.68110599999997</v>
      </c>
      <c r="P1209" s="453">
        <f t="shared" si="527"/>
        <v>231.94460624999999</v>
      </c>
      <c r="Q1209" s="287">
        <f t="shared" si="528"/>
        <v>377.86843999999996</v>
      </c>
      <c r="R1209" s="286">
        <f t="shared" si="528"/>
        <v>3949.5409</v>
      </c>
    </row>
    <row r="1210" spans="1:19" ht="18" customHeight="1">
      <c r="A1210" s="122">
        <v>41848</v>
      </c>
      <c r="B1210" s="289">
        <v>1292.5</v>
      </c>
      <c r="C1210" s="289">
        <v>3.6775000000000002</v>
      </c>
      <c r="D1210" s="289">
        <v>12.365</v>
      </c>
      <c r="E1210" s="289">
        <v>402.8</v>
      </c>
      <c r="F1210" s="557">
        <v>5.3475000000000001</v>
      </c>
      <c r="G1210" s="289">
        <v>6.2549999999999999</v>
      </c>
      <c r="H1210" s="289">
        <v>16.940000000000001</v>
      </c>
      <c r="I1210" s="289">
        <v>181.1</v>
      </c>
      <c r="K1210" s="228">
        <f t="shared" si="523"/>
        <v>284.94842749999998</v>
      </c>
      <c r="L1210" s="228">
        <f t="shared" si="524"/>
        <v>144.7765555</v>
      </c>
      <c r="M1210" s="229">
        <f t="shared" si="525"/>
        <v>454.33585049999999</v>
      </c>
      <c r="N1210" s="286">
        <f t="shared" si="526"/>
        <v>444.0108687864107</v>
      </c>
      <c r="O1210" s="288">
        <f t="shared" si="529"/>
        <v>196.48693574999999</v>
      </c>
      <c r="P1210" s="453">
        <f t="shared" si="527"/>
        <v>229.83184349999999</v>
      </c>
      <c r="Q1210" s="287">
        <f t="shared" si="528"/>
        <v>373.45924000000002</v>
      </c>
      <c r="R1210" s="286">
        <f t="shared" si="528"/>
        <v>3992.5305999999996</v>
      </c>
    </row>
    <row r="1211" spans="1:19" ht="18" customHeight="1">
      <c r="A1211" s="122">
        <v>41849</v>
      </c>
      <c r="B1211" s="289">
        <v>1313</v>
      </c>
      <c r="C1211" s="289">
        <v>3.6150000000000002</v>
      </c>
      <c r="D1211" s="289">
        <v>12.265000000000001</v>
      </c>
      <c r="E1211" s="289">
        <v>395.4</v>
      </c>
      <c r="F1211" s="557">
        <v>5.2</v>
      </c>
      <c r="G1211" s="289">
        <v>6.1150000000000002</v>
      </c>
      <c r="H1211" s="289">
        <v>16.62</v>
      </c>
      <c r="I1211" s="289">
        <v>180.7</v>
      </c>
      <c r="K1211" s="228">
        <f t="shared" si="523"/>
        <v>289.46791899999999</v>
      </c>
      <c r="L1211" s="228">
        <f t="shared" si="524"/>
        <v>142.31604300000001</v>
      </c>
      <c r="M1211" s="229">
        <f t="shared" si="525"/>
        <v>450.66148049999998</v>
      </c>
      <c r="N1211" s="286">
        <f t="shared" si="526"/>
        <v>435.85376742340316</v>
      </c>
      <c r="O1211" s="288">
        <f t="shared" si="529"/>
        <v>191.06724</v>
      </c>
      <c r="P1211" s="453">
        <f t="shared" si="527"/>
        <v>224.6877255</v>
      </c>
      <c r="Q1211" s="287">
        <f t="shared" si="528"/>
        <v>366.40451999999999</v>
      </c>
      <c r="R1211" s="286">
        <f t="shared" si="528"/>
        <v>3983.7121999999995</v>
      </c>
    </row>
    <row r="1212" spans="1:19" ht="18" customHeight="1">
      <c r="A1212" s="122">
        <v>41850</v>
      </c>
      <c r="B1212" s="289">
        <v>1297</v>
      </c>
      <c r="C1212" s="289">
        <v>3.6175000000000002</v>
      </c>
      <c r="D1212" s="289">
        <v>12.205</v>
      </c>
      <c r="E1212" s="289">
        <v>387.6</v>
      </c>
      <c r="F1212" s="557">
        <v>5.2725</v>
      </c>
      <c r="G1212" s="289">
        <v>6.17</v>
      </c>
      <c r="H1212" s="289">
        <v>16.63</v>
      </c>
      <c r="I1212" s="289">
        <v>182.5</v>
      </c>
      <c r="K1212" s="228">
        <f>B1212*0.220463</f>
        <v>285.94051100000001</v>
      </c>
      <c r="L1212" s="228">
        <f t="shared" si="524"/>
        <v>142.41446350000001</v>
      </c>
      <c r="M1212" s="229">
        <f t="shared" si="525"/>
        <v>448.45685849999995</v>
      </c>
      <c r="N1212" s="286">
        <f t="shared" si="526"/>
        <v>427.25574166239522</v>
      </c>
      <c r="O1212" s="288">
        <f t="shared" si="529"/>
        <v>193.73115824999999</v>
      </c>
      <c r="P1212" s="453">
        <f>G1212*36.7437</f>
        <v>226.70862899999997</v>
      </c>
      <c r="Q1212" s="287">
        <f>H1212/100*2204.6</f>
        <v>366.62497999999999</v>
      </c>
      <c r="R1212" s="286">
        <f t="shared" si="528"/>
        <v>4023.3949999999995</v>
      </c>
    </row>
    <row r="1213" spans="1:19" ht="18" customHeight="1" thickBot="1">
      <c r="A1213" s="122">
        <v>41851</v>
      </c>
      <c r="B1213" s="289">
        <v>1298.5</v>
      </c>
      <c r="C1213" s="289">
        <v>3.57</v>
      </c>
      <c r="D1213" s="289">
        <v>12.244999999999999</v>
      </c>
      <c r="E1213" s="289">
        <v>391.3</v>
      </c>
      <c r="F1213" s="557">
        <v>5.3025000000000002</v>
      </c>
      <c r="G1213" s="289">
        <v>6.2575000000000003</v>
      </c>
      <c r="H1213" s="289">
        <v>16.46</v>
      </c>
      <c r="I1213" s="289">
        <v>195.05</v>
      </c>
      <c r="K1213" s="228">
        <f t="shared" si="523"/>
        <v>286.27120550000001</v>
      </c>
      <c r="L1213" s="228">
        <f>C1213*39.3682</f>
        <v>140.54447400000001</v>
      </c>
      <c r="M1213" s="229">
        <f>D1213*36.7437</f>
        <v>449.92660649999993</v>
      </c>
      <c r="N1213" s="286">
        <f>E1213/0.907185</f>
        <v>431.33429234389899</v>
      </c>
      <c r="O1213" s="288">
        <f>F1213*36.7437</f>
        <v>194.83346924999998</v>
      </c>
      <c r="P1213" s="453">
        <f t="shared" si="527"/>
        <v>229.92370274999999</v>
      </c>
      <c r="Q1213" s="287">
        <f t="shared" si="528"/>
        <v>362.87716</v>
      </c>
      <c r="R1213" s="286">
        <f>I1213/100*2204.6</f>
        <v>4300.0722999999998</v>
      </c>
    </row>
    <row r="1214" spans="1:19" ht="18" customHeight="1" thickBot="1">
      <c r="A1214" s="120" t="s">
        <v>168</v>
      </c>
      <c r="B1214" s="107">
        <f t="shared" ref="B1214:I1214" si="530">AVERAGE(B1192:B1213)</f>
        <v>1367.340909090909</v>
      </c>
      <c r="C1214" s="107">
        <f t="shared" si="530"/>
        <v>3.8329545454545451</v>
      </c>
      <c r="D1214" s="107">
        <f t="shared" si="530"/>
        <v>12.607159090909091</v>
      </c>
      <c r="E1214" s="107">
        <f t="shared" si="530"/>
        <v>409.15909090909093</v>
      </c>
      <c r="F1214" s="107">
        <f t="shared" si="530"/>
        <v>5.3834090909090904</v>
      </c>
      <c r="G1214" s="107">
        <f t="shared" si="530"/>
        <v>6.454431818181817</v>
      </c>
      <c r="H1214" s="107">
        <f t="shared" si="530"/>
        <v>17.184090909090909</v>
      </c>
      <c r="I1214" s="107">
        <f t="shared" si="530"/>
        <v>172.59318181818182</v>
      </c>
      <c r="J1214" s="462"/>
      <c r="K1214" s="223">
        <f>AVERAGE(K1192:K1213)</f>
        <v>301.44807884090909</v>
      </c>
      <c r="L1214" s="223">
        <f t="shared" ref="L1214:R1214" si="531">AVERAGE(L1192:L1213)</f>
        <v>150.89652113636362</v>
      </c>
      <c r="M1214" s="224">
        <f t="shared" si="531"/>
        <v>463.23367148863622</v>
      </c>
      <c r="N1214" s="71">
        <f t="shared" si="531"/>
        <v>451.02056461371262</v>
      </c>
      <c r="O1214" s="71">
        <f t="shared" si="531"/>
        <v>197.80636861363635</v>
      </c>
      <c r="P1214" s="493">
        <f t="shared" si="531"/>
        <v>237.15970639772721</v>
      </c>
      <c r="Q1214" s="71">
        <f t="shared" si="531"/>
        <v>378.84046818181815</v>
      </c>
      <c r="R1214" s="282">
        <f t="shared" si="531"/>
        <v>3804.9892863636369</v>
      </c>
    </row>
    <row r="1215" spans="1:19" ht="18" customHeight="1">
      <c r="A1215" s="122">
        <v>41852</v>
      </c>
      <c r="B1215" s="289">
        <v>1279</v>
      </c>
      <c r="C1215" s="289">
        <v>3.5249999999999999</v>
      </c>
      <c r="D1215" s="289">
        <v>12.15</v>
      </c>
      <c r="E1215" s="289">
        <v>387.5</v>
      </c>
      <c r="F1215" s="557">
        <v>5.3425000000000002</v>
      </c>
      <c r="G1215" s="289">
        <v>6.3274999999999997</v>
      </c>
      <c r="H1215" s="289">
        <v>16.350000000000001</v>
      </c>
      <c r="I1215" s="289">
        <v>192.35</v>
      </c>
      <c r="K1215" s="228">
        <f t="shared" ref="K1215:K1234" si="532">B1215*0.220463</f>
        <v>281.97217699999999</v>
      </c>
      <c r="L1215" s="228">
        <f t="shared" ref="L1215:L1234" si="533">C1215*39.3682</f>
        <v>138.77290500000001</v>
      </c>
      <c r="M1215" s="229">
        <f t="shared" ref="M1215:M1234" si="534">D1215*36.7437</f>
        <v>446.43595499999998</v>
      </c>
      <c r="N1215" s="477">
        <f t="shared" ref="N1215:N1234" si="535">E1215/0.907185</f>
        <v>427.14551056289508</v>
      </c>
      <c r="O1215" s="477">
        <f t="shared" ref="O1215:P1234" si="536">F1215*36.7437</f>
        <v>196.30321724999999</v>
      </c>
      <c r="P1215" s="453">
        <f t="shared" si="536"/>
        <v>232.49576174999996</v>
      </c>
      <c r="Q1215" s="554">
        <f t="shared" ref="Q1215:R1234" si="537">H1215/100*2204.6</f>
        <v>360.45209999999997</v>
      </c>
      <c r="R1215" s="232">
        <f t="shared" si="537"/>
        <v>4240.5481</v>
      </c>
    </row>
    <row r="1216" spans="1:19" ht="18" customHeight="1">
      <c r="A1216" s="122">
        <v>41855</v>
      </c>
      <c r="B1216" s="289">
        <v>1282.5</v>
      </c>
      <c r="C1216" s="289">
        <v>3.5874999999999999</v>
      </c>
      <c r="D1216" s="289">
        <v>12.324999999999999</v>
      </c>
      <c r="E1216" s="289">
        <v>388.2</v>
      </c>
      <c r="F1216" s="557">
        <v>5.44</v>
      </c>
      <c r="G1216" s="289">
        <v>6.3849999999999998</v>
      </c>
      <c r="H1216" s="289">
        <v>16.32</v>
      </c>
      <c r="I1216" s="289">
        <v>190.5</v>
      </c>
      <c r="K1216" s="228">
        <f t="shared" si="532"/>
        <v>282.74379749999997</v>
      </c>
      <c r="L1216" s="228">
        <f t="shared" si="533"/>
        <v>141.2334175</v>
      </c>
      <c r="M1216" s="229">
        <f t="shared" si="534"/>
        <v>452.86610249999995</v>
      </c>
      <c r="N1216" s="477">
        <f t="shared" si="535"/>
        <v>427.91712825939578</v>
      </c>
      <c r="O1216" s="477">
        <f t="shared" si="536"/>
        <v>199.885728</v>
      </c>
      <c r="P1216" s="453">
        <f t="shared" si="536"/>
        <v>234.60852449999996</v>
      </c>
      <c r="Q1216" s="554">
        <f t="shared" si="537"/>
        <v>359.79072000000002</v>
      </c>
      <c r="R1216" s="232">
        <f t="shared" si="537"/>
        <v>4199.7629999999999</v>
      </c>
    </row>
    <row r="1217" spans="1:19" ht="18" customHeight="1">
      <c r="A1217" s="122">
        <v>41856</v>
      </c>
      <c r="B1217" s="289">
        <v>1267.5</v>
      </c>
      <c r="C1217" s="289">
        <v>3.5625</v>
      </c>
      <c r="D1217" s="289">
        <v>12.227499999999999</v>
      </c>
      <c r="E1217" s="289">
        <v>382.2</v>
      </c>
      <c r="F1217" s="557">
        <v>5.5250000000000004</v>
      </c>
      <c r="G1217" s="289">
        <v>6.4275000000000002</v>
      </c>
      <c r="H1217" s="289">
        <v>16.13</v>
      </c>
      <c r="I1217" s="289">
        <v>189.4</v>
      </c>
      <c r="K1217" s="228">
        <f t="shared" si="532"/>
        <v>279.43685249999999</v>
      </c>
      <c r="L1217" s="228">
        <f t="shared" si="533"/>
        <v>140.2492125</v>
      </c>
      <c r="M1217" s="229">
        <f t="shared" si="534"/>
        <v>449.28359174999991</v>
      </c>
      <c r="N1217" s="286">
        <f t="shared" si="535"/>
        <v>421.30326228938969</v>
      </c>
      <c r="O1217" s="288">
        <f t="shared" si="536"/>
        <v>203.00894249999999</v>
      </c>
      <c r="P1217" s="453">
        <f t="shared" si="536"/>
        <v>236.17013175</v>
      </c>
      <c r="Q1217" s="287">
        <f t="shared" si="537"/>
        <v>355.60197999999997</v>
      </c>
      <c r="R1217" s="286">
        <f t="shared" si="537"/>
        <v>4175.5124000000005</v>
      </c>
    </row>
    <row r="1218" spans="1:19" ht="18" customHeight="1">
      <c r="A1218" s="122">
        <v>41857</v>
      </c>
      <c r="B1218" s="289">
        <v>1262.5</v>
      </c>
      <c r="C1218" s="289">
        <v>3.6324999999999998</v>
      </c>
      <c r="D1218" s="289">
        <v>12.37</v>
      </c>
      <c r="E1218" s="289">
        <v>388</v>
      </c>
      <c r="F1218" s="557">
        <v>5.68</v>
      </c>
      <c r="G1218" s="289">
        <v>6.5625</v>
      </c>
      <c r="H1218" s="289">
        <v>16.32</v>
      </c>
      <c r="I1218" s="289">
        <v>190.85</v>
      </c>
      <c r="K1218" s="228">
        <f t="shared" si="532"/>
        <v>278.33453750000001</v>
      </c>
      <c r="L1218" s="228">
        <f t="shared" si="533"/>
        <v>143.0049865</v>
      </c>
      <c r="M1218" s="229">
        <f t="shared" si="534"/>
        <v>454.51956899999993</v>
      </c>
      <c r="N1218" s="286">
        <f t="shared" si="535"/>
        <v>427.69666606039561</v>
      </c>
      <c r="O1218" s="288">
        <f t="shared" si="536"/>
        <v>208.70421599999997</v>
      </c>
      <c r="P1218" s="453">
        <f t="shared" si="536"/>
        <v>241.13053124999999</v>
      </c>
      <c r="Q1218" s="287">
        <f t="shared" si="537"/>
        <v>359.79072000000002</v>
      </c>
      <c r="R1218" s="286">
        <f t="shared" si="537"/>
        <v>4207.4790999999996</v>
      </c>
    </row>
    <row r="1219" spans="1:19" ht="18" customHeight="1">
      <c r="A1219" s="122">
        <v>41858</v>
      </c>
      <c r="B1219" s="289">
        <v>1273.5</v>
      </c>
      <c r="C1219" s="289">
        <v>3.5950000000000002</v>
      </c>
      <c r="D1219" s="289">
        <v>12.5</v>
      </c>
      <c r="E1219" s="289">
        <v>390.6</v>
      </c>
      <c r="F1219" s="557">
        <v>5.6150000000000002</v>
      </c>
      <c r="G1219" s="289">
        <v>6.4625000000000004</v>
      </c>
      <c r="H1219" s="289">
        <v>16.05</v>
      </c>
      <c r="I1219" s="289">
        <v>184</v>
      </c>
      <c r="K1219" s="228">
        <f t="shared" si="532"/>
        <v>280.75963050000001</v>
      </c>
      <c r="L1219" s="228">
        <f t="shared" si="533"/>
        <v>141.52867900000001</v>
      </c>
      <c r="M1219" s="229">
        <f t="shared" si="534"/>
        <v>459.29624999999999</v>
      </c>
      <c r="N1219" s="286">
        <f t="shared" si="535"/>
        <v>430.5626746473983</v>
      </c>
      <c r="O1219" s="288">
        <f t="shared" si="536"/>
        <v>206.3158755</v>
      </c>
      <c r="P1219" s="453">
        <f t="shared" si="536"/>
        <v>237.45616124999998</v>
      </c>
      <c r="Q1219" s="287">
        <f t="shared" si="537"/>
        <v>353.8383</v>
      </c>
      <c r="R1219" s="286">
        <f t="shared" si="537"/>
        <v>4056.4639999999999</v>
      </c>
    </row>
    <row r="1220" spans="1:19" ht="18" customHeight="1">
      <c r="A1220" s="122">
        <v>41859</v>
      </c>
      <c r="B1220" s="289">
        <v>1266</v>
      </c>
      <c r="C1220" s="289">
        <v>3.5175000000000001</v>
      </c>
      <c r="D1220" s="289">
        <v>12.8475</v>
      </c>
      <c r="E1220" s="289">
        <v>397.5</v>
      </c>
      <c r="F1220" s="557">
        <v>5.4924999999999997</v>
      </c>
      <c r="G1220" s="289">
        <v>6.2925000000000004</v>
      </c>
      <c r="H1220" s="289">
        <v>16.14</v>
      </c>
      <c r="I1220" s="289">
        <v>180.85</v>
      </c>
      <c r="K1220" s="228">
        <f t="shared" si="532"/>
        <v>279.10615799999999</v>
      </c>
      <c r="L1220" s="228">
        <f t="shared" si="533"/>
        <v>138.4776435</v>
      </c>
      <c r="M1220" s="229">
        <f t="shared" si="534"/>
        <v>472.06468574999997</v>
      </c>
      <c r="N1220" s="286">
        <f t="shared" si="535"/>
        <v>438.16862051290531</v>
      </c>
      <c r="O1220" s="288">
        <f t="shared" si="536"/>
        <v>201.81477224999998</v>
      </c>
      <c r="P1220" s="453">
        <f t="shared" si="536"/>
        <v>231.20973225</v>
      </c>
      <c r="Q1220" s="287">
        <f t="shared" si="537"/>
        <v>355.82244000000003</v>
      </c>
      <c r="R1220" s="286">
        <f t="shared" si="537"/>
        <v>3987.0191</v>
      </c>
    </row>
    <row r="1221" spans="1:19" ht="18" customHeight="1">
      <c r="A1221" s="122">
        <v>41862</v>
      </c>
      <c r="B1221" s="289">
        <v>1262.5</v>
      </c>
      <c r="C1221" s="289">
        <v>3.5674999999999999</v>
      </c>
      <c r="D1221" s="289">
        <v>13.147500000000001</v>
      </c>
      <c r="E1221" s="289">
        <v>400.4</v>
      </c>
      <c r="F1221" s="557">
        <v>5.4649999999999999</v>
      </c>
      <c r="G1221" s="289">
        <v>6.2374999999999998</v>
      </c>
      <c r="H1221" s="289">
        <v>16.239999999999998</v>
      </c>
      <c r="I1221" s="289">
        <v>189.15</v>
      </c>
      <c r="K1221" s="228">
        <f t="shared" si="532"/>
        <v>278.33453750000001</v>
      </c>
      <c r="L1221" s="228">
        <f t="shared" si="533"/>
        <v>140.4460535</v>
      </c>
      <c r="M1221" s="229">
        <f t="shared" si="534"/>
        <v>483.08779575</v>
      </c>
      <c r="N1221" s="286">
        <f t="shared" si="535"/>
        <v>441.36532239840824</v>
      </c>
      <c r="O1221" s="288">
        <f t="shared" si="536"/>
        <v>200.80432049999999</v>
      </c>
      <c r="P1221" s="453">
        <f t="shared" si="536"/>
        <v>229.18882874999997</v>
      </c>
      <c r="Q1221" s="287">
        <f t="shared" si="537"/>
        <v>358.02703999999994</v>
      </c>
      <c r="R1221" s="286">
        <f t="shared" si="537"/>
        <v>4170.0009</v>
      </c>
    </row>
    <row r="1222" spans="1:19" ht="18" customHeight="1">
      <c r="A1222" s="122">
        <v>41863</v>
      </c>
      <c r="B1222" s="289">
        <v>1265</v>
      </c>
      <c r="C1222" s="289">
        <v>3.585</v>
      </c>
      <c r="D1222" s="289">
        <v>12.9</v>
      </c>
      <c r="E1222" s="289">
        <v>400.2</v>
      </c>
      <c r="F1222" s="557">
        <v>5.38</v>
      </c>
      <c r="G1222" s="289">
        <v>6.1325000000000003</v>
      </c>
      <c r="H1222" s="289">
        <v>16.05</v>
      </c>
      <c r="I1222" s="289">
        <v>184.6</v>
      </c>
      <c r="K1222" s="228">
        <f t="shared" si="532"/>
        <v>278.885695</v>
      </c>
      <c r="L1222" s="228">
        <f t="shared" si="533"/>
        <v>141.134997</v>
      </c>
      <c r="M1222" s="229">
        <f t="shared" si="534"/>
        <v>473.99372999999997</v>
      </c>
      <c r="N1222" s="286">
        <f t="shared" si="535"/>
        <v>441.14486019940801</v>
      </c>
      <c r="O1222" s="288">
        <f t="shared" si="536"/>
        <v>197.68110599999997</v>
      </c>
      <c r="P1222" s="453">
        <f t="shared" si="536"/>
        <v>225.33074024999999</v>
      </c>
      <c r="Q1222" s="287">
        <f t="shared" si="537"/>
        <v>353.8383</v>
      </c>
      <c r="R1222" s="286">
        <f t="shared" si="537"/>
        <v>4069.6915999999997</v>
      </c>
    </row>
    <row r="1223" spans="1:19" ht="18" customHeight="1">
      <c r="A1223" s="122">
        <v>41864</v>
      </c>
      <c r="B1223" s="289">
        <v>1265.5</v>
      </c>
      <c r="C1223" s="289">
        <v>3.58</v>
      </c>
      <c r="D1223" s="289">
        <v>12.645</v>
      </c>
      <c r="E1223" s="289">
        <v>418.7</v>
      </c>
      <c r="F1223" s="557">
        <v>5.28</v>
      </c>
      <c r="G1223" s="289">
        <v>6.04</v>
      </c>
      <c r="H1223" s="289">
        <v>16.02</v>
      </c>
      <c r="I1223" s="289">
        <v>185.25</v>
      </c>
      <c r="K1223" s="228">
        <f t="shared" si="532"/>
        <v>278.9959265</v>
      </c>
      <c r="L1223" s="228">
        <f t="shared" si="533"/>
        <v>140.93815600000002</v>
      </c>
      <c r="M1223" s="229">
        <f t="shared" si="534"/>
        <v>464.62408649999992</v>
      </c>
      <c r="N1223" s="286">
        <f t="shared" si="535"/>
        <v>461.53761360692693</v>
      </c>
      <c r="O1223" s="288">
        <f t="shared" si="536"/>
        <v>194.00673599999999</v>
      </c>
      <c r="P1223" s="453">
        <f t="shared" si="536"/>
        <v>221.93194799999998</v>
      </c>
      <c r="Q1223" s="287">
        <f t="shared" si="537"/>
        <v>353.17692</v>
      </c>
      <c r="R1223" s="286">
        <f t="shared" si="537"/>
        <v>4084.0214999999998</v>
      </c>
    </row>
    <row r="1224" spans="1:19" ht="18" customHeight="1">
      <c r="A1224" s="122">
        <v>41865</v>
      </c>
      <c r="B1224" s="289">
        <v>1285.5</v>
      </c>
      <c r="C1224" s="289">
        <v>3.62</v>
      </c>
      <c r="D1224" s="289">
        <v>12.244999999999999</v>
      </c>
      <c r="E1224" s="289">
        <v>464.2</v>
      </c>
      <c r="F1224" s="557">
        <v>5.3724999999999996</v>
      </c>
      <c r="G1224" s="289">
        <v>6.08</v>
      </c>
      <c r="H1224" s="289">
        <v>15.91</v>
      </c>
      <c r="I1224" s="289">
        <v>184.4</v>
      </c>
      <c r="K1224" s="228">
        <f t="shared" si="532"/>
        <v>283.40518650000001</v>
      </c>
      <c r="L1224" s="228">
        <f t="shared" si="533"/>
        <v>142.51288400000001</v>
      </c>
      <c r="M1224" s="229">
        <f t="shared" si="534"/>
        <v>449.92660649999993</v>
      </c>
      <c r="N1224" s="286">
        <f t="shared" si="535"/>
        <v>511.69276387947332</v>
      </c>
      <c r="O1224" s="288">
        <f t="shared" si="536"/>
        <v>197.40552824999997</v>
      </c>
      <c r="P1224" s="453">
        <f t="shared" si="536"/>
        <v>223.40169599999999</v>
      </c>
      <c r="Q1224" s="287">
        <f t="shared" si="537"/>
        <v>350.75185999999997</v>
      </c>
      <c r="R1224" s="286">
        <f t="shared" si="537"/>
        <v>4065.2824000000001</v>
      </c>
    </row>
    <row r="1225" spans="1:19" ht="18" customHeight="1">
      <c r="A1225" s="122">
        <v>41866</v>
      </c>
      <c r="B1225" s="289">
        <v>1290.5</v>
      </c>
      <c r="C1225" s="289">
        <v>3.6575000000000002</v>
      </c>
      <c r="D1225" s="289">
        <v>11.025</v>
      </c>
      <c r="E1225" s="289">
        <v>388.3</v>
      </c>
      <c r="F1225" s="557">
        <v>5.5125000000000002</v>
      </c>
      <c r="G1225" s="289">
        <v>6.1974999999999998</v>
      </c>
      <c r="H1225" s="289">
        <v>15.92</v>
      </c>
      <c r="I1225" s="289">
        <v>188.75</v>
      </c>
      <c r="K1225" s="228">
        <f t="shared" si="532"/>
        <v>284.50750149999999</v>
      </c>
      <c r="L1225" s="228">
        <f t="shared" si="533"/>
        <v>143.9891915</v>
      </c>
      <c r="M1225" s="229">
        <f t="shared" si="534"/>
        <v>405.09929249999999</v>
      </c>
      <c r="N1225" s="286">
        <f t="shared" si="535"/>
        <v>428.02735935889592</v>
      </c>
      <c r="O1225" s="288">
        <f t="shared" si="536"/>
        <v>202.54964625</v>
      </c>
      <c r="P1225" s="453">
        <f t="shared" si="536"/>
        <v>227.71908074999996</v>
      </c>
      <c r="Q1225" s="287">
        <f t="shared" si="537"/>
        <v>350.97232000000002</v>
      </c>
      <c r="R1225" s="286">
        <f t="shared" si="537"/>
        <v>4161.1824999999999</v>
      </c>
      <c r="S1225" s="542" t="s">
        <v>173</v>
      </c>
    </row>
    <row r="1226" spans="1:19" ht="18" customHeight="1">
      <c r="A1226" s="122">
        <v>41869</v>
      </c>
      <c r="B1226" s="289">
        <v>1314.5</v>
      </c>
      <c r="C1226" s="289">
        <v>3.6074999999999999</v>
      </c>
      <c r="D1226" s="289">
        <v>11.154999999999999</v>
      </c>
      <c r="E1226" s="289">
        <v>392.1</v>
      </c>
      <c r="F1226" s="557">
        <v>5.4249999999999998</v>
      </c>
      <c r="G1226" s="289">
        <v>6.1775000000000002</v>
      </c>
      <c r="H1226" s="289">
        <v>15.68</v>
      </c>
      <c r="I1226" s="289">
        <v>188.9</v>
      </c>
      <c r="K1226" s="228">
        <f t="shared" si="532"/>
        <v>289.79861349999999</v>
      </c>
      <c r="L1226" s="228">
        <f t="shared" si="533"/>
        <v>142.0207815</v>
      </c>
      <c r="M1226" s="229">
        <f t="shared" si="534"/>
        <v>409.87597349999993</v>
      </c>
      <c r="N1226" s="286">
        <f t="shared" si="535"/>
        <v>432.21614113989983</v>
      </c>
      <c r="O1226" s="288">
        <f t="shared" si="536"/>
        <v>199.33457249999998</v>
      </c>
      <c r="P1226" s="453">
        <f t="shared" si="536"/>
        <v>226.98420675</v>
      </c>
      <c r="Q1226" s="287">
        <f t="shared" si="537"/>
        <v>345.68127999999996</v>
      </c>
      <c r="R1226" s="286">
        <f t="shared" si="537"/>
        <v>4164.4893999999995</v>
      </c>
    </row>
    <row r="1227" spans="1:19" ht="18" customHeight="1">
      <c r="A1227" s="122">
        <v>41870</v>
      </c>
      <c r="B1227" s="289">
        <v>1312</v>
      </c>
      <c r="C1227" s="289">
        <v>3.625</v>
      </c>
      <c r="D1227" s="289">
        <v>11.202500000000001</v>
      </c>
      <c r="E1227" s="289">
        <v>399.8</v>
      </c>
      <c r="F1227" s="557">
        <v>5.46</v>
      </c>
      <c r="G1227" s="289">
        <v>6.2450000000000001</v>
      </c>
      <c r="H1227" s="289">
        <v>15.47</v>
      </c>
      <c r="I1227" s="289">
        <v>182.2</v>
      </c>
      <c r="K1227" s="228">
        <f t="shared" si="532"/>
        <v>289.247456</v>
      </c>
      <c r="L1227" s="228">
        <f t="shared" si="533"/>
        <v>142.70972499999999</v>
      </c>
      <c r="M1227" s="229">
        <f t="shared" si="534"/>
        <v>411.62129924999999</v>
      </c>
      <c r="N1227" s="286">
        <f t="shared" si="535"/>
        <v>440.70393580140768</v>
      </c>
      <c r="O1227" s="288">
        <f t="shared" si="536"/>
        <v>200.62060199999999</v>
      </c>
      <c r="P1227" s="453">
        <f t="shared" si="536"/>
        <v>229.4644065</v>
      </c>
      <c r="Q1227" s="287">
        <f t="shared" si="537"/>
        <v>341.05162000000001</v>
      </c>
      <c r="R1227" s="286">
        <f t="shared" si="537"/>
        <v>4016.7811999999994</v>
      </c>
    </row>
    <row r="1228" spans="1:19" ht="18" customHeight="1">
      <c r="A1228" s="122">
        <v>41871</v>
      </c>
      <c r="B1228" s="289">
        <v>1311</v>
      </c>
      <c r="C1228" s="289">
        <v>3.5950000000000002</v>
      </c>
      <c r="D1228" s="289">
        <v>11.1975</v>
      </c>
      <c r="E1228" s="289">
        <v>402.6</v>
      </c>
      <c r="F1228" s="557">
        <v>5.3949999999999996</v>
      </c>
      <c r="G1228" s="289">
        <v>6.1875</v>
      </c>
      <c r="H1228" s="289">
        <v>15.7</v>
      </c>
      <c r="I1228" s="289">
        <v>184.1</v>
      </c>
      <c r="K1228" s="228">
        <f t="shared" si="532"/>
        <v>289.026993</v>
      </c>
      <c r="L1228" s="228">
        <f t="shared" si="533"/>
        <v>141.52867900000001</v>
      </c>
      <c r="M1228" s="229">
        <f t="shared" si="534"/>
        <v>411.43758074999994</v>
      </c>
      <c r="N1228" s="286">
        <f t="shared" si="535"/>
        <v>443.79040658741053</v>
      </c>
      <c r="O1228" s="288">
        <f t="shared" si="536"/>
        <v>198.23226149999996</v>
      </c>
      <c r="P1228" s="453">
        <f t="shared" si="536"/>
        <v>227.35164374999999</v>
      </c>
      <c r="Q1228" s="287">
        <f t="shared" si="537"/>
        <v>346.12219999999996</v>
      </c>
      <c r="R1228" s="286">
        <f t="shared" si="537"/>
        <v>4058.6686</v>
      </c>
    </row>
    <row r="1229" spans="1:19" ht="18" customHeight="1">
      <c r="A1229" s="122">
        <v>41872</v>
      </c>
      <c r="B1229" s="289">
        <v>1282.5</v>
      </c>
      <c r="C1229" s="289">
        <v>3.6225000000000001</v>
      </c>
      <c r="D1229" s="289">
        <v>11.362500000000001</v>
      </c>
      <c r="E1229" s="289">
        <v>413.8</v>
      </c>
      <c r="F1229" s="557">
        <v>5.4625000000000004</v>
      </c>
      <c r="G1229" s="289">
        <v>6.22</v>
      </c>
      <c r="H1229" s="289">
        <v>15.99</v>
      </c>
      <c r="I1229" s="289">
        <v>189.6</v>
      </c>
      <c r="K1229" s="228">
        <f t="shared" si="532"/>
        <v>282.74379749999997</v>
      </c>
      <c r="L1229" s="228">
        <f t="shared" si="533"/>
        <v>142.61130450000002</v>
      </c>
      <c r="M1229" s="229">
        <f t="shared" si="534"/>
        <v>417.50029124999998</v>
      </c>
      <c r="N1229" s="286">
        <f t="shared" si="535"/>
        <v>456.13628973142193</v>
      </c>
      <c r="O1229" s="288">
        <f t="shared" si="536"/>
        <v>200.71246124999999</v>
      </c>
      <c r="P1229" s="453">
        <f t="shared" si="536"/>
        <v>228.54581399999998</v>
      </c>
      <c r="Q1229" s="287">
        <f t="shared" si="537"/>
        <v>352.51554000000004</v>
      </c>
      <c r="R1229" s="286">
        <f t="shared" si="537"/>
        <v>4179.9215999999997</v>
      </c>
      <c r="S1229" s="542" t="s">
        <v>177</v>
      </c>
    </row>
    <row r="1230" spans="1:19" ht="18" customHeight="1">
      <c r="A1230" s="122">
        <v>41873</v>
      </c>
      <c r="B1230" s="289">
        <v>1282.5</v>
      </c>
      <c r="C1230" s="289">
        <v>3.6549999999999998</v>
      </c>
      <c r="D1230" s="289">
        <v>11.66</v>
      </c>
      <c r="E1230" s="289">
        <v>433.3</v>
      </c>
      <c r="F1230" s="557">
        <v>5.52</v>
      </c>
      <c r="G1230" s="289">
        <v>6.335</v>
      </c>
      <c r="H1230" s="289">
        <v>15.64</v>
      </c>
      <c r="I1230" s="289">
        <v>187.35</v>
      </c>
      <c r="K1230" s="228">
        <f t="shared" si="532"/>
        <v>282.74379749999997</v>
      </c>
      <c r="L1230" s="228">
        <f t="shared" si="533"/>
        <v>143.890771</v>
      </c>
      <c r="M1230" s="229">
        <f t="shared" si="534"/>
        <v>428.43154199999998</v>
      </c>
      <c r="N1230" s="286">
        <f t="shared" si="535"/>
        <v>477.63135413394178</v>
      </c>
      <c r="O1230" s="288">
        <f t="shared" si="536"/>
        <v>202.82522399999996</v>
      </c>
      <c r="P1230" s="453">
        <f t="shared" si="536"/>
        <v>232.77133949999998</v>
      </c>
      <c r="Q1230" s="287">
        <f t="shared" si="537"/>
        <v>344.79944</v>
      </c>
      <c r="R1230" s="286">
        <f t="shared" si="537"/>
        <v>4130.3180999999995</v>
      </c>
    </row>
    <row r="1231" spans="1:19" ht="18" customHeight="1">
      <c r="A1231" s="122">
        <v>41876</v>
      </c>
      <c r="B1231" s="289">
        <v>1297</v>
      </c>
      <c r="C1231" s="289">
        <v>3.6</v>
      </c>
      <c r="D1231" s="289">
        <v>11.2575</v>
      </c>
      <c r="E1231" s="289">
        <v>406.1</v>
      </c>
      <c r="F1231" s="557">
        <v>5.4249999999999998</v>
      </c>
      <c r="G1231" s="289">
        <v>6.2275</v>
      </c>
      <c r="H1231" s="289">
        <v>15.36</v>
      </c>
      <c r="I1231" s="289">
        <v>187.65</v>
      </c>
      <c r="K1231" s="228">
        <f t="shared" si="532"/>
        <v>285.94051100000001</v>
      </c>
      <c r="L1231" s="228">
        <f t="shared" si="533"/>
        <v>141.72552000000002</v>
      </c>
      <c r="M1231" s="229">
        <f t="shared" si="534"/>
        <v>413.64220274999997</v>
      </c>
      <c r="N1231" s="286">
        <f t="shared" si="535"/>
        <v>447.64849506991408</v>
      </c>
      <c r="O1231" s="288">
        <f t="shared" si="536"/>
        <v>199.33457249999998</v>
      </c>
      <c r="P1231" s="453">
        <f t="shared" si="536"/>
        <v>228.82139174999998</v>
      </c>
      <c r="Q1231" s="287">
        <f t="shared" si="537"/>
        <v>338.62655999999998</v>
      </c>
      <c r="R1231" s="286">
        <f t="shared" si="537"/>
        <v>4136.9318999999996</v>
      </c>
    </row>
    <row r="1232" spans="1:19" ht="18" customHeight="1">
      <c r="A1232" s="122">
        <v>41877</v>
      </c>
      <c r="B1232" s="289">
        <v>1285.5</v>
      </c>
      <c r="C1232" s="289">
        <v>3.56</v>
      </c>
      <c r="D1232" s="289">
        <v>10.755000000000001</v>
      </c>
      <c r="E1232" s="289">
        <v>388.7</v>
      </c>
      <c r="F1232" s="557">
        <v>5.415</v>
      </c>
      <c r="G1232" s="289">
        <v>6.21</v>
      </c>
      <c r="H1232" s="289">
        <v>15.71</v>
      </c>
      <c r="I1232" s="289">
        <v>197.45</v>
      </c>
      <c r="K1232" s="228">
        <f t="shared" si="532"/>
        <v>283.40518650000001</v>
      </c>
      <c r="L1232" s="228">
        <f t="shared" si="533"/>
        <v>140.150792</v>
      </c>
      <c r="M1232" s="229">
        <f t="shared" si="534"/>
        <v>395.1784935</v>
      </c>
      <c r="N1232" s="286">
        <f t="shared" si="535"/>
        <v>428.46828375689631</v>
      </c>
      <c r="O1232" s="288">
        <f t="shared" si="536"/>
        <v>198.96713549999998</v>
      </c>
      <c r="P1232" s="453">
        <f t="shared" si="536"/>
        <v>228.17837699999998</v>
      </c>
      <c r="Q1232" s="287">
        <f t="shared" si="537"/>
        <v>346.34266000000002</v>
      </c>
      <c r="R1232" s="286">
        <f t="shared" si="537"/>
        <v>4352.9826999999996</v>
      </c>
    </row>
    <row r="1233" spans="1:18" ht="18" customHeight="1">
      <c r="A1233" s="122">
        <v>41878</v>
      </c>
      <c r="B1233" s="289">
        <v>1279.5</v>
      </c>
      <c r="C1233" s="289">
        <v>3.56</v>
      </c>
      <c r="D1233" s="289">
        <v>10.8575</v>
      </c>
      <c r="E1233" s="289">
        <v>416.5</v>
      </c>
      <c r="F1233" s="557">
        <v>5.4725000000000001</v>
      </c>
      <c r="G1233" s="289">
        <v>6.28</v>
      </c>
      <c r="H1233" s="289">
        <v>15.58</v>
      </c>
      <c r="I1233" s="289">
        <v>198.15</v>
      </c>
      <c r="K1233" s="228">
        <f t="shared" si="532"/>
        <v>282.08240849999999</v>
      </c>
      <c r="L1233" s="228">
        <f t="shared" si="533"/>
        <v>140.150792</v>
      </c>
      <c r="M1233" s="229">
        <f t="shared" si="534"/>
        <v>398.94472274999998</v>
      </c>
      <c r="N1233" s="286">
        <f t="shared" si="535"/>
        <v>459.11252941792469</v>
      </c>
      <c r="O1233" s="288">
        <f t="shared" si="536"/>
        <v>201.07989824999999</v>
      </c>
      <c r="P1233" s="453">
        <f t="shared" si="536"/>
        <v>230.75043599999998</v>
      </c>
      <c r="Q1233" s="287">
        <f t="shared" si="537"/>
        <v>343.47667999999999</v>
      </c>
      <c r="R1233" s="286">
        <f t="shared" si="537"/>
        <v>4368.4148999999998</v>
      </c>
    </row>
    <row r="1234" spans="1:18" ht="18" customHeight="1">
      <c r="A1234" s="122">
        <v>41879</v>
      </c>
      <c r="B1234" s="289">
        <v>1268.5</v>
      </c>
      <c r="C1234" s="289">
        <v>3.6175000000000002</v>
      </c>
      <c r="D1234" s="289">
        <v>10.737500000000001</v>
      </c>
      <c r="E1234" s="289">
        <v>433.2</v>
      </c>
      <c r="F1234" s="557">
        <v>5.5650000000000004</v>
      </c>
      <c r="G1234" s="289">
        <v>6.35</v>
      </c>
      <c r="H1234" s="289">
        <v>15.56</v>
      </c>
      <c r="I1234" s="289">
        <v>200</v>
      </c>
      <c r="K1234" s="228">
        <f t="shared" si="532"/>
        <v>279.65731549999998</v>
      </c>
      <c r="L1234" s="228">
        <f t="shared" si="533"/>
        <v>142.41446350000001</v>
      </c>
      <c r="M1234" s="229">
        <f t="shared" si="534"/>
        <v>394.53547874999998</v>
      </c>
      <c r="N1234" s="286">
        <f t="shared" si="535"/>
        <v>477.5211230344417</v>
      </c>
      <c r="O1234" s="288">
        <f t="shared" si="536"/>
        <v>204.4786905</v>
      </c>
      <c r="P1234" s="453">
        <f t="shared" si="536"/>
        <v>233.32249499999998</v>
      </c>
      <c r="Q1234" s="287">
        <f t="shared" si="537"/>
        <v>343.03576000000004</v>
      </c>
      <c r="R1234" s="286">
        <f t="shared" si="537"/>
        <v>4409.2</v>
      </c>
    </row>
    <row r="1235" spans="1:18" ht="18" customHeight="1" thickBot="1">
      <c r="A1235" s="122">
        <v>41880</v>
      </c>
      <c r="B1235" s="289">
        <v>1258.5</v>
      </c>
      <c r="C1235" s="289">
        <v>3.59</v>
      </c>
      <c r="D1235" s="289">
        <v>10.895</v>
      </c>
      <c r="E1235" s="289">
        <v>439.5</v>
      </c>
      <c r="F1235" s="557">
        <v>5.5025000000000004</v>
      </c>
      <c r="G1235" s="289">
        <v>6.2625000000000002</v>
      </c>
      <c r="H1235" s="289">
        <v>15.49</v>
      </c>
      <c r="I1235" s="289">
        <v>201.2</v>
      </c>
      <c r="K1235" s="228">
        <f>B1235*0.220463</f>
        <v>277.45268549999997</v>
      </c>
      <c r="L1235" s="228">
        <f>C1235*39.3682</f>
        <v>141.331838</v>
      </c>
      <c r="M1235" s="229">
        <f>D1235*36.7437</f>
        <v>400.32261149999994</v>
      </c>
      <c r="N1235" s="286">
        <f>E1235/0.907185</f>
        <v>484.4656823029481</v>
      </c>
      <c r="O1235" s="288">
        <f>F1235*36.7437</f>
        <v>202.18220925</v>
      </c>
      <c r="P1235" s="453">
        <f>G1235*36.7437</f>
        <v>230.10742124999999</v>
      </c>
      <c r="Q1235" s="287">
        <f>H1235/100*2204.6</f>
        <v>341.49254000000002</v>
      </c>
      <c r="R1235" s="286">
        <f>I1235/100*2204.6</f>
        <v>4435.6552000000001</v>
      </c>
    </row>
    <row r="1236" spans="1:18" ht="18" customHeight="1" thickBot="1">
      <c r="A1236" s="120" t="s">
        <v>171</v>
      </c>
      <c r="B1236" s="107">
        <f t="shared" ref="B1236:I1236" si="538">AVERAGE(B1215:B1235)</f>
        <v>1280.547619047619</v>
      </c>
      <c r="C1236" s="107">
        <f t="shared" si="538"/>
        <v>3.5934523809523817</v>
      </c>
      <c r="D1236" s="107">
        <f t="shared" si="538"/>
        <v>11.783928571428572</v>
      </c>
      <c r="E1236" s="107">
        <f t="shared" si="538"/>
        <v>406.25714285714292</v>
      </c>
      <c r="F1236" s="107">
        <f t="shared" si="538"/>
        <v>5.4641666666666664</v>
      </c>
      <c r="G1236" s="107">
        <f t="shared" si="538"/>
        <v>6.2685714285714278</v>
      </c>
      <c r="H1236" s="107">
        <f t="shared" si="538"/>
        <v>15.887142857142857</v>
      </c>
      <c r="I1236" s="107">
        <f t="shared" si="538"/>
        <v>189.36666666666665</v>
      </c>
      <c r="J1236" s="462"/>
      <c r="K1236" s="223">
        <f t="shared" ref="K1236:R1236" si="539">AVERAGE(K1215:K1235)</f>
        <v>282.31336973809528</v>
      </c>
      <c r="L1236" s="223">
        <f t="shared" si="539"/>
        <v>141.46775202380954</v>
      </c>
      <c r="M1236" s="224">
        <f t="shared" si="539"/>
        <v>432.98513625000004</v>
      </c>
      <c r="N1236" s="71">
        <f t="shared" si="539"/>
        <v>447.82171536912853</v>
      </c>
      <c r="O1236" s="71">
        <f t="shared" si="539"/>
        <v>200.77370074999999</v>
      </c>
      <c r="P1236" s="493">
        <f t="shared" si="539"/>
        <v>230.33050800000001</v>
      </c>
      <c r="Q1236" s="71">
        <f t="shared" si="539"/>
        <v>350.24795142857135</v>
      </c>
      <c r="R1236" s="282">
        <f t="shared" si="539"/>
        <v>4174.777533333332</v>
      </c>
    </row>
    <row r="1237" spans="1:18" ht="18" customHeight="1">
      <c r="A1237" s="122">
        <v>41884</v>
      </c>
      <c r="B1237" s="289">
        <v>1252.5</v>
      </c>
      <c r="C1237" s="289">
        <v>3.5575000000000001</v>
      </c>
      <c r="D1237" s="289">
        <v>10.9725</v>
      </c>
      <c r="E1237" s="289">
        <v>450.1</v>
      </c>
      <c r="F1237" s="557">
        <v>5.4349999999999996</v>
      </c>
      <c r="G1237" s="289">
        <v>6.1749999999999998</v>
      </c>
      <c r="H1237" s="289">
        <v>15.82</v>
      </c>
      <c r="I1237" s="289">
        <v>209.45</v>
      </c>
      <c r="K1237" s="228">
        <f t="shared" ref="K1237:K1255" si="540">B1237*0.220463</f>
        <v>276.1299075</v>
      </c>
      <c r="L1237" s="228">
        <f t="shared" ref="L1237:L1255" si="541">C1237*39.3682</f>
        <v>140.05237150000002</v>
      </c>
      <c r="M1237" s="229">
        <f t="shared" ref="M1237:M1255" si="542">D1237*36.7437</f>
        <v>403.17024824999999</v>
      </c>
      <c r="N1237" s="286">
        <f t="shared" ref="N1237:N1255" si="543">E1237/0.907185</f>
        <v>496.15017884995893</v>
      </c>
      <c r="O1237" s="288">
        <f t="shared" ref="O1237:P1255" si="544">F1237*36.7437</f>
        <v>199.70200949999997</v>
      </c>
      <c r="P1237" s="453">
        <f t="shared" si="544"/>
        <v>226.89234749999997</v>
      </c>
      <c r="Q1237" s="287">
        <f t="shared" ref="Q1237:R1255" si="545">H1237/100*2204.6</f>
        <v>348.76772</v>
      </c>
      <c r="R1237" s="286">
        <f t="shared" si="545"/>
        <v>4617.5347000000002</v>
      </c>
    </row>
    <row r="1238" spans="1:18" ht="18" customHeight="1">
      <c r="A1238" s="122">
        <v>41885</v>
      </c>
      <c r="B1238" s="289">
        <v>1242.5</v>
      </c>
      <c r="C1238" s="289">
        <v>3.4125000000000001</v>
      </c>
      <c r="D1238" s="289">
        <v>10.807499999999999</v>
      </c>
      <c r="E1238" s="289">
        <v>447.2</v>
      </c>
      <c r="F1238" s="557">
        <v>5.2350000000000003</v>
      </c>
      <c r="G1238" s="289">
        <v>6.0075000000000003</v>
      </c>
      <c r="H1238" s="289">
        <v>15.62</v>
      </c>
      <c r="I1238" s="289">
        <v>202.3</v>
      </c>
      <c r="K1238" s="228">
        <f t="shared" si="540"/>
        <v>273.92527749999999</v>
      </c>
      <c r="L1238" s="228">
        <f t="shared" si="541"/>
        <v>134.34398250000001</v>
      </c>
      <c r="M1238" s="229">
        <f t="shared" si="542"/>
        <v>397.10753774999995</v>
      </c>
      <c r="N1238" s="286">
        <f t="shared" si="543"/>
        <v>492.95347696445594</v>
      </c>
      <c r="O1238" s="288">
        <f t="shared" si="544"/>
        <v>192.35326949999998</v>
      </c>
      <c r="P1238" s="453">
        <f t="shared" si="544"/>
        <v>220.73777774999999</v>
      </c>
      <c r="Q1238" s="287">
        <f t="shared" si="545"/>
        <v>344.35852</v>
      </c>
      <c r="R1238" s="286">
        <f t="shared" si="545"/>
        <v>4459.9058000000005</v>
      </c>
    </row>
    <row r="1239" spans="1:18" ht="18" customHeight="1">
      <c r="A1239" s="122">
        <v>41886</v>
      </c>
      <c r="B1239" s="289">
        <v>1240</v>
      </c>
      <c r="C1239" s="289">
        <v>3.3574999999999999</v>
      </c>
      <c r="D1239" s="289">
        <v>10.6425</v>
      </c>
      <c r="E1239" s="289">
        <v>431.4</v>
      </c>
      <c r="F1239" s="557">
        <v>5.2525000000000004</v>
      </c>
      <c r="G1239" s="289">
        <v>6.0824999999999996</v>
      </c>
      <c r="H1239" s="289">
        <v>15.13</v>
      </c>
      <c r="I1239" s="289">
        <v>202.45</v>
      </c>
      <c r="K1239" s="228">
        <f t="shared" si="540"/>
        <v>273.37412</v>
      </c>
      <c r="L1239" s="228">
        <f t="shared" si="541"/>
        <v>132.1787315</v>
      </c>
      <c r="M1239" s="229">
        <f t="shared" si="542"/>
        <v>391.04482724999997</v>
      </c>
      <c r="N1239" s="286">
        <f t="shared" si="543"/>
        <v>475.53696324343986</v>
      </c>
      <c r="O1239" s="288">
        <f t="shared" si="544"/>
        <v>192.99628425</v>
      </c>
      <c r="P1239" s="453">
        <f t="shared" si="544"/>
        <v>223.49355524999996</v>
      </c>
      <c r="Q1239" s="287">
        <f t="shared" si="545"/>
        <v>333.55598000000003</v>
      </c>
      <c r="R1239" s="286">
        <f t="shared" si="545"/>
        <v>4463.2126999999991</v>
      </c>
    </row>
    <row r="1240" spans="1:18" ht="18" customHeight="1">
      <c r="A1240" s="122">
        <v>41887</v>
      </c>
      <c r="B1240" s="289">
        <v>1237.5</v>
      </c>
      <c r="C1240" s="289">
        <v>3.4649999999999999</v>
      </c>
      <c r="D1240" s="289">
        <v>10.855</v>
      </c>
      <c r="E1240" s="289">
        <v>436.1</v>
      </c>
      <c r="F1240" s="557">
        <v>5.3150000000000004</v>
      </c>
      <c r="G1240" s="289">
        <v>6.1974999999999998</v>
      </c>
      <c r="H1240" s="289">
        <v>15</v>
      </c>
      <c r="I1240" s="289">
        <v>198.05</v>
      </c>
      <c r="K1240" s="228">
        <f t="shared" si="540"/>
        <v>272.82296250000002</v>
      </c>
      <c r="L1240" s="228">
        <f t="shared" si="541"/>
        <v>136.41081299999999</v>
      </c>
      <c r="M1240" s="229">
        <f t="shared" si="542"/>
        <v>398.85286349999996</v>
      </c>
      <c r="N1240" s="286">
        <f t="shared" si="543"/>
        <v>480.71782491994469</v>
      </c>
      <c r="O1240" s="288">
        <f t="shared" si="544"/>
        <v>195.2927655</v>
      </c>
      <c r="P1240" s="453">
        <f t="shared" si="544"/>
        <v>227.71908074999996</v>
      </c>
      <c r="Q1240" s="287">
        <f t="shared" si="545"/>
        <v>330.69</v>
      </c>
      <c r="R1240" s="286">
        <f t="shared" si="545"/>
        <v>4366.2102999999997</v>
      </c>
    </row>
    <row r="1241" spans="1:18" ht="18" customHeight="1">
      <c r="A1241" s="122">
        <v>41890</v>
      </c>
      <c r="B1241" s="289">
        <v>1232</v>
      </c>
      <c r="C1241" s="289">
        <v>3.3925000000000001</v>
      </c>
      <c r="D1241" s="289">
        <v>10.907500000000001</v>
      </c>
      <c r="E1241" s="289">
        <v>446.2</v>
      </c>
      <c r="F1241" s="557">
        <v>5.335</v>
      </c>
      <c r="G1241" s="289">
        <v>6.25</v>
      </c>
      <c r="H1241" s="289">
        <v>14.94</v>
      </c>
      <c r="I1241" s="289">
        <v>194.45</v>
      </c>
      <c r="K1241" s="228">
        <f t="shared" si="540"/>
        <v>271.61041599999999</v>
      </c>
      <c r="L1241" s="228">
        <f t="shared" si="541"/>
        <v>133.55661850000001</v>
      </c>
      <c r="M1241" s="229">
        <f t="shared" si="542"/>
        <v>400.78190775000002</v>
      </c>
      <c r="N1241" s="286">
        <f t="shared" si="543"/>
        <v>491.85116596945494</v>
      </c>
      <c r="O1241" s="288">
        <f t="shared" si="544"/>
        <v>196.02763949999999</v>
      </c>
      <c r="P1241" s="453">
        <f t="shared" si="544"/>
        <v>229.64812499999999</v>
      </c>
      <c r="Q1241" s="287">
        <f t="shared" si="545"/>
        <v>329.36723999999998</v>
      </c>
      <c r="R1241" s="286">
        <f t="shared" si="545"/>
        <v>4286.8446999999996</v>
      </c>
    </row>
    <row r="1242" spans="1:18" ht="18" customHeight="1">
      <c r="A1242" s="122">
        <v>41891</v>
      </c>
      <c r="B1242" s="289">
        <v>1225</v>
      </c>
      <c r="C1242" s="289">
        <v>3.3624999999999998</v>
      </c>
      <c r="D1242" s="289">
        <v>10.765000000000001</v>
      </c>
      <c r="E1242" s="289">
        <v>453.7</v>
      </c>
      <c r="F1242" s="557">
        <v>5.2750000000000004</v>
      </c>
      <c r="G1242" s="289">
        <v>6.13</v>
      </c>
      <c r="H1242" s="289">
        <v>14.88</v>
      </c>
      <c r="I1242" s="289">
        <v>192.6</v>
      </c>
      <c r="K1242" s="228">
        <f t="shared" si="540"/>
        <v>270.06717499999996</v>
      </c>
      <c r="L1242" s="228">
        <f t="shared" si="541"/>
        <v>132.3755725</v>
      </c>
      <c r="M1242" s="229">
        <f t="shared" si="542"/>
        <v>395.5459305</v>
      </c>
      <c r="N1242" s="286">
        <f t="shared" si="543"/>
        <v>500.11849843196256</v>
      </c>
      <c r="O1242" s="288">
        <f t="shared" si="544"/>
        <v>193.82301749999999</v>
      </c>
      <c r="P1242" s="453">
        <f t="shared" si="544"/>
        <v>225.23888099999996</v>
      </c>
      <c r="Q1242" s="287">
        <f t="shared" si="545"/>
        <v>328.04448000000002</v>
      </c>
      <c r="R1242" s="286">
        <f t="shared" si="545"/>
        <v>4246.0595999999996</v>
      </c>
    </row>
    <row r="1243" spans="1:18" ht="18" customHeight="1">
      <c r="A1243" s="122">
        <v>41892</v>
      </c>
      <c r="B1243" s="289">
        <v>1222</v>
      </c>
      <c r="C1243" s="289">
        <v>3.3875000000000002</v>
      </c>
      <c r="D1243" s="289">
        <v>10.71</v>
      </c>
      <c r="E1243" s="289">
        <v>442.8</v>
      </c>
      <c r="F1243" s="557">
        <v>5.1875</v>
      </c>
      <c r="G1243" s="289">
        <v>6.0525000000000002</v>
      </c>
      <c r="H1243" s="289">
        <v>14.52</v>
      </c>
      <c r="I1243" s="289">
        <v>181.25</v>
      </c>
      <c r="K1243" s="228">
        <f t="shared" si="540"/>
        <v>269.40578599999998</v>
      </c>
      <c r="L1243" s="228">
        <f t="shared" si="541"/>
        <v>133.35977750000001</v>
      </c>
      <c r="M1243" s="229">
        <f t="shared" si="542"/>
        <v>393.52502700000002</v>
      </c>
      <c r="N1243" s="286">
        <f t="shared" si="543"/>
        <v>488.10330858645148</v>
      </c>
      <c r="O1243" s="288">
        <f t="shared" si="544"/>
        <v>190.60794374999998</v>
      </c>
      <c r="P1243" s="453">
        <f t="shared" si="544"/>
        <v>222.39124425</v>
      </c>
      <c r="Q1243" s="287">
        <f t="shared" si="545"/>
        <v>320.10791999999998</v>
      </c>
      <c r="R1243" s="286">
        <f t="shared" si="545"/>
        <v>3995.8374999999996</v>
      </c>
    </row>
    <row r="1244" spans="1:18" ht="18" customHeight="1">
      <c r="A1244" s="122">
        <v>41893</v>
      </c>
      <c r="B1244" s="289">
        <v>1232.5</v>
      </c>
      <c r="C1244" s="289">
        <v>3.3174999999999999</v>
      </c>
      <c r="D1244" s="289">
        <v>10.615</v>
      </c>
      <c r="E1244" s="289">
        <v>426.7</v>
      </c>
      <c r="F1244" s="557">
        <v>5.03</v>
      </c>
      <c r="G1244" s="289">
        <v>5.9574999999999996</v>
      </c>
      <c r="H1244" s="289">
        <v>14.36</v>
      </c>
      <c r="I1244" s="289">
        <v>185.45</v>
      </c>
      <c r="K1244" s="228">
        <f t="shared" si="540"/>
        <v>271.72064749999998</v>
      </c>
      <c r="L1244" s="228">
        <f t="shared" si="541"/>
        <v>130.6040035</v>
      </c>
      <c r="M1244" s="229">
        <f t="shared" si="542"/>
        <v>390.03437549999995</v>
      </c>
      <c r="N1244" s="286">
        <f t="shared" si="543"/>
        <v>470.35610156693508</v>
      </c>
      <c r="O1244" s="288">
        <f t="shared" si="544"/>
        <v>184.82081099999999</v>
      </c>
      <c r="P1244" s="453">
        <f t="shared" si="544"/>
        <v>218.90059274999996</v>
      </c>
      <c r="Q1244" s="287">
        <f t="shared" si="545"/>
        <v>316.58055999999999</v>
      </c>
      <c r="R1244" s="286">
        <f t="shared" si="545"/>
        <v>4088.4306999999994</v>
      </c>
    </row>
    <row r="1245" spans="1:18" ht="18" customHeight="1">
      <c r="A1245" s="122">
        <v>41894</v>
      </c>
      <c r="B1245" s="289">
        <v>1255</v>
      </c>
      <c r="C1245" s="289">
        <v>3.99</v>
      </c>
      <c r="D1245" s="289">
        <v>10.91</v>
      </c>
      <c r="E1245" s="289">
        <v>408</v>
      </c>
      <c r="F1245" s="557">
        <v>4.9824999999999999</v>
      </c>
      <c r="G1245" s="289">
        <v>5.7225000000000001</v>
      </c>
      <c r="H1245" s="289">
        <v>13.78</v>
      </c>
      <c r="I1245" s="289">
        <v>184.55</v>
      </c>
      <c r="K1245" s="228">
        <f t="shared" si="540"/>
        <v>276.68106499999999</v>
      </c>
      <c r="L1245" s="228">
        <f t="shared" si="541"/>
        <v>157.07911800000002</v>
      </c>
      <c r="M1245" s="229">
        <f t="shared" si="542"/>
        <v>400.87376699999999</v>
      </c>
      <c r="N1245" s="286">
        <f t="shared" si="543"/>
        <v>449.742885960416</v>
      </c>
      <c r="O1245" s="288">
        <f t="shared" si="544"/>
        <v>183.07548524999999</v>
      </c>
      <c r="P1245" s="453">
        <f t="shared" si="544"/>
        <v>210.26582324999998</v>
      </c>
      <c r="Q1245" s="287">
        <f t="shared" si="545"/>
        <v>303.79388</v>
      </c>
      <c r="R1245" s="286">
        <f t="shared" si="545"/>
        <v>4068.5893000000001</v>
      </c>
    </row>
    <row r="1246" spans="1:18" ht="18" customHeight="1">
      <c r="A1246" s="122">
        <v>41897</v>
      </c>
      <c r="B1246" s="289">
        <v>1276</v>
      </c>
      <c r="C1246" s="289">
        <v>3.43</v>
      </c>
      <c r="D1246" s="289">
        <v>9.8949999999999996</v>
      </c>
      <c r="E1246" s="289">
        <v>338.8</v>
      </c>
      <c r="F1246" s="557">
        <v>5.0075000000000003</v>
      </c>
      <c r="G1246" s="289">
        <v>5.8624999999999998</v>
      </c>
      <c r="H1246" s="289">
        <v>13.67</v>
      </c>
      <c r="I1246" s="289">
        <v>182.2</v>
      </c>
      <c r="K1246" s="228">
        <f t="shared" si="540"/>
        <v>281.310788</v>
      </c>
      <c r="L1246" s="228">
        <f t="shared" si="541"/>
        <v>135.032926</v>
      </c>
      <c r="M1246" s="229">
        <f t="shared" si="542"/>
        <v>363.57891149999995</v>
      </c>
      <c r="N1246" s="286">
        <f t="shared" si="543"/>
        <v>373.46296510634545</v>
      </c>
      <c r="O1246" s="288">
        <f t="shared" si="544"/>
        <v>183.99407775</v>
      </c>
      <c r="P1246" s="453">
        <f t="shared" si="544"/>
        <v>215.40994124999997</v>
      </c>
      <c r="Q1246" s="287">
        <f t="shared" si="545"/>
        <v>301.36881999999997</v>
      </c>
      <c r="R1246" s="286">
        <f t="shared" si="545"/>
        <v>4016.7811999999994</v>
      </c>
    </row>
    <row r="1247" spans="1:18" ht="18" customHeight="1">
      <c r="A1247" s="122">
        <v>41900</v>
      </c>
      <c r="B1247" s="289">
        <v>1262</v>
      </c>
      <c r="C1247" s="289">
        <v>3.3824999999999998</v>
      </c>
      <c r="D1247" s="289">
        <v>9.7149999999999999</v>
      </c>
      <c r="E1247" s="289">
        <v>328.8</v>
      </c>
      <c r="F1247" s="557">
        <v>4.8849999999999998</v>
      </c>
      <c r="G1247" s="289">
        <v>5.6974999999999998</v>
      </c>
      <c r="H1247" s="289">
        <v>13.79</v>
      </c>
      <c r="I1247" s="289">
        <v>181.2</v>
      </c>
      <c r="K1247" s="228">
        <f t="shared" si="540"/>
        <v>278.22430600000001</v>
      </c>
      <c r="L1247" s="228">
        <f t="shared" si="541"/>
        <v>133.1629365</v>
      </c>
      <c r="M1247" s="229">
        <f t="shared" si="542"/>
        <v>356.96504549999997</v>
      </c>
      <c r="N1247" s="286">
        <f t="shared" si="543"/>
        <v>362.43985515633528</v>
      </c>
      <c r="O1247" s="288">
        <f t="shared" si="544"/>
        <v>179.49297449999997</v>
      </c>
      <c r="P1247" s="453">
        <f t="shared" si="544"/>
        <v>209.34723074999997</v>
      </c>
      <c r="Q1247" s="287">
        <f t="shared" si="545"/>
        <v>304.01434</v>
      </c>
      <c r="R1247" s="286">
        <f t="shared" si="545"/>
        <v>3994.7351999999996</v>
      </c>
    </row>
    <row r="1248" spans="1:18" ht="18" customHeight="1">
      <c r="A1248" s="122">
        <v>41901</v>
      </c>
      <c r="B1248" s="289">
        <v>1270</v>
      </c>
      <c r="C1248" s="289">
        <v>3.3149999999999999</v>
      </c>
      <c r="D1248" s="289">
        <v>9.57</v>
      </c>
      <c r="E1248" s="289">
        <v>324.10000000000002</v>
      </c>
      <c r="F1248" s="557">
        <v>4.7450000000000001</v>
      </c>
      <c r="G1248" s="289">
        <v>5.6025</v>
      </c>
      <c r="H1248" s="289">
        <v>13.5</v>
      </c>
      <c r="I1248" s="289">
        <v>178</v>
      </c>
      <c r="K1248" s="228">
        <f t="shared" si="540"/>
        <v>279.98800999999997</v>
      </c>
      <c r="L1248" s="228">
        <f t="shared" si="541"/>
        <v>130.505583</v>
      </c>
      <c r="M1248" s="229">
        <f t="shared" si="542"/>
        <v>351.63720899999998</v>
      </c>
      <c r="N1248" s="286">
        <f t="shared" si="543"/>
        <v>357.25899347983051</v>
      </c>
      <c r="O1248" s="288">
        <f t="shared" si="544"/>
        <v>174.34885649999998</v>
      </c>
      <c r="P1248" s="453">
        <f t="shared" si="544"/>
        <v>205.85657924999998</v>
      </c>
      <c r="Q1248" s="287">
        <f t="shared" si="545"/>
        <v>297.62099999999998</v>
      </c>
      <c r="R1248" s="286">
        <f t="shared" si="545"/>
        <v>3924.1880000000001</v>
      </c>
    </row>
    <row r="1249" spans="1:19" ht="18" customHeight="1">
      <c r="A1249" s="122">
        <v>41904</v>
      </c>
      <c r="B1249" s="289">
        <v>1255</v>
      </c>
      <c r="C1249" s="289">
        <v>3.3025000000000002</v>
      </c>
      <c r="D1249" s="289">
        <v>9.3825000000000003</v>
      </c>
      <c r="E1249" s="289">
        <v>319.39999999999998</v>
      </c>
      <c r="F1249" s="557">
        <v>4.7675000000000001</v>
      </c>
      <c r="G1249" s="289">
        <v>5.6025</v>
      </c>
      <c r="H1249" s="289">
        <v>14.08</v>
      </c>
      <c r="I1249" s="289">
        <v>179.4</v>
      </c>
      <c r="K1249" s="228">
        <f t="shared" si="540"/>
        <v>276.68106499999999</v>
      </c>
      <c r="L1249" s="228">
        <f t="shared" si="541"/>
        <v>130.01348050000001</v>
      </c>
      <c r="M1249" s="229">
        <f t="shared" si="542"/>
        <v>344.74776524999999</v>
      </c>
      <c r="N1249" s="286">
        <f t="shared" si="543"/>
        <v>352.07813180332562</v>
      </c>
      <c r="O1249" s="288">
        <f t="shared" si="544"/>
        <v>175.17558975</v>
      </c>
      <c r="P1249" s="453">
        <f t="shared" si="544"/>
        <v>205.85657924999998</v>
      </c>
      <c r="Q1249" s="287">
        <f t="shared" si="545"/>
        <v>310.40768000000003</v>
      </c>
      <c r="R1249" s="286">
        <f t="shared" si="545"/>
        <v>3955.0524</v>
      </c>
    </row>
    <row r="1250" spans="1:19" ht="18" customHeight="1">
      <c r="A1250" s="122">
        <v>41905</v>
      </c>
      <c r="B1250" s="289">
        <v>1266</v>
      </c>
      <c r="C1250" s="289">
        <v>3.2549999999999999</v>
      </c>
      <c r="D1250" s="289">
        <v>9.3625000000000007</v>
      </c>
      <c r="E1250" s="289">
        <v>317.10000000000002</v>
      </c>
      <c r="F1250" s="557">
        <v>4.76</v>
      </c>
      <c r="G1250" s="289">
        <v>5.62</v>
      </c>
      <c r="H1250" s="289">
        <v>14.15</v>
      </c>
      <c r="I1250" s="289">
        <v>180.9</v>
      </c>
      <c r="K1250" s="228">
        <f t="shared" si="540"/>
        <v>279.10615799999999</v>
      </c>
      <c r="L1250" s="228">
        <f t="shared" si="541"/>
        <v>128.14349100000001</v>
      </c>
      <c r="M1250" s="229">
        <f t="shared" si="542"/>
        <v>344.01289125</v>
      </c>
      <c r="N1250" s="286">
        <f t="shared" si="543"/>
        <v>349.54281651482336</v>
      </c>
      <c r="O1250" s="288">
        <f t="shared" si="544"/>
        <v>174.90001199999998</v>
      </c>
      <c r="P1250" s="453">
        <f t="shared" si="544"/>
        <v>206.49959399999997</v>
      </c>
      <c r="Q1250" s="287">
        <f t="shared" si="545"/>
        <v>311.95090000000005</v>
      </c>
      <c r="R1250" s="286">
        <f t="shared" si="545"/>
        <v>3988.1214</v>
      </c>
    </row>
    <row r="1251" spans="1:19" ht="18" customHeight="1">
      <c r="A1251" s="122">
        <v>41906</v>
      </c>
      <c r="B1251" s="289">
        <v>1273</v>
      </c>
      <c r="C1251" s="289">
        <v>3.2949999999999999</v>
      </c>
      <c r="D1251" s="289">
        <v>9.3674999999999997</v>
      </c>
      <c r="E1251" s="289">
        <v>316.39999999999998</v>
      </c>
      <c r="F1251" s="557">
        <v>4.8025000000000002</v>
      </c>
      <c r="G1251" s="289">
        <v>5.6425000000000001</v>
      </c>
      <c r="H1251" s="289">
        <v>14.62</v>
      </c>
      <c r="I1251" s="289">
        <v>189.1</v>
      </c>
      <c r="K1251" s="228">
        <f t="shared" si="540"/>
        <v>280.64939900000002</v>
      </c>
      <c r="L1251" s="228">
        <f t="shared" si="541"/>
        <v>129.718219</v>
      </c>
      <c r="M1251" s="229">
        <f t="shared" si="542"/>
        <v>344.19660974999994</v>
      </c>
      <c r="N1251" s="286">
        <f t="shared" si="543"/>
        <v>348.7711988183226</v>
      </c>
      <c r="O1251" s="288">
        <f t="shared" si="544"/>
        <v>176.46161924999998</v>
      </c>
      <c r="P1251" s="453">
        <f t="shared" si="544"/>
        <v>207.32632724999999</v>
      </c>
      <c r="Q1251" s="287">
        <f t="shared" si="545"/>
        <v>322.31252000000001</v>
      </c>
      <c r="R1251" s="286">
        <f t="shared" si="545"/>
        <v>4168.8985999999995</v>
      </c>
    </row>
    <row r="1252" spans="1:19" ht="18" customHeight="1">
      <c r="A1252" s="122">
        <v>41907</v>
      </c>
      <c r="B1252" s="289">
        <v>1270.5</v>
      </c>
      <c r="C1252" s="289">
        <v>3.26</v>
      </c>
      <c r="D1252" s="289">
        <v>9.2274999999999991</v>
      </c>
      <c r="E1252" s="289">
        <v>312.39999999999998</v>
      </c>
      <c r="F1252" s="557">
        <v>4.74</v>
      </c>
      <c r="G1252" s="289">
        <v>5.6425000000000001</v>
      </c>
      <c r="H1252" s="289">
        <v>14.7</v>
      </c>
      <c r="I1252" s="289">
        <v>182.3</v>
      </c>
      <c r="K1252" s="228">
        <f t="shared" si="540"/>
        <v>280.09824149999997</v>
      </c>
      <c r="L1252" s="228">
        <f t="shared" si="541"/>
        <v>128.34033199999999</v>
      </c>
      <c r="M1252" s="229">
        <f t="shared" si="542"/>
        <v>339.05249174999994</v>
      </c>
      <c r="N1252" s="286">
        <f t="shared" si="543"/>
        <v>344.36195483831852</v>
      </c>
      <c r="O1252" s="288">
        <f t="shared" si="544"/>
        <v>174.16513799999998</v>
      </c>
      <c r="P1252" s="453">
        <f t="shared" si="544"/>
        <v>207.32632724999999</v>
      </c>
      <c r="Q1252" s="287">
        <f t="shared" si="545"/>
        <v>324.07619999999997</v>
      </c>
      <c r="R1252" s="286">
        <f t="shared" si="545"/>
        <v>4018.9858000000004</v>
      </c>
    </row>
    <row r="1253" spans="1:19" ht="18" customHeight="1">
      <c r="A1253" s="122">
        <v>41908</v>
      </c>
      <c r="B1253" s="289">
        <v>1281.5</v>
      </c>
      <c r="C1253" s="289">
        <v>3.23</v>
      </c>
      <c r="D1253" s="289">
        <v>9.1024999999999991</v>
      </c>
      <c r="E1253" s="289">
        <v>307.2</v>
      </c>
      <c r="F1253" s="557">
        <v>4.7424999999999997</v>
      </c>
      <c r="G1253" s="289">
        <v>5.6375000000000002</v>
      </c>
      <c r="H1253" s="289">
        <v>14.51</v>
      </c>
      <c r="I1253" s="289">
        <v>186.05</v>
      </c>
      <c r="K1253" s="228">
        <f t="shared" si="540"/>
        <v>282.52333449999998</v>
      </c>
      <c r="L1253" s="228">
        <f t="shared" si="541"/>
        <v>127.15928600000001</v>
      </c>
      <c r="M1253" s="229">
        <f t="shared" si="542"/>
        <v>334.45952924999995</v>
      </c>
      <c r="N1253" s="286">
        <f t="shared" si="543"/>
        <v>338.62993766431322</v>
      </c>
      <c r="O1253" s="288">
        <f t="shared" si="544"/>
        <v>174.25699724999998</v>
      </c>
      <c r="P1253" s="453">
        <f t="shared" si="544"/>
        <v>207.14260874999999</v>
      </c>
      <c r="Q1253" s="287">
        <f t="shared" si="545"/>
        <v>319.88745999999998</v>
      </c>
      <c r="R1253" s="286">
        <f t="shared" si="545"/>
        <v>4101.6583000000001</v>
      </c>
    </row>
    <row r="1254" spans="1:19" ht="18" customHeight="1">
      <c r="A1254" s="122">
        <v>41911</v>
      </c>
      <c r="B1254" s="289">
        <v>1273.5</v>
      </c>
      <c r="C1254" s="289">
        <v>3.2574999999999998</v>
      </c>
      <c r="D1254" s="289">
        <v>9.2349999999999994</v>
      </c>
      <c r="E1254" s="289">
        <v>308.10000000000002</v>
      </c>
      <c r="F1254" s="557">
        <v>4.8125</v>
      </c>
      <c r="G1254" s="289">
        <v>5.665</v>
      </c>
      <c r="H1254" s="289">
        <v>15.66</v>
      </c>
      <c r="I1254" s="289">
        <v>191.25</v>
      </c>
      <c r="K1254" s="228">
        <f t="shared" si="540"/>
        <v>280.75963050000001</v>
      </c>
      <c r="L1254" s="228">
        <f t="shared" si="541"/>
        <v>128.24191149999999</v>
      </c>
      <c r="M1254" s="229">
        <f t="shared" si="542"/>
        <v>339.32806949999997</v>
      </c>
      <c r="N1254" s="286">
        <f t="shared" si="543"/>
        <v>339.6220175598142</v>
      </c>
      <c r="O1254" s="288">
        <f t="shared" si="544"/>
        <v>176.82905624999998</v>
      </c>
      <c r="P1254" s="453">
        <f t="shared" si="544"/>
        <v>208.15306049999998</v>
      </c>
      <c r="Q1254" s="287">
        <f t="shared" si="545"/>
        <v>345.24035999999995</v>
      </c>
      <c r="R1254" s="286">
        <f t="shared" si="545"/>
        <v>4216.2974999999997</v>
      </c>
    </row>
    <row r="1255" spans="1:19" ht="18" customHeight="1" thickBot="1">
      <c r="A1255" s="122">
        <v>41912</v>
      </c>
      <c r="B1255" s="289">
        <v>1274.5</v>
      </c>
      <c r="C1255" s="289">
        <v>3.2075</v>
      </c>
      <c r="D1255" s="289">
        <v>9.1325000000000003</v>
      </c>
      <c r="E1255" s="289">
        <v>304.60000000000002</v>
      </c>
      <c r="F1255" s="557">
        <v>4.7774999999999999</v>
      </c>
      <c r="G1255" s="289">
        <v>5.58</v>
      </c>
      <c r="H1255" s="289">
        <v>15.48</v>
      </c>
      <c r="I1255" s="289">
        <v>193.35</v>
      </c>
      <c r="K1255" s="228">
        <f t="shared" si="540"/>
        <v>280.98009350000001</v>
      </c>
      <c r="L1255" s="228">
        <f t="shared" si="541"/>
        <v>126.27350150000001</v>
      </c>
      <c r="M1255" s="229">
        <f t="shared" si="542"/>
        <v>335.56184024999999</v>
      </c>
      <c r="N1255" s="286">
        <f t="shared" si="543"/>
        <v>335.76392907731059</v>
      </c>
      <c r="O1255" s="288">
        <f t="shared" si="544"/>
        <v>175.54302674999997</v>
      </c>
      <c r="P1255" s="453">
        <f t="shared" si="544"/>
        <v>205.02984599999999</v>
      </c>
      <c r="Q1255" s="287">
        <f t="shared" si="545"/>
        <v>341.27207999999996</v>
      </c>
      <c r="R1255" s="286">
        <f t="shared" si="545"/>
        <v>4262.5941000000003</v>
      </c>
    </row>
    <row r="1256" spans="1:19" ht="18" customHeight="1" thickBot="1">
      <c r="A1256" s="120" t="s">
        <v>174</v>
      </c>
      <c r="B1256" s="107">
        <f t="shared" ref="B1256:I1256" si="546">AVERAGE(B1237:B1255)</f>
        <v>1254.7894736842106</v>
      </c>
      <c r="C1256" s="107">
        <f t="shared" si="546"/>
        <v>3.3777631578947367</v>
      </c>
      <c r="D1256" s="107">
        <f t="shared" si="546"/>
        <v>10.061842105263155</v>
      </c>
      <c r="E1256" s="107">
        <f t="shared" si="546"/>
        <v>374.6894736842105</v>
      </c>
      <c r="F1256" s="107">
        <f t="shared" si="546"/>
        <v>5.0046052631578952</v>
      </c>
      <c r="G1256" s="107">
        <f t="shared" si="546"/>
        <v>5.8488157894736856</v>
      </c>
      <c r="H1256" s="107">
        <f t="shared" si="546"/>
        <v>14.642631578947368</v>
      </c>
      <c r="I1256" s="107">
        <f t="shared" si="546"/>
        <v>189.17368421052632</v>
      </c>
      <c r="J1256" s="462"/>
      <c r="K1256" s="223">
        <f t="shared" ref="K1256:R1256" si="547">AVERAGE(K1237:K1255)</f>
        <v>276.6346517368421</v>
      </c>
      <c r="L1256" s="223">
        <f t="shared" si="547"/>
        <v>132.97645555263159</v>
      </c>
      <c r="M1256" s="224">
        <f t="shared" si="547"/>
        <v>369.70930776315794</v>
      </c>
      <c r="N1256" s="71">
        <f t="shared" si="547"/>
        <v>413.02432655325043</v>
      </c>
      <c r="O1256" s="71">
        <f t="shared" si="547"/>
        <v>183.88771440789475</v>
      </c>
      <c r="P1256" s="493">
        <f t="shared" si="547"/>
        <v>214.90713272368416</v>
      </c>
      <c r="Q1256" s="71">
        <f t="shared" si="547"/>
        <v>322.81145578947371</v>
      </c>
      <c r="R1256" s="282">
        <f t="shared" si="547"/>
        <v>4170.5230421052629</v>
      </c>
    </row>
    <row r="1257" spans="1:19" ht="18" customHeight="1">
      <c r="A1257" s="122">
        <v>41913</v>
      </c>
      <c r="B1257" s="289">
        <v>1264</v>
      </c>
      <c r="C1257" s="289">
        <v>3.2124999999999999</v>
      </c>
      <c r="D1257" s="289">
        <v>9.1675000000000004</v>
      </c>
      <c r="E1257" s="289">
        <v>305.3</v>
      </c>
      <c r="F1257" s="557">
        <v>4.79</v>
      </c>
      <c r="G1257" s="289">
        <v>5.5750000000000002</v>
      </c>
      <c r="H1257" s="289">
        <v>16.04</v>
      </c>
      <c r="I1257" s="289">
        <v>200.4</v>
      </c>
      <c r="K1257" s="228">
        <f t="shared" ref="K1257:K1281" si="548">B1257*0.220463</f>
        <v>278.665232</v>
      </c>
      <c r="L1257" s="228">
        <f t="shared" ref="L1257:L1281" si="549">C1257*39.3682</f>
        <v>126.4703425</v>
      </c>
      <c r="M1257" s="229">
        <f t="shared" ref="M1257:M1281" si="550">D1257*36.7437</f>
        <v>336.84786974999997</v>
      </c>
      <c r="N1257" s="286">
        <f t="shared" ref="N1257:N1281" si="551">E1257/0.907185</f>
        <v>336.53554677381129</v>
      </c>
      <c r="O1257" s="288">
        <f t="shared" ref="O1257:O1281" si="552">F1257*36.7437</f>
        <v>176.00232299999999</v>
      </c>
      <c r="P1257" s="453">
        <f t="shared" ref="P1257:P1281" si="553">G1257*36.7437</f>
        <v>204.84612749999999</v>
      </c>
      <c r="Q1257" s="287">
        <f t="shared" ref="Q1257:Q1281" si="554">H1257/100*2204.6</f>
        <v>353.61783999999994</v>
      </c>
      <c r="R1257" s="286">
        <f t="shared" ref="R1257:R1281" si="555">I1257/100*2204.6</f>
        <v>4418.0183999999999</v>
      </c>
      <c r="S1257" s="542" t="s">
        <v>178</v>
      </c>
    </row>
    <row r="1258" spans="1:19" ht="18" customHeight="1">
      <c r="A1258" s="122">
        <v>41914</v>
      </c>
      <c r="B1258" s="289">
        <v>1255.5</v>
      </c>
      <c r="C1258" s="289">
        <v>3.2275</v>
      </c>
      <c r="D1258" s="289">
        <v>9.2449999999999992</v>
      </c>
      <c r="E1258" s="289">
        <v>308.7</v>
      </c>
      <c r="F1258" s="557">
        <v>4.8274999999999997</v>
      </c>
      <c r="G1258" s="289">
        <v>5.6150000000000002</v>
      </c>
      <c r="H1258" s="289">
        <v>16.05</v>
      </c>
      <c r="I1258" s="289">
        <v>208.6</v>
      </c>
      <c r="K1258" s="228">
        <f t="shared" si="548"/>
        <v>276.79129649999999</v>
      </c>
      <c r="L1258" s="228">
        <f t="shared" si="549"/>
        <v>127.06086550000001</v>
      </c>
      <c r="M1258" s="229">
        <f t="shared" si="550"/>
        <v>339.69550649999996</v>
      </c>
      <c r="N1258" s="286">
        <f t="shared" si="551"/>
        <v>340.28340415681475</v>
      </c>
      <c r="O1258" s="288">
        <f t="shared" si="552"/>
        <v>177.38021174999997</v>
      </c>
      <c r="P1258" s="453">
        <f t="shared" si="553"/>
        <v>206.3158755</v>
      </c>
      <c r="Q1258" s="287">
        <f t="shared" si="554"/>
        <v>353.8383</v>
      </c>
      <c r="R1258" s="286">
        <f t="shared" si="555"/>
        <v>4598.7955999999995</v>
      </c>
      <c r="S1258" s="542"/>
    </row>
    <row r="1259" spans="1:19" ht="18" customHeight="1">
      <c r="A1259" s="122">
        <v>41915</v>
      </c>
      <c r="B1259" s="289">
        <v>1258.5</v>
      </c>
      <c r="C1259" s="289">
        <v>3.2324999999999999</v>
      </c>
      <c r="D1259" s="289">
        <v>9.1225000000000005</v>
      </c>
      <c r="E1259" s="289">
        <v>308</v>
      </c>
      <c r="F1259" s="557">
        <v>4.8574999999999999</v>
      </c>
      <c r="G1259" s="289">
        <v>5.68</v>
      </c>
      <c r="H1259" s="289">
        <v>16.440000000000001</v>
      </c>
      <c r="I1259" s="289">
        <v>206.5</v>
      </c>
      <c r="K1259" s="228">
        <f t="shared" si="548"/>
        <v>277.45268549999997</v>
      </c>
      <c r="L1259" s="228">
        <f t="shared" si="549"/>
        <v>127.2577065</v>
      </c>
      <c r="M1259" s="229">
        <f t="shared" si="550"/>
        <v>335.19440324999999</v>
      </c>
      <c r="N1259" s="286">
        <f t="shared" si="551"/>
        <v>339.51178646031406</v>
      </c>
      <c r="O1259" s="288">
        <f t="shared" si="552"/>
        <v>178.48252274999999</v>
      </c>
      <c r="P1259" s="453">
        <f t="shared" si="553"/>
        <v>208.70421599999997</v>
      </c>
      <c r="Q1259" s="287">
        <f t="shared" si="554"/>
        <v>362.43624</v>
      </c>
      <c r="R1259" s="286">
        <f t="shared" si="555"/>
        <v>4552.4989999999998</v>
      </c>
    </row>
    <row r="1260" spans="1:19" ht="18" customHeight="1">
      <c r="A1260" s="122">
        <v>41918</v>
      </c>
      <c r="B1260" s="289">
        <v>1270.5</v>
      </c>
      <c r="C1260" s="289">
        <v>3.3250000000000002</v>
      </c>
      <c r="D1260" s="289">
        <v>9.4224999999999994</v>
      </c>
      <c r="E1260" s="289">
        <v>320.3</v>
      </c>
      <c r="F1260" s="557">
        <v>4.915</v>
      </c>
      <c r="G1260" s="561">
        <v>5.7549999999999999</v>
      </c>
      <c r="H1260" s="289">
        <v>16.98</v>
      </c>
      <c r="I1260" s="289">
        <v>220.8</v>
      </c>
      <c r="K1260" s="228">
        <f t="shared" si="548"/>
        <v>280.09824149999997</v>
      </c>
      <c r="L1260" s="228">
        <f t="shared" si="549"/>
        <v>130.89926500000001</v>
      </c>
      <c r="M1260" s="229">
        <f t="shared" si="550"/>
        <v>346.21751324999997</v>
      </c>
      <c r="N1260" s="286">
        <f t="shared" si="551"/>
        <v>353.0702116988266</v>
      </c>
      <c r="O1260" s="288">
        <f t="shared" si="552"/>
        <v>180.59528549999999</v>
      </c>
      <c r="P1260" s="453">
        <f t="shared" si="553"/>
        <v>211.45999349999997</v>
      </c>
      <c r="Q1260" s="287">
        <f t="shared" si="554"/>
        <v>374.34107999999998</v>
      </c>
      <c r="R1260" s="286">
        <f t="shared" si="555"/>
        <v>4867.7568000000001</v>
      </c>
    </row>
    <row r="1261" spans="1:19" ht="18" customHeight="1">
      <c r="A1261" s="122">
        <v>41919</v>
      </c>
      <c r="B1261" s="289">
        <v>1274</v>
      </c>
      <c r="C1261" s="289">
        <v>3.4049999999999998</v>
      </c>
      <c r="D1261" s="289">
        <v>9.4075000000000006</v>
      </c>
      <c r="E1261" s="289">
        <v>327</v>
      </c>
      <c r="F1261" s="557">
        <v>5.0625</v>
      </c>
      <c r="G1261" s="289">
        <v>5.8825000000000003</v>
      </c>
      <c r="H1261" s="289">
        <v>17.03</v>
      </c>
      <c r="I1261" s="289">
        <v>216.35</v>
      </c>
      <c r="K1261" s="228">
        <f t="shared" si="548"/>
        <v>280.86986200000001</v>
      </c>
      <c r="L1261" s="228">
        <f t="shared" si="549"/>
        <v>134.048721</v>
      </c>
      <c r="M1261" s="229">
        <f t="shared" si="550"/>
        <v>345.66635774999997</v>
      </c>
      <c r="N1261" s="286">
        <f t="shared" si="551"/>
        <v>360.45569536533344</v>
      </c>
      <c r="O1261" s="288">
        <f t="shared" si="552"/>
        <v>186.01498124999998</v>
      </c>
      <c r="P1261" s="453">
        <f t="shared" si="553"/>
        <v>216.14481524999999</v>
      </c>
      <c r="Q1261" s="287">
        <f t="shared" si="554"/>
        <v>375.44337999999999</v>
      </c>
      <c r="R1261" s="286">
        <f t="shared" si="555"/>
        <v>4769.6520999999993</v>
      </c>
    </row>
    <row r="1262" spans="1:19" ht="18" customHeight="1">
      <c r="A1262" s="122">
        <v>41920</v>
      </c>
      <c r="B1262" s="289">
        <v>1262.5</v>
      </c>
      <c r="C1262" s="289">
        <v>3.4325000000000001</v>
      </c>
      <c r="D1262" s="289">
        <v>9.35</v>
      </c>
      <c r="E1262" s="289">
        <v>329.8</v>
      </c>
      <c r="F1262" s="557">
        <v>5.0774999999999997</v>
      </c>
      <c r="G1262" s="289">
        <v>5.8650000000000002</v>
      </c>
      <c r="H1262" s="289">
        <v>16.920000000000002</v>
      </c>
      <c r="I1262" s="289">
        <v>214.45</v>
      </c>
      <c r="K1262" s="228">
        <f t="shared" si="548"/>
        <v>278.33453750000001</v>
      </c>
      <c r="L1262" s="228">
        <f t="shared" si="549"/>
        <v>135.13134650000001</v>
      </c>
      <c r="M1262" s="229">
        <f t="shared" si="550"/>
        <v>343.55359499999997</v>
      </c>
      <c r="N1262" s="286">
        <f t="shared" si="551"/>
        <v>363.54216615133629</v>
      </c>
      <c r="O1262" s="288">
        <f t="shared" si="552"/>
        <v>186.56613674999997</v>
      </c>
      <c r="P1262" s="453">
        <f t="shared" si="553"/>
        <v>215.5018005</v>
      </c>
      <c r="Q1262" s="287">
        <f t="shared" si="554"/>
        <v>373.01832000000002</v>
      </c>
      <c r="R1262" s="286">
        <f t="shared" si="555"/>
        <v>4727.7646999999997</v>
      </c>
    </row>
    <row r="1263" spans="1:19" ht="18" customHeight="1">
      <c r="A1263" s="122">
        <v>41921</v>
      </c>
      <c r="B1263" s="289">
        <v>1259.5</v>
      </c>
      <c r="C1263" s="289">
        <v>3.4474999999999998</v>
      </c>
      <c r="D1263" s="289">
        <v>9.42</v>
      </c>
      <c r="E1263" s="289">
        <v>333</v>
      </c>
      <c r="F1263" s="289">
        <v>4.9325000000000001</v>
      </c>
      <c r="G1263" s="289">
        <v>5.7275</v>
      </c>
      <c r="H1263" s="289">
        <v>16.7</v>
      </c>
      <c r="I1263" s="289">
        <v>221.65</v>
      </c>
      <c r="K1263" s="228">
        <f t="shared" si="548"/>
        <v>277.67314849999997</v>
      </c>
      <c r="L1263" s="228">
        <f t="shared" si="549"/>
        <v>135.7218695</v>
      </c>
      <c r="M1263" s="229">
        <f t="shared" si="550"/>
        <v>346.12565399999994</v>
      </c>
      <c r="N1263" s="286">
        <f t="shared" si="551"/>
        <v>367.06956133533953</v>
      </c>
      <c r="O1263" s="288">
        <f t="shared" si="552"/>
        <v>181.23830024999998</v>
      </c>
      <c r="P1263" s="453">
        <f t="shared" si="553"/>
        <v>210.44954174999998</v>
      </c>
      <c r="Q1263" s="287">
        <f t="shared" si="554"/>
        <v>368.16819999999996</v>
      </c>
      <c r="R1263" s="286">
        <f t="shared" si="555"/>
        <v>4886.4958999999999</v>
      </c>
    </row>
    <row r="1264" spans="1:19" ht="18" customHeight="1">
      <c r="A1264" s="122">
        <v>41922</v>
      </c>
      <c r="B1264" s="289">
        <v>1258.5</v>
      </c>
      <c r="C1264" s="289">
        <v>3.34</v>
      </c>
      <c r="D1264" s="289">
        <v>9.2249999999999996</v>
      </c>
      <c r="E1264" s="289">
        <v>339.3</v>
      </c>
      <c r="F1264" s="289">
        <v>4.9850000000000003</v>
      </c>
      <c r="G1264" s="289">
        <v>5.7774999999999999</v>
      </c>
      <c r="H1264" s="289">
        <v>16.55</v>
      </c>
      <c r="I1264" s="289">
        <v>220.4</v>
      </c>
      <c r="K1264" s="228">
        <f t="shared" si="548"/>
        <v>277.45268549999997</v>
      </c>
      <c r="L1264" s="228">
        <f t="shared" si="549"/>
        <v>131.489788</v>
      </c>
      <c r="M1264" s="229">
        <f t="shared" si="550"/>
        <v>338.96063249999997</v>
      </c>
      <c r="N1264" s="286">
        <f t="shared" si="551"/>
        <v>374.01412060384598</v>
      </c>
      <c r="O1264" s="288">
        <f t="shared" si="552"/>
        <v>183.16734449999998</v>
      </c>
      <c r="P1264" s="453">
        <f t="shared" si="553"/>
        <v>212.28672674999999</v>
      </c>
      <c r="Q1264" s="287">
        <f t="shared" si="554"/>
        <v>364.86130000000003</v>
      </c>
      <c r="R1264" s="286">
        <f t="shared" si="555"/>
        <v>4858.9384</v>
      </c>
    </row>
    <row r="1265" spans="1:18" ht="18" customHeight="1">
      <c r="A1265" s="122">
        <v>41925</v>
      </c>
      <c r="B1265" s="289">
        <v>1263</v>
      </c>
      <c r="C1265" s="289">
        <v>3.46</v>
      </c>
      <c r="D1265" s="289">
        <v>9.4525000000000006</v>
      </c>
      <c r="E1265" s="289">
        <v>343.4</v>
      </c>
      <c r="F1265" s="289">
        <v>5.0525000000000002</v>
      </c>
      <c r="G1265" s="289">
        <v>5.8425000000000002</v>
      </c>
      <c r="H1265" s="289">
        <v>16.670000000000002</v>
      </c>
      <c r="I1265" s="289">
        <v>218.1</v>
      </c>
      <c r="K1265" s="228">
        <f t="shared" si="548"/>
        <v>278.44476900000001</v>
      </c>
      <c r="L1265" s="228">
        <f t="shared" si="549"/>
        <v>136.21397200000001</v>
      </c>
      <c r="M1265" s="229">
        <f t="shared" si="550"/>
        <v>347.31982425000001</v>
      </c>
      <c r="N1265" s="286">
        <f t="shared" si="551"/>
        <v>378.53359568335009</v>
      </c>
      <c r="O1265" s="288">
        <f t="shared" si="552"/>
        <v>185.64754424999998</v>
      </c>
      <c r="P1265" s="453">
        <f t="shared" si="553"/>
        <v>214.67506724999998</v>
      </c>
      <c r="Q1265" s="287">
        <f t="shared" si="554"/>
        <v>367.50682</v>
      </c>
      <c r="R1265" s="286">
        <f t="shared" si="555"/>
        <v>4808.2326000000003</v>
      </c>
    </row>
    <row r="1266" spans="1:18" ht="18" customHeight="1">
      <c r="A1266" s="122">
        <v>41926</v>
      </c>
      <c r="B1266" s="289">
        <v>1272</v>
      </c>
      <c r="C1266" s="289">
        <v>3.57</v>
      </c>
      <c r="D1266" s="289">
        <v>9.6475000000000009</v>
      </c>
      <c r="E1266" s="289">
        <v>366</v>
      </c>
      <c r="F1266" s="289">
        <v>5.0925000000000002</v>
      </c>
      <c r="G1266" s="289">
        <v>5.9024999999999999</v>
      </c>
      <c r="H1266" s="289">
        <v>16.809999999999999</v>
      </c>
      <c r="I1266" s="289">
        <v>221.9</v>
      </c>
      <c r="K1266" s="228">
        <f t="shared" si="548"/>
        <v>280.42893599999996</v>
      </c>
      <c r="L1266" s="228">
        <f t="shared" si="549"/>
        <v>140.54447400000001</v>
      </c>
      <c r="M1266" s="229">
        <f t="shared" si="550"/>
        <v>354.48484574999998</v>
      </c>
      <c r="N1266" s="286">
        <f t="shared" si="551"/>
        <v>403.44582417037316</v>
      </c>
      <c r="O1266" s="288">
        <f t="shared" si="552"/>
        <v>187.11729224999999</v>
      </c>
      <c r="P1266" s="453">
        <f t="shared" si="553"/>
        <v>216.87968924999998</v>
      </c>
      <c r="Q1266" s="287">
        <f t="shared" si="554"/>
        <v>370.59325999999999</v>
      </c>
      <c r="R1266" s="286">
        <f t="shared" si="555"/>
        <v>4892.0073999999995</v>
      </c>
    </row>
    <row r="1267" spans="1:18" ht="18" customHeight="1">
      <c r="A1267" s="122">
        <v>41927</v>
      </c>
      <c r="B1267" s="289">
        <v>1259</v>
      </c>
      <c r="C1267" s="289">
        <v>3.4750000000000001</v>
      </c>
      <c r="D1267" s="289">
        <v>9.5250000000000004</v>
      </c>
      <c r="E1267" s="289">
        <v>327.3</v>
      </c>
      <c r="F1267" s="289">
        <v>5.0599999999999996</v>
      </c>
      <c r="G1267" s="289">
        <v>5.92</v>
      </c>
      <c r="H1267" s="289">
        <v>16.5</v>
      </c>
      <c r="I1267" s="289">
        <v>216</v>
      </c>
      <c r="K1267" s="228">
        <f t="shared" si="548"/>
        <v>277.56291699999997</v>
      </c>
      <c r="L1267" s="228">
        <f t="shared" si="549"/>
        <v>136.804495</v>
      </c>
      <c r="M1267" s="229">
        <f t="shared" si="550"/>
        <v>349.98374250000001</v>
      </c>
      <c r="N1267" s="286">
        <f t="shared" si="551"/>
        <v>360.78638866383375</v>
      </c>
      <c r="O1267" s="288">
        <f t="shared" si="552"/>
        <v>185.92312199999998</v>
      </c>
      <c r="P1267" s="453">
        <f t="shared" si="553"/>
        <v>217.52270399999998</v>
      </c>
      <c r="Q1267" s="287">
        <f t="shared" si="554"/>
        <v>363.75900000000001</v>
      </c>
      <c r="R1267" s="286">
        <f t="shared" si="555"/>
        <v>4761.9359999999997</v>
      </c>
    </row>
    <row r="1268" spans="1:18" ht="18" customHeight="1">
      <c r="A1268" s="122">
        <v>41928</v>
      </c>
      <c r="B1268" s="289">
        <v>1251</v>
      </c>
      <c r="C1268" s="289">
        <v>3.5225</v>
      </c>
      <c r="D1268" s="289">
        <v>9.6649999999999991</v>
      </c>
      <c r="E1268" s="289">
        <v>334.6</v>
      </c>
      <c r="F1268" s="289">
        <v>5.17</v>
      </c>
      <c r="G1268" s="289">
        <v>6.05</v>
      </c>
      <c r="H1268" s="289">
        <v>16.670000000000002</v>
      </c>
      <c r="I1268" s="289">
        <v>217.1</v>
      </c>
      <c r="K1268" s="228">
        <f t="shared" si="548"/>
        <v>275.79921300000001</v>
      </c>
      <c r="L1268" s="228">
        <f t="shared" si="549"/>
        <v>138.67448450000001</v>
      </c>
      <c r="M1268" s="229">
        <f t="shared" si="550"/>
        <v>355.12786049999994</v>
      </c>
      <c r="N1268" s="286">
        <f t="shared" si="551"/>
        <v>368.83325892734121</v>
      </c>
      <c r="O1268" s="288">
        <f t="shared" si="552"/>
        <v>189.96492899999998</v>
      </c>
      <c r="P1268" s="453">
        <f t="shared" si="553"/>
        <v>222.29938499999997</v>
      </c>
      <c r="Q1268" s="287">
        <f t="shared" si="554"/>
        <v>367.50682</v>
      </c>
      <c r="R1268" s="286">
        <f t="shared" si="555"/>
        <v>4786.1865999999991</v>
      </c>
    </row>
    <row r="1269" spans="1:18" ht="18" customHeight="1">
      <c r="A1269" s="122">
        <v>41929</v>
      </c>
      <c r="B1269" s="289">
        <v>1254.5</v>
      </c>
      <c r="C1269" s="289">
        <v>3.48</v>
      </c>
      <c r="D1269" s="289">
        <v>9.5175000000000001</v>
      </c>
      <c r="E1269" s="289">
        <v>330.5</v>
      </c>
      <c r="F1269" s="289">
        <v>5.16</v>
      </c>
      <c r="G1269" s="289">
        <v>6.0175000000000001</v>
      </c>
      <c r="H1269" s="289">
        <v>16.62</v>
      </c>
      <c r="I1269" s="289">
        <v>210.65</v>
      </c>
      <c r="K1269" s="228">
        <f t="shared" si="548"/>
        <v>276.57083349999999</v>
      </c>
      <c r="L1269" s="228">
        <f t="shared" si="549"/>
        <v>137.00133600000001</v>
      </c>
      <c r="M1269" s="229">
        <f t="shared" si="550"/>
        <v>349.70816474999998</v>
      </c>
      <c r="N1269" s="286">
        <f t="shared" si="551"/>
        <v>364.31378384783699</v>
      </c>
      <c r="O1269" s="288">
        <f t="shared" si="552"/>
        <v>189.59749199999999</v>
      </c>
      <c r="P1269" s="453">
        <f t="shared" si="553"/>
        <v>221.10521474999999</v>
      </c>
      <c r="Q1269" s="287">
        <f t="shared" si="554"/>
        <v>366.40451999999999</v>
      </c>
      <c r="R1269" s="286">
        <f t="shared" si="555"/>
        <v>4643.9898999999996</v>
      </c>
    </row>
    <row r="1270" spans="1:18" ht="18" customHeight="1">
      <c r="A1270" s="122">
        <v>41932</v>
      </c>
      <c r="B1270" s="289">
        <v>1250</v>
      </c>
      <c r="C1270" s="289">
        <v>3.4824999999999999</v>
      </c>
      <c r="D1270" s="289">
        <v>9.4425000000000008</v>
      </c>
      <c r="E1270" s="289">
        <v>329.4</v>
      </c>
      <c r="F1270" s="289">
        <v>5.1349999999999998</v>
      </c>
      <c r="G1270" s="289">
        <v>6.01</v>
      </c>
      <c r="H1270" s="289">
        <v>16.68</v>
      </c>
      <c r="I1270" s="289">
        <v>199.4</v>
      </c>
      <c r="K1270" s="228">
        <f t="shared" si="548"/>
        <v>275.57875000000001</v>
      </c>
      <c r="L1270" s="228">
        <f t="shared" si="549"/>
        <v>137.09975650000001</v>
      </c>
      <c r="M1270" s="229">
        <f t="shared" si="550"/>
        <v>346.95238725000002</v>
      </c>
      <c r="N1270" s="286">
        <f t="shared" si="551"/>
        <v>363.10124175333584</v>
      </c>
      <c r="O1270" s="288">
        <f t="shared" si="552"/>
        <v>188.67889949999997</v>
      </c>
      <c r="P1270" s="453">
        <f t="shared" si="553"/>
        <v>220.82963699999996</v>
      </c>
      <c r="Q1270" s="287">
        <f t="shared" si="554"/>
        <v>367.72728000000001</v>
      </c>
      <c r="R1270" s="286">
        <f t="shared" si="555"/>
        <v>4395.9723999999997</v>
      </c>
    </row>
    <row r="1271" spans="1:18" ht="18" customHeight="1">
      <c r="A1271" s="122">
        <v>41933</v>
      </c>
      <c r="B1271" s="289">
        <v>1255.5</v>
      </c>
      <c r="C1271" s="289">
        <v>3.56</v>
      </c>
      <c r="D1271" s="289">
        <v>9.6425000000000001</v>
      </c>
      <c r="E1271" s="289">
        <v>342.9</v>
      </c>
      <c r="F1271" s="289">
        <v>5.1924999999999999</v>
      </c>
      <c r="G1271" s="289">
        <v>6.0225</v>
      </c>
      <c r="H1271" s="289">
        <v>16.440000000000001</v>
      </c>
      <c r="I1271" s="289">
        <v>199.6</v>
      </c>
      <c r="K1271" s="228">
        <f t="shared" si="548"/>
        <v>276.79129649999999</v>
      </c>
      <c r="L1271" s="228">
        <f t="shared" si="549"/>
        <v>140.150792</v>
      </c>
      <c r="M1271" s="229">
        <f t="shared" si="550"/>
        <v>354.30112724999998</v>
      </c>
      <c r="N1271" s="286">
        <f t="shared" si="551"/>
        <v>377.98244018584961</v>
      </c>
      <c r="O1271" s="288">
        <f t="shared" si="552"/>
        <v>190.79166224999997</v>
      </c>
      <c r="P1271" s="453">
        <f t="shared" si="553"/>
        <v>221.28893324999999</v>
      </c>
      <c r="Q1271" s="287">
        <f t="shared" si="554"/>
        <v>362.43624</v>
      </c>
      <c r="R1271" s="286">
        <f t="shared" si="555"/>
        <v>4400.3815999999997</v>
      </c>
    </row>
    <row r="1272" spans="1:18" ht="18" customHeight="1">
      <c r="A1272" s="122">
        <v>41934</v>
      </c>
      <c r="B1272" s="289">
        <v>1253</v>
      </c>
      <c r="C1272" s="289">
        <v>3.53</v>
      </c>
      <c r="D1272" s="289">
        <v>9.6274999999999995</v>
      </c>
      <c r="E1272" s="289">
        <v>338</v>
      </c>
      <c r="F1272" s="289">
        <v>5.2225000000000001</v>
      </c>
      <c r="G1272" s="289">
        <v>6.0525000000000002</v>
      </c>
      <c r="H1272" s="289">
        <v>16.5</v>
      </c>
      <c r="I1272" s="289">
        <v>191.1</v>
      </c>
      <c r="K1272" s="228">
        <f t="shared" si="548"/>
        <v>276.240139</v>
      </c>
      <c r="L1272" s="228">
        <f t="shared" si="549"/>
        <v>138.96974599999999</v>
      </c>
      <c r="M1272" s="229">
        <f t="shared" si="550"/>
        <v>353.74997174999993</v>
      </c>
      <c r="N1272" s="286">
        <f t="shared" si="551"/>
        <v>372.58111631034461</v>
      </c>
      <c r="O1272" s="288">
        <f t="shared" si="552"/>
        <v>191.89397324999999</v>
      </c>
      <c r="P1272" s="453">
        <f t="shared" si="553"/>
        <v>222.39124425</v>
      </c>
      <c r="Q1272" s="287">
        <f t="shared" si="554"/>
        <v>363.75900000000001</v>
      </c>
      <c r="R1272" s="286">
        <f t="shared" si="555"/>
        <v>4212.9906000000001</v>
      </c>
    </row>
    <row r="1273" spans="1:18" ht="18" customHeight="1">
      <c r="A1273" s="122">
        <v>41935</v>
      </c>
      <c r="B1273" s="289">
        <v>1236.5</v>
      </c>
      <c r="C1273" s="289">
        <v>3.5975000000000001</v>
      </c>
      <c r="D1273" s="289">
        <v>9.9324999999999992</v>
      </c>
      <c r="E1273" s="289">
        <v>352.4</v>
      </c>
      <c r="F1273" s="289">
        <v>5.2675000000000001</v>
      </c>
      <c r="G1273" s="289">
        <v>6.0525000000000002</v>
      </c>
      <c r="H1273" s="289">
        <v>16.16</v>
      </c>
      <c r="I1273" s="289">
        <v>193.3</v>
      </c>
      <c r="K1273" s="228">
        <f t="shared" si="548"/>
        <v>272.60249949999996</v>
      </c>
      <c r="L1273" s="228">
        <f t="shared" si="549"/>
        <v>141.62709950000001</v>
      </c>
      <c r="M1273" s="229">
        <f t="shared" si="550"/>
        <v>364.95680024999996</v>
      </c>
      <c r="N1273" s="286">
        <f t="shared" si="551"/>
        <v>388.4543946383593</v>
      </c>
      <c r="O1273" s="288">
        <f t="shared" si="552"/>
        <v>193.54743975</v>
      </c>
      <c r="P1273" s="453">
        <f t="shared" si="553"/>
        <v>222.39124425</v>
      </c>
      <c r="Q1273" s="287">
        <f t="shared" si="554"/>
        <v>356.26335999999998</v>
      </c>
      <c r="R1273" s="286">
        <f t="shared" si="555"/>
        <v>4261.4917999999998</v>
      </c>
    </row>
    <row r="1274" spans="1:18" ht="18" customHeight="1">
      <c r="A1274" s="122">
        <v>41936</v>
      </c>
      <c r="B1274" s="289">
        <v>1240.5</v>
      </c>
      <c r="C1274" s="289">
        <v>3.53</v>
      </c>
      <c r="D1274" s="289">
        <v>9.7750000000000004</v>
      </c>
      <c r="E1274" s="289">
        <v>350.2</v>
      </c>
      <c r="F1274" s="289">
        <v>5.1775000000000002</v>
      </c>
      <c r="G1274" s="289">
        <v>5.9375</v>
      </c>
      <c r="H1274" s="289">
        <v>16.38</v>
      </c>
      <c r="I1274" s="289">
        <v>191.5</v>
      </c>
      <c r="K1274" s="228">
        <f t="shared" si="548"/>
        <v>273.4843515</v>
      </c>
      <c r="L1274" s="228">
        <f t="shared" si="549"/>
        <v>138.96974599999999</v>
      </c>
      <c r="M1274" s="229">
        <f t="shared" si="550"/>
        <v>359.1696675</v>
      </c>
      <c r="N1274" s="286">
        <f t="shared" si="551"/>
        <v>386.02931044935707</v>
      </c>
      <c r="O1274" s="288">
        <f t="shared" si="552"/>
        <v>190.24050674999998</v>
      </c>
      <c r="P1274" s="453">
        <f t="shared" si="553"/>
        <v>218.16571874999997</v>
      </c>
      <c r="Q1274" s="287">
        <f t="shared" si="554"/>
        <v>361.11347999999998</v>
      </c>
      <c r="R1274" s="286">
        <f t="shared" si="555"/>
        <v>4221.8090000000002</v>
      </c>
    </row>
    <row r="1275" spans="1:18" ht="18" customHeight="1">
      <c r="A1275" s="122">
        <v>41939</v>
      </c>
      <c r="B1275" s="289">
        <v>1223.5</v>
      </c>
      <c r="C1275" s="289">
        <v>3.63</v>
      </c>
      <c r="D1275" s="289">
        <v>10.06</v>
      </c>
      <c r="E1275" s="289">
        <v>376.8</v>
      </c>
      <c r="F1275" s="289">
        <v>5.2275</v>
      </c>
      <c r="G1275" s="289">
        <v>5.9474999999999998</v>
      </c>
      <c r="H1275" s="289">
        <v>16.03</v>
      </c>
      <c r="I1275" s="289">
        <v>190.9</v>
      </c>
      <c r="K1275" s="228">
        <f t="shared" si="548"/>
        <v>269.73648049999997</v>
      </c>
      <c r="L1275" s="228">
        <f t="shared" si="549"/>
        <v>142.906566</v>
      </c>
      <c r="M1275" s="229">
        <f t="shared" si="550"/>
        <v>369.64162199999998</v>
      </c>
      <c r="N1275" s="286">
        <f t="shared" si="551"/>
        <v>415.35078291638422</v>
      </c>
      <c r="O1275" s="288">
        <f t="shared" si="552"/>
        <v>192.07769174999999</v>
      </c>
      <c r="P1275" s="453">
        <f t="shared" si="553"/>
        <v>218.53315574999996</v>
      </c>
      <c r="Q1275" s="287">
        <f t="shared" si="554"/>
        <v>353.39738</v>
      </c>
      <c r="R1275" s="286">
        <f t="shared" si="555"/>
        <v>4208.5814</v>
      </c>
    </row>
    <row r="1276" spans="1:18" ht="18" customHeight="1">
      <c r="A1276" s="122">
        <v>41940</v>
      </c>
      <c r="B1276" s="289">
        <v>1205.5</v>
      </c>
      <c r="C1276" s="289">
        <v>3.645</v>
      </c>
      <c r="D1276" s="289">
        <v>10.08</v>
      </c>
      <c r="E1276" s="289">
        <v>375.1</v>
      </c>
      <c r="F1276" s="289">
        <v>5.3075000000000001</v>
      </c>
      <c r="G1276" s="289">
        <v>6.02</v>
      </c>
      <c r="H1276" s="289">
        <v>16.13</v>
      </c>
      <c r="I1276" s="289">
        <v>192.35</v>
      </c>
      <c r="K1276" s="228">
        <f t="shared" si="548"/>
        <v>265.7681465</v>
      </c>
      <c r="L1276" s="228">
        <f t="shared" si="549"/>
        <v>143.49708900000002</v>
      </c>
      <c r="M1276" s="229">
        <f t="shared" si="550"/>
        <v>370.37649599999997</v>
      </c>
      <c r="N1276" s="286">
        <f t="shared" si="551"/>
        <v>413.47685422488246</v>
      </c>
      <c r="O1276" s="288">
        <f t="shared" si="552"/>
        <v>195.01718774999998</v>
      </c>
      <c r="P1276" s="453">
        <f t="shared" si="553"/>
        <v>221.19707399999996</v>
      </c>
      <c r="Q1276" s="287">
        <f t="shared" si="554"/>
        <v>355.60197999999997</v>
      </c>
      <c r="R1276" s="286">
        <f t="shared" si="555"/>
        <v>4240.5481</v>
      </c>
    </row>
    <row r="1277" spans="1:18" ht="18" customHeight="1">
      <c r="A1277" s="122">
        <v>41941</v>
      </c>
      <c r="B1277" s="289">
        <v>1213</v>
      </c>
      <c r="C1277" s="289">
        <v>3.7524999999999999</v>
      </c>
      <c r="D1277" s="289">
        <v>10.43</v>
      </c>
      <c r="E1277" s="289">
        <v>397.2</v>
      </c>
      <c r="F1277" s="289">
        <v>5.3825000000000003</v>
      </c>
      <c r="G1277" s="289">
        <v>6.0650000000000004</v>
      </c>
      <c r="H1277" s="289">
        <v>16.3</v>
      </c>
      <c r="I1277" s="289">
        <v>189.6</v>
      </c>
      <c r="K1277" s="228">
        <f t="shared" si="548"/>
        <v>267.42161899999996</v>
      </c>
      <c r="L1277" s="228">
        <f t="shared" si="549"/>
        <v>147.72917050000001</v>
      </c>
      <c r="M1277" s="229">
        <f t="shared" si="550"/>
        <v>383.23679099999998</v>
      </c>
      <c r="N1277" s="286">
        <f t="shared" si="551"/>
        <v>437.837927214405</v>
      </c>
      <c r="O1277" s="288">
        <f t="shared" si="552"/>
        <v>197.77296525</v>
      </c>
      <c r="P1277" s="453">
        <f t="shared" si="553"/>
        <v>222.85054049999999</v>
      </c>
      <c r="Q1277" s="287">
        <f t="shared" si="554"/>
        <v>359.34980000000002</v>
      </c>
      <c r="R1277" s="286">
        <f t="shared" si="555"/>
        <v>4179.9215999999997</v>
      </c>
    </row>
    <row r="1278" spans="1:18" ht="18" customHeight="1">
      <c r="A1278" s="122">
        <v>41942</v>
      </c>
      <c r="B1278" s="289">
        <v>1191</v>
      </c>
      <c r="C1278" s="289">
        <v>3.74</v>
      </c>
      <c r="D1278" s="289">
        <v>10.2425</v>
      </c>
      <c r="E1278" s="289">
        <v>380</v>
      </c>
      <c r="F1278" s="289">
        <v>5.36</v>
      </c>
      <c r="G1278" s="289">
        <v>6.02</v>
      </c>
      <c r="H1278" s="289">
        <v>16.3</v>
      </c>
      <c r="I1278" s="289">
        <v>187.6</v>
      </c>
      <c r="K1278" s="228">
        <f t="shared" si="548"/>
        <v>262.57143300000001</v>
      </c>
      <c r="L1278" s="228">
        <f t="shared" si="549"/>
        <v>147.23706800000002</v>
      </c>
      <c r="M1278" s="229">
        <f t="shared" si="550"/>
        <v>376.34734724999998</v>
      </c>
      <c r="N1278" s="286">
        <f t="shared" si="551"/>
        <v>418.87817810038746</v>
      </c>
      <c r="O1278" s="288">
        <f t="shared" si="552"/>
        <v>196.94623200000001</v>
      </c>
      <c r="P1278" s="453">
        <f t="shared" si="553"/>
        <v>221.19707399999996</v>
      </c>
      <c r="Q1278" s="287">
        <f t="shared" si="554"/>
        <v>359.34980000000002</v>
      </c>
      <c r="R1278" s="286">
        <f t="shared" si="555"/>
        <v>4135.8296</v>
      </c>
    </row>
    <row r="1279" spans="1:18" ht="18" customHeight="1" thickBot="1">
      <c r="A1279" s="122">
        <v>41943</v>
      </c>
      <c r="B1279" s="289">
        <v>1200.5</v>
      </c>
      <c r="C1279" s="289">
        <v>3.7675000000000001</v>
      </c>
      <c r="D1279" s="289">
        <v>10.465</v>
      </c>
      <c r="E1279" s="289">
        <v>389</v>
      </c>
      <c r="F1279" s="289">
        <v>5.3250000000000002</v>
      </c>
      <c r="G1279" s="289">
        <v>5.9375</v>
      </c>
      <c r="H1279" s="289">
        <v>16.04</v>
      </c>
      <c r="I1279" s="289">
        <v>188</v>
      </c>
      <c r="K1279" s="228">
        <f t="shared" si="548"/>
        <v>264.66583149999997</v>
      </c>
      <c r="L1279" s="228">
        <f t="shared" si="549"/>
        <v>148.3196935</v>
      </c>
      <c r="M1279" s="229">
        <f t="shared" si="550"/>
        <v>384.52282049999997</v>
      </c>
      <c r="N1279" s="286">
        <f t="shared" si="551"/>
        <v>428.79897705539662</v>
      </c>
      <c r="O1279" s="288">
        <f t="shared" si="552"/>
        <v>195.6602025</v>
      </c>
      <c r="P1279" s="453">
        <f t="shared" si="553"/>
        <v>218.16571874999997</v>
      </c>
      <c r="Q1279" s="287">
        <f t="shared" si="554"/>
        <v>353.61783999999994</v>
      </c>
      <c r="R1279" s="286">
        <f t="shared" si="555"/>
        <v>4144.6479999999992</v>
      </c>
    </row>
    <row r="1280" spans="1:18" ht="18" customHeight="1" thickBot="1">
      <c r="A1280" s="120" t="s">
        <v>186</v>
      </c>
      <c r="B1280" s="107">
        <f t="shared" ref="B1280:I1280" si="556">AVERAGE(B1257:B1279)</f>
        <v>1246.5869565217392</v>
      </c>
      <c r="C1280" s="107">
        <f t="shared" si="556"/>
        <v>3.4941304347826079</v>
      </c>
      <c r="D1280" s="107">
        <f t="shared" si="556"/>
        <v>9.6463043478260904</v>
      </c>
      <c r="E1280" s="107">
        <f t="shared" si="556"/>
        <v>343.66086956521741</v>
      </c>
      <c r="F1280" s="107">
        <f t="shared" si="556"/>
        <v>5.1121739130434785</v>
      </c>
      <c r="G1280" s="107">
        <f t="shared" si="556"/>
        <v>5.8989130434782604</v>
      </c>
      <c r="H1280" s="107">
        <f t="shared" si="556"/>
        <v>16.475652173913048</v>
      </c>
      <c r="I1280" s="107">
        <f t="shared" si="556"/>
        <v>205.054347826087</v>
      </c>
      <c r="J1280" s="462"/>
      <c r="K1280" s="223">
        <f t="shared" ref="K1280:R1280" si="557">AVERAGE(K1257:K1279)</f>
        <v>274.82630019565215</v>
      </c>
      <c r="L1280" s="223">
        <f t="shared" si="557"/>
        <v>137.55762578260871</v>
      </c>
      <c r="M1280" s="224">
        <f t="shared" si="557"/>
        <v>354.44091306521744</v>
      </c>
      <c r="N1280" s="71">
        <f t="shared" si="557"/>
        <v>378.82115507335033</v>
      </c>
      <c r="O1280" s="71">
        <f t="shared" si="557"/>
        <v>187.84018460869567</v>
      </c>
      <c r="P1280" s="493">
        <f t="shared" si="557"/>
        <v>216.7478911956521</v>
      </c>
      <c r="Q1280" s="71">
        <f t="shared" si="557"/>
        <v>363.22222782608696</v>
      </c>
      <c r="R1280" s="282">
        <f t="shared" si="557"/>
        <v>4520.6281521739129</v>
      </c>
    </row>
    <row r="1281" spans="1:18" ht="18" customHeight="1">
      <c r="A1281" s="122">
        <v>41946</v>
      </c>
      <c r="B1281" s="289">
        <v>1205.5</v>
      </c>
      <c r="C1281" s="289">
        <v>3.7349999999999999</v>
      </c>
      <c r="D1281" s="289">
        <v>10.2875</v>
      </c>
      <c r="E1281" s="289">
        <v>372.7</v>
      </c>
      <c r="F1281" s="456">
        <v>5.3825000000000003</v>
      </c>
      <c r="G1281" s="289">
        <v>5.9749999999999996</v>
      </c>
      <c r="H1281" s="289">
        <v>15.93</v>
      </c>
      <c r="I1281" s="289">
        <v>185.85</v>
      </c>
      <c r="K1281" s="228">
        <f t="shared" si="548"/>
        <v>265.7681465</v>
      </c>
      <c r="L1281" s="228">
        <f t="shared" si="549"/>
        <v>147.04022699999999</v>
      </c>
      <c r="M1281" s="229">
        <f t="shared" si="550"/>
        <v>378.00081374999996</v>
      </c>
      <c r="N1281" s="286">
        <f t="shared" si="551"/>
        <v>410.83130783688</v>
      </c>
      <c r="O1281" s="288">
        <f t="shared" si="552"/>
        <v>197.77296525</v>
      </c>
      <c r="P1281" s="453">
        <f t="shared" si="553"/>
        <v>219.54360749999998</v>
      </c>
      <c r="Q1281" s="287">
        <f t="shared" si="554"/>
        <v>351.19277999999997</v>
      </c>
      <c r="R1281" s="286">
        <f t="shared" si="555"/>
        <v>4097.2491</v>
      </c>
    </row>
  </sheetData>
  <sheetProtection selectLockedCells="1"/>
  <mergeCells count="36">
    <mergeCell ref="S993:T993"/>
    <mergeCell ref="S971:T971"/>
    <mergeCell ref="S976:T976"/>
    <mergeCell ref="S979:T979"/>
    <mergeCell ref="S982:T982"/>
    <mergeCell ref="S991:T991"/>
    <mergeCell ref="S984:T984"/>
    <mergeCell ref="S985:T985"/>
    <mergeCell ref="S986:T986"/>
    <mergeCell ref="S992:T992"/>
    <mergeCell ref="S990:T990"/>
    <mergeCell ref="S988:T988"/>
    <mergeCell ref="S981:T981"/>
    <mergeCell ref="S987:T987"/>
    <mergeCell ref="S989:T989"/>
    <mergeCell ref="S978:T978"/>
    <mergeCell ref="S977:T977"/>
    <mergeCell ref="S974:T974"/>
    <mergeCell ref="S983:T983"/>
    <mergeCell ref="S980:T980"/>
    <mergeCell ref="S975:T975"/>
    <mergeCell ref="C1:F1"/>
    <mergeCell ref="S972:T972"/>
    <mergeCell ref="S961:T961"/>
    <mergeCell ref="S962:T962"/>
    <mergeCell ref="S963:T963"/>
    <mergeCell ref="Q1:R1"/>
    <mergeCell ref="L5:R5"/>
    <mergeCell ref="L1:O1"/>
    <mergeCell ref="S966:T966"/>
    <mergeCell ref="H1:I1"/>
    <mergeCell ref="S964:T964"/>
    <mergeCell ref="S965:T965"/>
    <mergeCell ref="S969:T969"/>
    <mergeCell ref="S970:T970"/>
    <mergeCell ref="S968:T968"/>
  </mergeCells>
  <phoneticPr fontId="1" type="noConversion"/>
  <pageMargins left="0.59055118110236227" right="0.19685039370078741" top="0.98425196850393704" bottom="0.98425196850393704" header="0.51181102362204722" footer="0.51181102362204722"/>
  <pageSetup paperSize="9" scale="52" orientation="portrait" r:id="rId1"/>
  <headerFooter alignWithMargins="0"/>
  <ignoredErrors>
    <ignoredError sqref="K25:L25 O25 M69 O69 O45:R45 N6:N49 N161:N177 K180:L180 K202 O202 N184:N211 K224:R224 N228 K246:L246 N252:N289 Q25:R25 D25 G25 K45 Q69:R69 C69 K69 G69 K91 K112 C112 G112 K135 K157 C157 G157 N180:R180 D180 Q202:R202 C202 N246:O246 Q246:R246 D246 G246 G202 N51:N157 K269 O269 K290 N291:N309 K310:R310 N311:N333 M269 N290:R290 Q269:R269 N335:N354 K334 K355:R355 N356:N376 K377 N378:N399 K378:M378 O378:R378 K400:R400 N401:N420 K421 N422:N444 K445:R445 N446:N466 N467:O467 K467 N468:N488 K489:R489 N490:N510 K511:L511 N512:N532 K533 N534:N553 N555:N574 N511:R511 M533:O533 Q533:R533 N334:O334 N421:O421 Q334:R334 Q377:R377 Q421:R421 Q467:R467 M377:O377 K575:R575 N576:N597 K598 N599:N618 N598:O598 Q598:R598 K619:R619 N620:N641 K642 N643:N663 Q642:R642 M642:O642 K664:R664 N665:N685 K686 N686:O686 Q686:R686 K710:L710 O710:R710 K730 O730 Q730:R730 K754:M754 O754:R754 K776:L776 O776:R776 K797 O797 M797 Q797:R797 K819:L819 O819:R819 K839:M839 O839:R839 K860 O860:R860 O883:R883 K883:M883 O927:R927 K927:M927 O950 K973:R973 Q950:R950 N687:N905 K1018:R1018 K994 Q994:R994 O994:P996 L994:M996 N974:N1017 N1019:N1038 K1039:R1039 N1040:N1060 N907:N972 K950:M950 K1061:R1061 N1062:N1082 K1083:R1083 K906:R906 K554:R554 N1084:N1102 K1103:R1103 N1104:N1124 K1125:R1125 N1126:N1146 K1147:R1147 N1151:N1168 N1148:N1150 K1169:R1169 N1170:N1188 N1189:N1190 K1191:R1191 N1192:N1213 N1215:N1235 K1214:R1214 K1236:R1236 N1237:N1244" formula="1"/>
    <ignoredError sqref="O112 R112 O91:R91 L91:M91 L45:M45 L135:M135 O140 O135:R135 O157 N158:N160 N178:N179 K181:R181 N182:N183 N212:N223 N225:N227 N229:N245 N247:N251 Q112 Q157:R157" formula="1" unlockedFormula="1"/>
    <ignoredError sqref="B91:J91 B25:C25 B45:J45 B69 O113:R134 L113:M134 B135:J135 O136:R139 P140:R140 O141:R156 B157 L136:M156 L158:M160 O158:R160 C113:J124 K158:K177 K178:M178 K179:M179 K182:M182 O182:R182 K183:M183 O183:R183 K203:M203 O203:R203 K204:M204 O204:R204 K205:M205 O205:R205 K206:M206 O206:R206 K207:M207 O207:R207 K208:M208 O208:R208 K209:M209 O209:R209 K210:M210 O210:R210 K211:M211 O211:R211 E157:F157 K155:K156 K144:K154 K136:K143 K212:M212 O212:R212 K213:M213 O213:R213 K214:M214 O214:R214 K215:M215 O215:R215 K216:M216 O216:R216 K217:M217 O217:R217 B112 K218:M218 O218:R218 K219:M219 O219:R219 K220:M220 O220:R220 K221:M221 O221:R221 K222:M222 O222:R222 K223:M223 O223:R223 K225:M225 O225:R225 K226:M226 O226:R226 K227:M227 O227:R227 K228:M228 O228:R228 K229:M229 O229:R229 K230:M230 O230:R230 K231:M231 O231:R231 K232:M232 O232:R232 K233:L233 O233:R233 K234:M234 O234:R234 K235:M235 O235:R235 K236:M236 O236:R236 K237:M237 O237:R237 K238:M238 O238:R238 K239:M239 O239:R239 K240:M240 O240:R240 K241:M241 O241:R241 K242:M242 O242:R242 K243:M243 O243:R243 K244:M244 O244:R244 K245:M245 O245:R245 K247:M247 O247:R247 K248:M248 O248:R248 K249:M249 O249:R249 K250:M250 O250:R250 K251:M251 O251:R252 L252:M252 K252 E25:F25 H25:I25 D69:F69 H69:I69 E112:F112 H112:J112 H157:J157 C126:J129 C125:D125 F125:J125" unlockedFormula="1"/>
    <ignoredError sqref="A136:A138 A161:A179" twoDigitTextYear="1"/>
    <ignoredError sqref="J180" evalError="1"/>
    <ignoredError sqref="C883:D883 G973 C973:D973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:DR110"/>
  <sheetViews>
    <sheetView zoomScale="98" zoomScaleNormal="98" workbookViewId="0">
      <pane xSplit="1" ySplit="2" topLeftCell="S3" activePane="bottomRight" state="frozen"/>
      <selection pane="topRight" activeCell="B1" sqref="B1"/>
      <selection pane="bottomLeft" activeCell="A5" sqref="A5"/>
      <selection pane="bottomRight" activeCell="BE38" sqref="T38:BE39"/>
    </sheetView>
  </sheetViews>
  <sheetFormatPr defaultRowHeight="16.5"/>
  <cols>
    <col min="1" max="1" width="6.6640625" style="276" customWidth="1"/>
    <col min="2" max="4" width="4.88671875" style="276" customWidth="1"/>
    <col min="5" max="5" width="5.77734375" style="276" customWidth="1"/>
    <col min="6" max="6" width="4.6640625" style="276" customWidth="1"/>
    <col min="7" max="7" width="4.88671875" style="276" customWidth="1"/>
    <col min="8" max="8" width="5.6640625" style="276" customWidth="1"/>
    <col min="9" max="9" width="5.109375" style="276" customWidth="1"/>
    <col min="10" max="10" width="4.88671875" style="276" customWidth="1"/>
    <col min="11" max="11" width="4.6640625" style="276" customWidth="1"/>
    <col min="12" max="12" width="4" style="276" customWidth="1"/>
    <col min="13" max="13" width="4.6640625" style="276" customWidth="1"/>
    <col min="14" max="14" width="4.88671875" style="276" customWidth="1"/>
    <col min="15" max="15" width="4.5546875" style="276" customWidth="1"/>
    <col min="16" max="16" width="4.21875" style="276" customWidth="1"/>
    <col min="17" max="17" width="4.44140625" style="276" customWidth="1"/>
    <col min="18" max="19" width="4.88671875" style="276" customWidth="1"/>
    <col min="20" max="23" width="5.44140625" style="276" customWidth="1"/>
    <col min="24" max="27" width="4.44140625" style="276" customWidth="1"/>
    <col min="28" max="28" width="4.5546875" style="276" customWidth="1"/>
    <col min="29" max="30" width="4.44140625" style="276" customWidth="1"/>
    <col min="31" max="31" width="4.6640625" style="276" customWidth="1"/>
    <col min="32" max="32" width="5.33203125" style="276" customWidth="1"/>
    <col min="33" max="40" width="4.88671875" style="276" customWidth="1"/>
    <col min="41" max="45" width="5.109375" style="276" customWidth="1"/>
    <col min="46" max="47" width="5.21875" style="276" customWidth="1"/>
    <col min="48" max="48" width="5.109375" style="276" customWidth="1"/>
    <col min="49" max="49" width="5.33203125" style="276" customWidth="1"/>
    <col min="50" max="51" width="5.109375" style="276" customWidth="1"/>
    <col min="52" max="52" width="6.5546875" style="276" customWidth="1"/>
    <col min="53" max="53" width="6.109375" style="276" bestFit="1" customWidth="1"/>
    <col min="54" max="72" width="5.5546875" style="276" bestFit="1" customWidth="1"/>
    <col min="73" max="16384" width="8.88671875" style="276"/>
  </cols>
  <sheetData>
    <row r="1" spans="1:122">
      <c r="A1" s="277"/>
      <c r="B1" s="277"/>
      <c r="C1" s="277"/>
      <c r="D1" s="277"/>
      <c r="E1" s="277"/>
      <c r="AZ1" s="457"/>
      <c r="BA1" s="457"/>
      <c r="BB1" s="457"/>
      <c r="BC1" s="457"/>
      <c r="BD1" s="457"/>
      <c r="BE1" s="457"/>
      <c r="BF1" s="457"/>
      <c r="BG1" s="457"/>
      <c r="BH1" s="457"/>
      <c r="BI1" s="457"/>
      <c r="BJ1" s="457"/>
      <c r="BK1" s="457"/>
      <c r="BL1" s="457"/>
      <c r="BM1" s="457"/>
      <c r="BN1" s="457"/>
      <c r="BO1" s="457"/>
      <c r="BP1" s="457"/>
      <c r="BQ1" s="457"/>
      <c r="BR1" s="457"/>
      <c r="BS1" s="457"/>
      <c r="BT1" s="457"/>
      <c r="BU1" s="457"/>
    </row>
    <row r="2" spans="1:122">
      <c r="A2" s="280"/>
      <c r="B2" s="535" t="s">
        <v>151</v>
      </c>
      <c r="C2" s="535" t="s">
        <v>150</v>
      </c>
      <c r="D2" s="534" t="s">
        <v>149</v>
      </c>
      <c r="E2" s="534" t="s">
        <v>148</v>
      </c>
      <c r="F2" s="536" t="s">
        <v>146</v>
      </c>
      <c r="G2" s="536" t="s">
        <v>147</v>
      </c>
      <c r="H2" s="534" t="s">
        <v>134</v>
      </c>
      <c r="I2" s="534" t="s">
        <v>135</v>
      </c>
      <c r="J2" s="534" t="s">
        <v>136</v>
      </c>
      <c r="K2" s="534" t="s">
        <v>137</v>
      </c>
      <c r="L2" s="534" t="s">
        <v>138</v>
      </c>
      <c r="M2" s="534" t="s">
        <v>139</v>
      </c>
      <c r="N2" s="534" t="s">
        <v>140</v>
      </c>
      <c r="O2" s="534" t="s">
        <v>141</v>
      </c>
      <c r="P2" s="534" t="s">
        <v>142</v>
      </c>
      <c r="Q2" s="534" t="s">
        <v>143</v>
      </c>
      <c r="R2" s="578" t="s">
        <v>144</v>
      </c>
      <c r="S2" s="534" t="s">
        <v>145</v>
      </c>
      <c r="T2" s="535" t="s">
        <v>133</v>
      </c>
      <c r="U2" s="535" t="s">
        <v>153</v>
      </c>
      <c r="V2" s="535" t="s">
        <v>159</v>
      </c>
      <c r="W2" s="535" t="s">
        <v>162</v>
      </c>
      <c r="X2" s="535" t="s">
        <v>165</v>
      </c>
      <c r="Y2" s="535" t="s">
        <v>169</v>
      </c>
      <c r="Z2" s="535" t="s">
        <v>172</v>
      </c>
      <c r="AA2" s="535" t="s">
        <v>175</v>
      </c>
      <c r="AB2" s="560" t="s">
        <v>176</v>
      </c>
      <c r="AC2" s="560">
        <v>10.1</v>
      </c>
      <c r="AD2" s="560">
        <v>10.199999999999999</v>
      </c>
      <c r="AE2" s="560">
        <v>10.3</v>
      </c>
      <c r="AF2" s="562">
        <v>10.6</v>
      </c>
      <c r="AG2" s="562">
        <v>10.7</v>
      </c>
      <c r="AH2" s="563">
        <v>10.8</v>
      </c>
      <c r="AI2" s="563">
        <v>10.9</v>
      </c>
      <c r="AJ2" s="562" t="s">
        <v>179</v>
      </c>
      <c r="AK2" s="562" t="s">
        <v>180</v>
      </c>
      <c r="AL2" s="562" t="s">
        <v>181</v>
      </c>
      <c r="AM2" s="562" t="s">
        <v>182</v>
      </c>
      <c r="AN2" s="562" t="s">
        <v>183</v>
      </c>
      <c r="AO2" s="563">
        <v>10.17</v>
      </c>
      <c r="AP2" s="562" t="s">
        <v>184</v>
      </c>
      <c r="AQ2" s="563">
        <v>10.210000000000001</v>
      </c>
      <c r="AR2" s="563">
        <v>10.220000000000001</v>
      </c>
      <c r="AS2" s="563">
        <v>10.23</v>
      </c>
      <c r="AT2" s="563">
        <v>10.24</v>
      </c>
      <c r="AU2" s="563">
        <v>10.27</v>
      </c>
      <c r="AV2" s="563">
        <v>10.28</v>
      </c>
      <c r="AW2" s="563">
        <v>10.29</v>
      </c>
      <c r="AX2" s="562" t="s">
        <v>185</v>
      </c>
      <c r="AY2" s="564">
        <v>10.31</v>
      </c>
      <c r="AZ2" s="531">
        <v>11.3</v>
      </c>
      <c r="BA2" s="532"/>
      <c r="BB2" s="532"/>
      <c r="BC2" s="457"/>
      <c r="BD2" s="457"/>
      <c r="BE2" s="457"/>
      <c r="BF2" s="457"/>
      <c r="BG2" s="457"/>
      <c r="BH2" s="457"/>
      <c r="BI2" s="457"/>
      <c r="BJ2" s="457"/>
      <c r="BK2" s="457"/>
      <c r="BL2" s="457"/>
      <c r="BM2" s="457"/>
      <c r="BN2" s="457"/>
      <c r="BO2" s="457"/>
      <c r="BP2" s="457"/>
      <c r="BQ2" s="457"/>
      <c r="BR2" s="457"/>
      <c r="BS2" s="457"/>
      <c r="BT2" s="457"/>
      <c r="BU2" s="457"/>
      <c r="BV2" s="457"/>
      <c r="BW2" s="457"/>
      <c r="BX2" s="457"/>
      <c r="BY2" s="457"/>
      <c r="BZ2" s="457"/>
      <c r="CA2" s="457"/>
      <c r="CB2" s="457"/>
      <c r="CC2" s="457"/>
      <c r="CD2" s="457"/>
      <c r="CE2" s="457"/>
      <c r="CF2" s="457"/>
      <c r="CG2" s="457"/>
      <c r="CH2" s="457"/>
      <c r="CI2" s="457"/>
      <c r="CJ2" s="457"/>
      <c r="CK2" s="457"/>
      <c r="CL2" s="457"/>
      <c r="CM2" s="457"/>
      <c r="CN2" s="457"/>
      <c r="CO2" s="457"/>
      <c r="CP2" s="457"/>
      <c r="CQ2" s="457"/>
      <c r="CR2" s="457"/>
      <c r="CS2" s="457"/>
      <c r="CT2" s="457"/>
      <c r="CU2" s="457"/>
      <c r="CV2" s="457"/>
      <c r="CW2" s="457"/>
      <c r="CX2" s="457"/>
      <c r="CY2" s="457"/>
      <c r="CZ2" s="457"/>
      <c r="DA2" s="457"/>
      <c r="DB2" s="457"/>
      <c r="DC2" s="457"/>
      <c r="DD2" s="457"/>
      <c r="DE2" s="457"/>
      <c r="DF2" s="457"/>
      <c r="DG2" s="457"/>
      <c r="DH2" s="457"/>
      <c r="DI2" s="457"/>
      <c r="DJ2" s="457"/>
      <c r="DK2" s="457"/>
      <c r="DL2" s="457"/>
      <c r="DM2" s="457"/>
      <c r="DN2" s="457"/>
      <c r="DO2" s="457"/>
      <c r="DP2" s="457"/>
      <c r="DQ2" s="457"/>
      <c r="DR2" s="457"/>
    </row>
    <row r="3" spans="1:122">
      <c r="A3" s="280" t="s">
        <v>55</v>
      </c>
      <c r="B3" s="538">
        <v>453</v>
      </c>
      <c r="C3" s="538">
        <v>379</v>
      </c>
      <c r="D3" s="539">
        <v>386</v>
      </c>
      <c r="E3" s="538">
        <v>484</v>
      </c>
      <c r="F3" s="538">
        <v>539</v>
      </c>
      <c r="G3" s="538">
        <v>517</v>
      </c>
      <c r="H3" s="538">
        <v>525</v>
      </c>
      <c r="I3" s="538">
        <v>536</v>
      </c>
      <c r="J3" s="538">
        <v>531</v>
      </c>
      <c r="K3" s="538">
        <v>518</v>
      </c>
      <c r="L3" s="538">
        <v>529</v>
      </c>
      <c r="M3" s="538">
        <v>560</v>
      </c>
      <c r="N3" s="538">
        <v>546</v>
      </c>
      <c r="O3" s="538">
        <v>498</v>
      </c>
      <c r="P3" s="538">
        <v>504</v>
      </c>
      <c r="Q3" s="538">
        <v>473</v>
      </c>
      <c r="R3" s="579">
        <v>477</v>
      </c>
      <c r="S3" s="538">
        <v>489</v>
      </c>
      <c r="T3" s="538">
        <v>476</v>
      </c>
      <c r="U3" s="538">
        <v>497</v>
      </c>
      <c r="V3" s="538">
        <v>522</v>
      </c>
      <c r="W3" s="538">
        <v>547</v>
      </c>
      <c r="X3" s="538">
        <v>546</v>
      </c>
      <c r="Y3" s="538">
        <v>528</v>
      </c>
      <c r="Z3" s="538">
        <v>463</v>
      </c>
      <c r="AA3" s="538">
        <v>433</v>
      </c>
      <c r="AB3" s="558">
        <v>370</v>
      </c>
      <c r="AC3" s="558">
        <v>337</v>
      </c>
      <c r="AD3" s="558">
        <v>340</v>
      </c>
      <c r="AE3" s="558">
        <v>335</v>
      </c>
      <c r="AF3" s="558">
        <v>346</v>
      </c>
      <c r="AG3" s="558">
        <v>346</v>
      </c>
      <c r="AH3" s="558">
        <v>344</v>
      </c>
      <c r="AI3" s="558">
        <v>346</v>
      </c>
      <c r="AJ3" s="558">
        <v>339</v>
      </c>
      <c r="AK3" s="558">
        <v>347</v>
      </c>
      <c r="AL3" s="558">
        <v>354</v>
      </c>
      <c r="AM3" s="558">
        <v>350</v>
      </c>
      <c r="AN3" s="558">
        <v>355</v>
      </c>
      <c r="AO3" s="558">
        <v>350</v>
      </c>
      <c r="AP3" s="558">
        <v>347</v>
      </c>
      <c r="AQ3" s="558">
        <v>354</v>
      </c>
      <c r="AR3" s="558">
        <v>354</v>
      </c>
      <c r="AS3" s="558">
        <v>365</v>
      </c>
      <c r="AT3" s="558">
        <v>359</v>
      </c>
      <c r="AU3" s="558">
        <v>370</v>
      </c>
      <c r="AV3" s="558">
        <v>370</v>
      </c>
      <c r="AW3" s="558">
        <v>383</v>
      </c>
      <c r="AX3" s="558">
        <v>376</v>
      </c>
      <c r="AY3" s="558">
        <v>385</v>
      </c>
      <c r="AZ3" s="533">
        <v>378</v>
      </c>
      <c r="BA3" s="533"/>
      <c r="BB3" s="533"/>
      <c r="BC3" s="457"/>
      <c r="BD3" s="457"/>
      <c r="BE3" s="457"/>
      <c r="BF3" s="457"/>
      <c r="BG3" s="457"/>
      <c r="BH3" s="457"/>
      <c r="BI3" s="457"/>
      <c r="BJ3" s="457"/>
      <c r="BK3" s="457"/>
      <c r="BL3" s="457"/>
      <c r="BM3" s="457"/>
      <c r="BN3" s="457"/>
      <c r="BO3" s="457"/>
      <c r="BP3" s="457"/>
      <c r="BQ3" s="457"/>
      <c r="BR3" s="457"/>
      <c r="BS3" s="457"/>
      <c r="BT3" s="457"/>
      <c r="BU3" s="457"/>
      <c r="BV3" s="457"/>
    </row>
    <row r="4" spans="1:122">
      <c r="A4" s="280" t="s">
        <v>56</v>
      </c>
      <c r="B4" s="538">
        <v>307</v>
      </c>
      <c r="C4" s="538">
        <v>206</v>
      </c>
      <c r="D4" s="539">
        <v>224</v>
      </c>
      <c r="E4" s="538">
        <v>297</v>
      </c>
      <c r="F4" s="538">
        <v>287</v>
      </c>
      <c r="G4" s="538">
        <v>270</v>
      </c>
      <c r="H4" s="538">
        <v>302</v>
      </c>
      <c r="I4" s="538">
        <v>285</v>
      </c>
      <c r="J4" s="538">
        <v>275</v>
      </c>
      <c r="K4" s="538">
        <v>273</v>
      </c>
      <c r="L4" s="538">
        <v>278</v>
      </c>
      <c r="M4" s="538">
        <v>265</v>
      </c>
      <c r="N4" s="538">
        <v>256</v>
      </c>
      <c r="O4" s="538">
        <v>258</v>
      </c>
      <c r="P4" s="538">
        <v>258</v>
      </c>
      <c r="Q4" s="538">
        <v>278</v>
      </c>
      <c r="R4" s="579">
        <v>260</v>
      </c>
      <c r="S4" s="538">
        <v>247</v>
      </c>
      <c r="T4" s="538">
        <v>231</v>
      </c>
      <c r="U4" s="538">
        <v>246</v>
      </c>
      <c r="V4" s="538">
        <v>275</v>
      </c>
      <c r="W4" s="538">
        <v>276</v>
      </c>
      <c r="X4" s="538">
        <v>289</v>
      </c>
      <c r="Y4" s="538">
        <v>264</v>
      </c>
      <c r="Z4" s="538">
        <v>237</v>
      </c>
      <c r="AA4" s="538">
        <v>230</v>
      </c>
      <c r="AB4" s="558">
        <v>215</v>
      </c>
      <c r="AC4" s="558">
        <v>205</v>
      </c>
      <c r="AD4" s="558">
        <v>206</v>
      </c>
      <c r="AE4" s="558">
        <v>209</v>
      </c>
      <c r="AF4" s="558">
        <v>211</v>
      </c>
      <c r="AG4" s="558">
        <v>216</v>
      </c>
      <c r="AH4" s="558">
        <v>216</v>
      </c>
      <c r="AI4" s="558">
        <v>210</v>
      </c>
      <c r="AJ4" s="558">
        <v>212</v>
      </c>
      <c r="AK4" s="558">
        <v>215</v>
      </c>
      <c r="AL4" s="558">
        <v>217</v>
      </c>
      <c r="AM4" s="558">
        <v>218</v>
      </c>
      <c r="AN4" s="558">
        <v>222</v>
      </c>
      <c r="AO4" s="558">
        <v>221</v>
      </c>
      <c r="AP4" s="558">
        <v>221</v>
      </c>
      <c r="AQ4" s="558">
        <v>221</v>
      </c>
      <c r="AR4" s="558">
        <v>222</v>
      </c>
      <c r="AS4" s="558">
        <v>222</v>
      </c>
      <c r="AT4" s="558">
        <v>218</v>
      </c>
      <c r="AU4" s="558">
        <v>219</v>
      </c>
      <c r="AV4" s="558">
        <v>221</v>
      </c>
      <c r="AW4" s="558">
        <v>223</v>
      </c>
      <c r="AX4" s="558">
        <v>221</v>
      </c>
      <c r="AY4" s="558">
        <v>218</v>
      </c>
      <c r="AZ4" s="533">
        <v>220</v>
      </c>
      <c r="BA4" s="533"/>
      <c r="BB4" s="533"/>
      <c r="BC4" s="457"/>
      <c r="BD4" s="457"/>
      <c r="BE4" s="457"/>
      <c r="BF4" s="457"/>
      <c r="BG4" s="457"/>
      <c r="BH4" s="457"/>
      <c r="BI4" s="457"/>
      <c r="BJ4" s="457"/>
      <c r="BK4" s="457"/>
      <c r="BL4" s="457"/>
      <c r="BM4" s="457"/>
      <c r="BN4" s="457"/>
      <c r="BO4" s="457"/>
      <c r="BP4" s="457"/>
      <c r="BQ4" s="457"/>
      <c r="BR4" s="457"/>
      <c r="BS4" s="457"/>
      <c r="BT4" s="457"/>
      <c r="BU4" s="457"/>
      <c r="BV4" s="457"/>
    </row>
    <row r="5" spans="1:122">
      <c r="A5" s="280" t="s">
        <v>57</v>
      </c>
      <c r="B5" s="538">
        <v>388</v>
      </c>
      <c r="C5" s="538">
        <v>293</v>
      </c>
      <c r="D5" s="540">
        <v>276</v>
      </c>
      <c r="E5" s="538">
        <v>333</v>
      </c>
      <c r="F5" s="538">
        <v>328</v>
      </c>
      <c r="G5" s="538">
        <v>341</v>
      </c>
      <c r="H5" s="538">
        <v>334</v>
      </c>
      <c r="I5" s="538">
        <v>349</v>
      </c>
      <c r="J5" s="538">
        <v>331</v>
      </c>
      <c r="K5" s="538">
        <v>339</v>
      </c>
      <c r="L5" s="538">
        <v>337</v>
      </c>
      <c r="M5" s="538">
        <v>351</v>
      </c>
      <c r="N5" s="538">
        <v>342</v>
      </c>
      <c r="O5" s="538">
        <v>345</v>
      </c>
      <c r="P5" s="538">
        <v>343</v>
      </c>
      <c r="Q5" s="538">
        <v>335</v>
      </c>
      <c r="R5" s="579">
        <v>346</v>
      </c>
      <c r="S5" s="538">
        <v>343</v>
      </c>
      <c r="T5" s="538">
        <v>343</v>
      </c>
      <c r="U5" s="538">
        <v>343</v>
      </c>
      <c r="V5" s="538">
        <v>338</v>
      </c>
      <c r="W5" s="538">
        <v>342</v>
      </c>
      <c r="X5" s="538">
        <v>337</v>
      </c>
      <c r="Y5" s="538">
        <v>320</v>
      </c>
      <c r="Z5" s="538">
        <v>301</v>
      </c>
      <c r="AA5" s="538">
        <v>282</v>
      </c>
      <c r="AB5" s="558">
        <v>277</v>
      </c>
      <c r="AC5" s="558">
        <v>279</v>
      </c>
      <c r="AD5" s="558">
        <v>277</v>
      </c>
      <c r="AE5" s="558">
        <v>277</v>
      </c>
      <c r="AF5" s="558">
        <v>280</v>
      </c>
      <c r="AG5" s="558">
        <v>281</v>
      </c>
      <c r="AH5" s="558">
        <v>278</v>
      </c>
      <c r="AI5" s="558">
        <v>278</v>
      </c>
      <c r="AJ5" s="558">
        <v>277</v>
      </c>
      <c r="AK5" s="558">
        <v>278</v>
      </c>
      <c r="AL5" s="558">
        <v>280</v>
      </c>
      <c r="AM5" s="558">
        <v>278</v>
      </c>
      <c r="AN5" s="558">
        <v>276</v>
      </c>
      <c r="AO5" s="558">
        <v>277</v>
      </c>
      <c r="AP5" s="558">
        <v>276</v>
      </c>
      <c r="AQ5" s="558">
        <v>277</v>
      </c>
      <c r="AR5" s="558">
        <v>276</v>
      </c>
      <c r="AS5" s="558">
        <v>273</v>
      </c>
      <c r="AT5" s="558">
        <v>273</v>
      </c>
      <c r="AU5" s="558">
        <v>270</v>
      </c>
      <c r="AV5" s="558">
        <v>266</v>
      </c>
      <c r="AW5" s="558">
        <v>267</v>
      </c>
      <c r="AX5" s="558">
        <v>263</v>
      </c>
      <c r="AY5" s="558">
        <v>265</v>
      </c>
      <c r="AZ5" s="533">
        <v>266</v>
      </c>
      <c r="BA5" s="533"/>
      <c r="BB5" s="533"/>
      <c r="BC5" s="457"/>
      <c r="BD5" s="457"/>
      <c r="BE5" s="457"/>
      <c r="BF5" s="457"/>
      <c r="BG5" s="457"/>
      <c r="BH5" s="457"/>
      <c r="BI5" s="457"/>
      <c r="BJ5" s="457"/>
      <c r="BK5" s="457"/>
      <c r="BL5" s="457"/>
      <c r="BM5" s="457"/>
      <c r="BN5" s="457"/>
      <c r="BO5" s="457"/>
      <c r="BP5" s="457"/>
      <c r="BQ5" s="457"/>
      <c r="BR5" s="457"/>
      <c r="BS5" s="457"/>
      <c r="BT5" s="457"/>
      <c r="BU5" s="457"/>
      <c r="BV5" s="457"/>
    </row>
    <row r="6" spans="1:122">
      <c r="A6" s="280" t="s">
        <v>58</v>
      </c>
      <c r="B6" s="538">
        <v>208</v>
      </c>
      <c r="C6" s="538">
        <v>147</v>
      </c>
      <c r="D6" s="539">
        <v>168</v>
      </c>
      <c r="E6" s="538">
        <v>268</v>
      </c>
      <c r="F6" s="538">
        <v>274</v>
      </c>
      <c r="G6" s="538">
        <v>228</v>
      </c>
      <c r="H6" s="538">
        <v>281</v>
      </c>
      <c r="I6" s="538">
        <v>278</v>
      </c>
      <c r="J6" s="538">
        <v>282</v>
      </c>
      <c r="K6" s="538">
        <v>255</v>
      </c>
      <c r="L6" s="538">
        <v>256</v>
      </c>
      <c r="M6" s="538">
        <v>261</v>
      </c>
      <c r="N6" s="538">
        <v>229</v>
      </c>
      <c r="O6" s="538">
        <v>190</v>
      </c>
      <c r="P6" s="538">
        <v>184</v>
      </c>
      <c r="Q6" s="538">
        <v>173</v>
      </c>
      <c r="R6" s="579">
        <v>167</v>
      </c>
      <c r="S6" s="538">
        <v>168</v>
      </c>
      <c r="T6" s="538">
        <v>168</v>
      </c>
      <c r="U6" s="538">
        <v>176</v>
      </c>
      <c r="V6" s="538">
        <v>190</v>
      </c>
      <c r="W6" s="538">
        <v>198</v>
      </c>
      <c r="X6" s="538">
        <v>192</v>
      </c>
      <c r="Y6" s="538">
        <v>176</v>
      </c>
      <c r="Z6" s="538">
        <v>151</v>
      </c>
      <c r="AA6" s="538">
        <v>141</v>
      </c>
      <c r="AB6" s="558">
        <v>133</v>
      </c>
      <c r="AC6" s="558">
        <v>126</v>
      </c>
      <c r="AD6" s="558">
        <v>127</v>
      </c>
      <c r="AE6" s="558">
        <v>127</v>
      </c>
      <c r="AF6" s="558">
        <v>131</v>
      </c>
      <c r="AG6" s="558">
        <v>134</v>
      </c>
      <c r="AH6" s="558">
        <v>135</v>
      </c>
      <c r="AI6" s="558">
        <v>136</v>
      </c>
      <c r="AJ6" s="558">
        <v>131</v>
      </c>
      <c r="AK6" s="558">
        <v>136</v>
      </c>
      <c r="AL6" s="558">
        <v>141</v>
      </c>
      <c r="AM6" s="558">
        <v>137</v>
      </c>
      <c r="AN6" s="558">
        <v>139</v>
      </c>
      <c r="AO6" s="558">
        <v>137</v>
      </c>
      <c r="AP6" s="558">
        <v>137</v>
      </c>
      <c r="AQ6" s="558">
        <v>140</v>
      </c>
      <c r="AR6" s="558">
        <v>139</v>
      </c>
      <c r="AS6" s="558">
        <v>142</v>
      </c>
      <c r="AT6" s="558">
        <v>139</v>
      </c>
      <c r="AU6" s="558">
        <v>143</v>
      </c>
      <c r="AV6" s="558">
        <v>143</v>
      </c>
      <c r="AW6" s="558">
        <v>148</v>
      </c>
      <c r="AX6" s="558">
        <v>147</v>
      </c>
      <c r="AY6" s="558">
        <v>148</v>
      </c>
      <c r="AZ6" s="533">
        <v>147</v>
      </c>
      <c r="BA6" s="533"/>
      <c r="BB6" s="533"/>
    </row>
    <row r="7" spans="1:122">
      <c r="A7" s="459" t="s">
        <v>100</v>
      </c>
      <c r="B7" s="538">
        <v>267</v>
      </c>
      <c r="C7" s="538">
        <v>393</v>
      </c>
      <c r="D7" s="538">
        <v>491</v>
      </c>
      <c r="E7" s="541">
        <v>597</v>
      </c>
      <c r="F7" s="541">
        <v>475</v>
      </c>
      <c r="G7" s="541">
        <v>385</v>
      </c>
      <c r="H7" s="541">
        <v>412</v>
      </c>
      <c r="I7" s="541">
        <v>402</v>
      </c>
      <c r="J7" s="541">
        <v>404</v>
      </c>
      <c r="K7" s="541">
        <v>390</v>
      </c>
      <c r="L7" s="541">
        <v>377</v>
      </c>
      <c r="M7" s="541">
        <v>366</v>
      </c>
      <c r="N7" s="541">
        <v>361</v>
      </c>
      <c r="O7" s="541">
        <v>368</v>
      </c>
      <c r="P7" s="541">
        <v>375</v>
      </c>
      <c r="Q7" s="541">
        <v>415</v>
      </c>
      <c r="R7" s="579">
        <v>391</v>
      </c>
      <c r="S7" s="541">
        <v>362</v>
      </c>
      <c r="T7" s="541">
        <v>340</v>
      </c>
      <c r="U7" s="541">
        <v>359</v>
      </c>
      <c r="V7" s="541">
        <v>388</v>
      </c>
      <c r="W7" s="541">
        <v>375</v>
      </c>
      <c r="X7" s="541">
        <v>386</v>
      </c>
      <c r="Y7" s="541">
        <v>380</v>
      </c>
      <c r="Z7" s="541">
        <v>379</v>
      </c>
      <c r="AA7" s="541">
        <v>350</v>
      </c>
      <c r="AB7" s="559">
        <v>323</v>
      </c>
      <c r="AC7" s="559">
        <v>354</v>
      </c>
      <c r="AD7" s="559">
        <v>354</v>
      </c>
      <c r="AE7" s="559">
        <v>362</v>
      </c>
      <c r="AF7" s="559">
        <v>374</v>
      </c>
      <c r="AG7" s="559">
        <v>375</v>
      </c>
      <c r="AH7" s="559">
        <v>373</v>
      </c>
      <c r="AI7" s="559">
        <v>368</v>
      </c>
      <c r="AJ7" s="559">
        <v>365</v>
      </c>
      <c r="AK7" s="559">
        <v>368</v>
      </c>
      <c r="AL7" s="559">
        <v>371</v>
      </c>
      <c r="AM7" s="559">
        <v>364</v>
      </c>
      <c r="AN7" s="559">
        <v>368</v>
      </c>
      <c r="AO7" s="559">
        <v>366</v>
      </c>
      <c r="AP7" s="559">
        <v>368</v>
      </c>
      <c r="AQ7" s="559">
        <v>362</v>
      </c>
      <c r="AR7" s="559">
        <v>364</v>
      </c>
      <c r="AS7" s="559">
        <v>356</v>
      </c>
      <c r="AT7" s="559">
        <v>361</v>
      </c>
      <c r="AU7" s="559">
        <v>353</v>
      </c>
      <c r="AV7" s="559">
        <v>356</v>
      </c>
      <c r="AW7" s="559">
        <v>359</v>
      </c>
      <c r="AX7" s="559">
        <v>359</v>
      </c>
      <c r="AY7" s="559">
        <v>354</v>
      </c>
      <c r="AZ7" s="457">
        <v>351</v>
      </c>
      <c r="BA7" s="457"/>
      <c r="BB7" s="457"/>
    </row>
    <row r="8" spans="1:122" hidden="1">
      <c r="A8" s="277"/>
      <c r="B8" s="277"/>
      <c r="C8" s="277"/>
      <c r="D8" s="277"/>
      <c r="E8" s="277"/>
    </row>
    <row r="9" spans="1:122" hidden="1">
      <c r="A9" s="281"/>
      <c r="B9" s="281"/>
      <c r="C9" s="281"/>
      <c r="D9" s="281"/>
      <c r="E9" s="281"/>
      <c r="F9" s="281"/>
      <c r="G9" s="281"/>
      <c r="H9" s="281"/>
      <c r="I9" s="281"/>
      <c r="J9" s="281"/>
      <c r="K9" s="281"/>
      <c r="L9" s="281"/>
      <c r="M9" s="281"/>
      <c r="N9" s="281"/>
      <c r="O9" s="281"/>
      <c r="P9" s="281"/>
      <c r="Q9" s="281"/>
      <c r="R9" s="281"/>
      <c r="S9" s="281"/>
      <c r="T9" s="281"/>
      <c r="U9" s="281"/>
      <c r="V9" s="281"/>
      <c r="W9" s="281"/>
      <c r="X9" s="281"/>
      <c r="Y9" s="281"/>
      <c r="Z9" s="281"/>
      <c r="AA9" s="281"/>
      <c r="AB9" s="281"/>
      <c r="AC9" s="281"/>
      <c r="AD9" s="281"/>
      <c r="AE9" s="281"/>
      <c r="AF9" s="281"/>
      <c r="AG9" s="281"/>
      <c r="AH9" s="281"/>
      <c r="AI9" s="281"/>
      <c r="AJ9" s="281"/>
      <c r="AK9" s="281"/>
      <c r="AL9" s="281"/>
      <c r="AM9" s="281"/>
      <c r="AN9" s="281"/>
      <c r="AO9" s="281"/>
      <c r="AP9" s="281"/>
      <c r="AQ9" s="281"/>
      <c r="AR9" s="281"/>
      <c r="AS9" s="281"/>
      <c r="AT9" s="281"/>
      <c r="AU9" s="281"/>
      <c r="AV9" s="281"/>
      <c r="AW9" s="281"/>
      <c r="AX9" s="281"/>
      <c r="AY9" s="281"/>
      <c r="AZ9" s="281"/>
      <c r="BA9" s="281"/>
    </row>
    <row r="10" spans="1:122" hidden="1">
      <c r="A10" s="281"/>
      <c r="B10" s="281"/>
      <c r="C10" s="281"/>
      <c r="D10" s="281"/>
      <c r="E10" s="281"/>
      <c r="F10" s="281"/>
      <c r="G10" s="281"/>
      <c r="H10" s="281"/>
      <c r="I10" s="281"/>
      <c r="J10" s="281"/>
      <c r="K10" s="281"/>
      <c r="L10" s="281"/>
      <c r="M10" s="281"/>
      <c r="N10" s="281"/>
      <c r="O10" s="281"/>
      <c r="P10" s="281"/>
      <c r="Q10" s="281"/>
      <c r="R10" s="281"/>
      <c r="S10" s="281"/>
      <c r="T10" s="281"/>
      <c r="U10" s="281"/>
      <c r="V10" s="281"/>
      <c r="W10" s="281"/>
      <c r="X10" s="281"/>
      <c r="Y10" s="281"/>
      <c r="Z10" s="281"/>
      <c r="AA10" s="281"/>
      <c r="AB10" s="281"/>
      <c r="AC10" s="281"/>
      <c r="AD10" s="281"/>
      <c r="AE10" s="281"/>
      <c r="AF10" s="281"/>
      <c r="AG10" s="281"/>
      <c r="AH10" s="281"/>
      <c r="AI10" s="281"/>
      <c r="AJ10" s="281"/>
      <c r="AK10" s="281"/>
      <c r="AL10" s="281"/>
      <c r="AM10" s="281"/>
      <c r="AN10" s="281"/>
      <c r="AO10" s="281"/>
      <c r="AP10" s="281"/>
      <c r="AQ10" s="281"/>
      <c r="AR10" s="281"/>
      <c r="AS10" s="281"/>
      <c r="AT10" s="281"/>
      <c r="AU10" s="281"/>
      <c r="AV10" s="281"/>
      <c r="AW10" s="281"/>
      <c r="AX10" s="281"/>
      <c r="AY10" s="281"/>
      <c r="AZ10" s="281"/>
      <c r="BA10" s="281"/>
    </row>
    <row r="11" spans="1:122" hidden="1">
      <c r="A11" s="281"/>
      <c r="B11" s="281"/>
      <c r="C11" s="281"/>
      <c r="D11" s="281"/>
      <c r="E11" s="281"/>
      <c r="F11" s="281"/>
      <c r="G11" s="281"/>
      <c r="H11" s="281"/>
      <c r="I11" s="281"/>
      <c r="J11" s="281"/>
      <c r="K11" s="281"/>
      <c r="L11" s="281"/>
      <c r="M11" s="281"/>
      <c r="N11" s="281"/>
      <c r="O11" s="281"/>
      <c r="P11" s="281"/>
      <c r="Q11" s="281"/>
      <c r="R11" s="281"/>
      <c r="S11" s="281"/>
      <c r="T11" s="281"/>
      <c r="U11" s="281"/>
      <c r="V11" s="281"/>
      <c r="W11" s="281"/>
      <c r="X11" s="281"/>
      <c r="Y11" s="281"/>
      <c r="Z11" s="281"/>
      <c r="AA11" s="281"/>
      <c r="AB11" s="281"/>
      <c r="AC11" s="281"/>
      <c r="AD11" s="281"/>
      <c r="AE11" s="281"/>
      <c r="AF11" s="281"/>
      <c r="AG11" s="281"/>
      <c r="AH11" s="281"/>
      <c r="AI11" s="281"/>
      <c r="AJ11" s="281"/>
      <c r="AK11" s="281"/>
      <c r="AL11" s="281"/>
      <c r="AM11" s="281"/>
      <c r="AN11" s="281"/>
      <c r="AO11" s="281"/>
      <c r="AP11" s="281"/>
      <c r="AQ11" s="281"/>
      <c r="AR11" s="281"/>
      <c r="AS11" s="281"/>
      <c r="AT11" s="281"/>
      <c r="AU11" s="281"/>
      <c r="AV11" s="281"/>
      <c r="AW11" s="281"/>
      <c r="AX11" s="281"/>
      <c r="AY11" s="281"/>
      <c r="AZ11" s="281"/>
      <c r="BA11" s="281"/>
    </row>
    <row r="12" spans="1:122" hidden="1">
      <c r="A12" s="281"/>
      <c r="B12" s="281"/>
      <c r="C12" s="281"/>
      <c r="D12" s="281"/>
      <c r="E12" s="281"/>
      <c r="F12" s="281"/>
      <c r="G12" s="281"/>
      <c r="H12" s="281"/>
      <c r="I12" s="281"/>
      <c r="J12" s="281"/>
      <c r="K12" s="281"/>
      <c r="L12" s="281"/>
      <c r="M12" s="281"/>
      <c r="N12" s="281"/>
      <c r="O12" s="281"/>
      <c r="P12" s="281"/>
      <c r="Q12" s="281"/>
      <c r="R12" s="281"/>
      <c r="S12" s="281"/>
      <c r="T12" s="281"/>
      <c r="U12" s="281"/>
      <c r="V12" s="281"/>
      <c r="W12" s="281"/>
      <c r="X12" s="281"/>
      <c r="Y12" s="281"/>
      <c r="Z12" s="281"/>
      <c r="AA12" s="281"/>
      <c r="AB12" s="281"/>
      <c r="AC12" s="281"/>
      <c r="AD12" s="281"/>
      <c r="AE12" s="281"/>
      <c r="AF12" s="281"/>
      <c r="AG12" s="281"/>
      <c r="AH12" s="281"/>
      <c r="AI12" s="281"/>
      <c r="AJ12" s="281"/>
      <c r="AK12" s="281"/>
      <c r="AL12" s="281"/>
      <c r="AM12" s="281"/>
      <c r="AN12" s="281"/>
      <c r="AO12" s="281"/>
      <c r="AP12" s="281"/>
      <c r="AQ12" s="281"/>
      <c r="AR12" s="281"/>
      <c r="AS12" s="281"/>
      <c r="AT12" s="281"/>
      <c r="AU12" s="281"/>
      <c r="AV12" s="281"/>
      <c r="AW12" s="281"/>
      <c r="AX12" s="281"/>
      <c r="AY12" s="281"/>
      <c r="AZ12" s="281"/>
      <c r="BA12" s="281"/>
    </row>
    <row r="13" spans="1:122" hidden="1">
      <c r="A13" s="281"/>
      <c r="B13" s="281"/>
      <c r="C13" s="281"/>
      <c r="D13" s="281"/>
      <c r="E13" s="281"/>
      <c r="F13" s="281"/>
      <c r="G13" s="281"/>
      <c r="H13" s="281"/>
      <c r="I13" s="281"/>
      <c r="J13" s="281"/>
      <c r="K13" s="281"/>
      <c r="L13" s="281"/>
      <c r="M13" s="281"/>
      <c r="N13" s="281"/>
      <c r="O13" s="281"/>
      <c r="P13" s="281"/>
      <c r="Q13" s="281"/>
      <c r="R13" s="281"/>
      <c r="S13" s="281"/>
      <c r="T13" s="281"/>
      <c r="U13" s="281"/>
      <c r="V13" s="281"/>
      <c r="W13" s="281"/>
      <c r="X13" s="281"/>
      <c r="Y13" s="281"/>
      <c r="Z13" s="281"/>
      <c r="AA13" s="281"/>
      <c r="AB13" s="281"/>
      <c r="AC13" s="281"/>
      <c r="AD13" s="281"/>
      <c r="AE13" s="281"/>
      <c r="AF13" s="281"/>
      <c r="AG13" s="281"/>
      <c r="AH13" s="281"/>
      <c r="AI13" s="281"/>
      <c r="AJ13" s="281"/>
      <c r="AK13" s="281"/>
      <c r="AL13" s="281"/>
      <c r="AM13" s="281"/>
      <c r="AN13" s="281"/>
      <c r="AO13" s="281"/>
      <c r="AP13" s="281"/>
      <c r="AQ13" s="281"/>
      <c r="AR13" s="281"/>
      <c r="AS13" s="281"/>
      <c r="AT13" s="281"/>
      <c r="AU13" s="281"/>
      <c r="AV13" s="281"/>
      <c r="AW13" s="281"/>
      <c r="AX13" s="281"/>
      <c r="AY13" s="281"/>
      <c r="AZ13" s="281"/>
      <c r="BA13" s="281"/>
    </row>
    <row r="14" spans="1:122" hidden="1">
      <c r="A14" s="281"/>
      <c r="B14" s="281"/>
      <c r="C14" s="281"/>
      <c r="D14" s="281"/>
      <c r="E14" s="281"/>
      <c r="F14" s="281"/>
      <c r="G14" s="281"/>
      <c r="H14" s="281"/>
      <c r="I14" s="281"/>
      <c r="J14" s="281"/>
      <c r="K14" s="281"/>
      <c r="L14" s="281"/>
      <c r="M14" s="281"/>
      <c r="N14" s="281"/>
      <c r="O14" s="281"/>
      <c r="P14" s="281"/>
      <c r="Q14" s="281"/>
      <c r="R14" s="281"/>
      <c r="S14" s="281"/>
      <c r="T14" s="281"/>
      <c r="U14" s="281"/>
      <c r="V14" s="281"/>
      <c r="W14" s="281"/>
      <c r="X14" s="281"/>
      <c r="Y14" s="281"/>
      <c r="Z14" s="281"/>
      <c r="AA14" s="281"/>
      <c r="AB14" s="281"/>
      <c r="AC14" s="281"/>
      <c r="AD14" s="281"/>
      <c r="AE14" s="281"/>
      <c r="AF14" s="281"/>
      <c r="AG14" s="281"/>
      <c r="AH14" s="281"/>
      <c r="AI14" s="281"/>
      <c r="AJ14" s="281"/>
      <c r="AK14" s="281"/>
      <c r="AL14" s="281"/>
      <c r="AM14" s="281"/>
      <c r="AN14" s="281"/>
      <c r="AO14" s="281"/>
      <c r="AP14" s="281"/>
      <c r="AQ14" s="281"/>
      <c r="AR14" s="281"/>
      <c r="AS14" s="281"/>
      <c r="AT14" s="281"/>
      <c r="AU14" s="281"/>
      <c r="AV14" s="281"/>
      <c r="AW14" s="281"/>
      <c r="AX14" s="281"/>
      <c r="AY14" s="281"/>
      <c r="AZ14" s="281"/>
      <c r="BA14" s="281"/>
    </row>
    <row r="15" spans="1:122" hidden="1">
      <c r="A15" s="281"/>
      <c r="B15" s="281"/>
      <c r="C15" s="281"/>
      <c r="D15" s="281"/>
      <c r="E15" s="281"/>
      <c r="F15" s="281"/>
      <c r="G15" s="281"/>
      <c r="H15" s="281"/>
      <c r="I15" s="281"/>
      <c r="J15" s="281"/>
      <c r="K15" s="281"/>
      <c r="L15" s="281"/>
      <c r="M15" s="281"/>
      <c r="N15" s="281"/>
      <c r="O15" s="281"/>
      <c r="P15" s="281"/>
      <c r="Q15" s="281"/>
      <c r="R15" s="281"/>
      <c r="S15" s="281"/>
      <c r="T15" s="281"/>
      <c r="U15" s="281"/>
      <c r="V15" s="281"/>
      <c r="W15" s="281"/>
      <c r="X15" s="281"/>
      <c r="Y15" s="281"/>
      <c r="Z15" s="281"/>
      <c r="AA15" s="281"/>
      <c r="AB15" s="281"/>
      <c r="AC15" s="281"/>
      <c r="AD15" s="281"/>
      <c r="AE15" s="281"/>
      <c r="AF15" s="281"/>
      <c r="AG15" s="281"/>
      <c r="AH15" s="281"/>
      <c r="AI15" s="281"/>
      <c r="AJ15" s="281"/>
      <c r="AK15" s="281"/>
      <c r="AL15" s="281"/>
      <c r="AM15" s="281"/>
      <c r="AN15" s="281"/>
      <c r="AO15" s="281"/>
      <c r="AP15" s="281"/>
      <c r="AQ15" s="281"/>
      <c r="AR15" s="281"/>
      <c r="AS15" s="281"/>
      <c r="AT15" s="281"/>
      <c r="AU15" s="281"/>
      <c r="AV15" s="281"/>
      <c r="AW15" s="281"/>
      <c r="AX15" s="281"/>
      <c r="AY15" s="281"/>
      <c r="AZ15" s="281"/>
      <c r="BA15" s="281"/>
    </row>
    <row r="16" spans="1:122" hidden="1">
      <c r="A16" s="281"/>
      <c r="B16" s="281"/>
      <c r="C16" s="281"/>
      <c r="D16" s="281"/>
      <c r="E16" s="281"/>
      <c r="F16" s="281"/>
      <c r="G16" s="281"/>
      <c r="H16" s="281"/>
      <c r="I16" s="281"/>
      <c r="J16" s="281"/>
      <c r="K16" s="281"/>
      <c r="L16" s="281"/>
      <c r="M16" s="281"/>
      <c r="N16" s="281"/>
      <c r="O16" s="281"/>
      <c r="P16" s="281"/>
      <c r="Q16" s="281"/>
      <c r="R16" s="281"/>
      <c r="S16" s="281"/>
      <c r="T16" s="281"/>
      <c r="U16" s="281"/>
      <c r="V16" s="281"/>
      <c r="W16" s="281"/>
      <c r="X16" s="281"/>
      <c r="Y16" s="281"/>
      <c r="Z16" s="281"/>
      <c r="AA16" s="281"/>
      <c r="AB16" s="281"/>
      <c r="AC16" s="281"/>
      <c r="AD16" s="281"/>
      <c r="AE16" s="281"/>
      <c r="AF16" s="281"/>
      <c r="AG16" s="281"/>
      <c r="AH16" s="281"/>
      <c r="AI16" s="281"/>
      <c r="AJ16" s="281"/>
      <c r="AK16" s="281"/>
      <c r="AL16" s="281"/>
      <c r="AM16" s="281"/>
      <c r="AN16" s="281"/>
      <c r="AO16" s="281"/>
      <c r="AP16" s="281"/>
      <c r="AQ16" s="281"/>
      <c r="AR16" s="281"/>
      <c r="AS16" s="281"/>
      <c r="AT16" s="281"/>
      <c r="AU16" s="281"/>
      <c r="AV16" s="281"/>
      <c r="AW16" s="281"/>
      <c r="AX16" s="281"/>
      <c r="AY16" s="281"/>
      <c r="AZ16" s="281"/>
      <c r="BA16" s="281"/>
    </row>
    <row r="17" spans="1:53" hidden="1">
      <c r="A17" s="281"/>
      <c r="B17" s="281"/>
      <c r="C17" s="281"/>
      <c r="D17" s="281"/>
      <c r="E17" s="281"/>
      <c r="F17" s="281"/>
      <c r="G17" s="281"/>
      <c r="H17" s="281"/>
      <c r="I17" s="281"/>
      <c r="J17" s="281"/>
      <c r="K17" s="281"/>
      <c r="L17" s="281"/>
      <c r="M17" s="281"/>
      <c r="N17" s="281"/>
      <c r="O17" s="281"/>
      <c r="P17" s="281"/>
      <c r="Q17" s="281"/>
      <c r="R17" s="281"/>
      <c r="S17" s="281"/>
      <c r="T17" s="281"/>
      <c r="U17" s="281"/>
      <c r="V17" s="281"/>
      <c r="W17" s="281"/>
      <c r="X17" s="281"/>
      <c r="Y17" s="281"/>
      <c r="Z17" s="281"/>
      <c r="AA17" s="281"/>
      <c r="AB17" s="281"/>
      <c r="AC17" s="281"/>
      <c r="AD17" s="281"/>
      <c r="AE17" s="281"/>
      <c r="AF17" s="281"/>
      <c r="AG17" s="281"/>
      <c r="AH17" s="281"/>
      <c r="AI17" s="281"/>
      <c r="AJ17" s="281"/>
      <c r="AK17" s="281"/>
      <c r="AL17" s="281"/>
      <c r="AM17" s="281"/>
      <c r="AN17" s="281"/>
      <c r="AO17" s="281"/>
      <c r="AP17" s="281"/>
      <c r="AQ17" s="281"/>
      <c r="AR17" s="281"/>
      <c r="AS17" s="281"/>
      <c r="AT17" s="281"/>
      <c r="AU17" s="281"/>
      <c r="AV17" s="281"/>
      <c r="AW17" s="281"/>
      <c r="AX17" s="281"/>
      <c r="AY17" s="281"/>
      <c r="AZ17" s="281"/>
      <c r="BA17" s="281"/>
    </row>
    <row r="18" spans="1:53" hidden="1">
      <c r="A18" s="281"/>
      <c r="B18" s="281"/>
      <c r="C18" s="281"/>
      <c r="D18" s="281"/>
      <c r="E18" s="281"/>
      <c r="F18" s="281"/>
      <c r="G18" s="281"/>
      <c r="H18" s="281"/>
      <c r="I18" s="281"/>
      <c r="J18" s="281"/>
      <c r="K18" s="281"/>
      <c r="L18" s="281"/>
      <c r="M18" s="281"/>
      <c r="N18" s="281"/>
      <c r="O18" s="281"/>
      <c r="P18" s="281"/>
      <c r="Q18" s="281"/>
      <c r="R18" s="281"/>
      <c r="S18" s="281"/>
      <c r="T18" s="281"/>
      <c r="U18" s="281"/>
      <c r="V18" s="281"/>
      <c r="W18" s="281"/>
      <c r="X18" s="281"/>
      <c r="Y18" s="281"/>
      <c r="Z18" s="281"/>
      <c r="AA18" s="281"/>
      <c r="AB18" s="281"/>
      <c r="AC18" s="281"/>
      <c r="AD18" s="281"/>
      <c r="AE18" s="281"/>
      <c r="AF18" s="281"/>
      <c r="AG18" s="281"/>
      <c r="AH18" s="281"/>
      <c r="AI18" s="281"/>
      <c r="AJ18" s="281"/>
      <c r="AK18" s="281"/>
      <c r="AL18" s="281"/>
      <c r="AM18" s="281"/>
      <c r="AN18" s="281"/>
      <c r="AO18" s="281"/>
      <c r="AP18" s="281"/>
      <c r="AQ18" s="281"/>
      <c r="AR18" s="281"/>
      <c r="AS18" s="281"/>
      <c r="AT18" s="281"/>
      <c r="AU18" s="281"/>
      <c r="AV18" s="281"/>
      <c r="AW18" s="281"/>
      <c r="AX18" s="281"/>
      <c r="AY18" s="281"/>
      <c r="AZ18" s="281"/>
      <c r="BA18" s="281"/>
    </row>
    <row r="19" spans="1:53" hidden="1">
      <c r="A19" s="281"/>
      <c r="B19" s="281"/>
      <c r="C19" s="281"/>
      <c r="D19" s="281"/>
      <c r="E19" s="281"/>
      <c r="F19" s="281"/>
      <c r="G19" s="281"/>
      <c r="H19" s="281"/>
      <c r="I19" s="281"/>
      <c r="J19" s="281"/>
      <c r="K19" s="281"/>
      <c r="L19" s="281"/>
      <c r="M19" s="281"/>
      <c r="N19" s="281"/>
      <c r="O19" s="281"/>
      <c r="P19" s="281"/>
      <c r="Q19" s="281"/>
      <c r="R19" s="281"/>
      <c r="S19" s="281"/>
      <c r="T19" s="281"/>
      <c r="U19" s="281"/>
      <c r="V19" s="281"/>
      <c r="W19" s="281"/>
      <c r="X19" s="281"/>
      <c r="Y19" s="281"/>
      <c r="Z19" s="281"/>
      <c r="AA19" s="281"/>
      <c r="AB19" s="281"/>
      <c r="AC19" s="281"/>
      <c r="AD19" s="281"/>
      <c r="AE19" s="281"/>
      <c r="AF19" s="281"/>
      <c r="AG19" s="281"/>
      <c r="AH19" s="281"/>
      <c r="AI19" s="281"/>
      <c r="AJ19" s="281"/>
      <c r="AK19" s="281"/>
      <c r="AL19" s="281"/>
      <c r="AM19" s="281"/>
      <c r="AN19" s="281"/>
      <c r="AO19" s="281"/>
      <c r="AP19" s="281"/>
      <c r="AQ19" s="281"/>
      <c r="AR19" s="281"/>
      <c r="AS19" s="281"/>
      <c r="AT19" s="281"/>
      <c r="AU19" s="281"/>
      <c r="AV19" s="281"/>
      <c r="AW19" s="281"/>
      <c r="AX19" s="281"/>
      <c r="AY19" s="281"/>
      <c r="AZ19" s="281"/>
      <c r="BA19" s="281"/>
    </row>
    <row r="20" spans="1:53" hidden="1">
      <c r="A20" s="281"/>
      <c r="B20" s="281"/>
      <c r="C20" s="281"/>
      <c r="D20" s="281"/>
      <c r="E20" s="281"/>
      <c r="F20" s="281"/>
      <c r="G20" s="281"/>
      <c r="H20" s="281"/>
      <c r="I20" s="281"/>
      <c r="J20" s="281"/>
      <c r="K20" s="281"/>
      <c r="L20" s="281"/>
      <c r="M20" s="281"/>
      <c r="N20" s="281"/>
      <c r="O20" s="281"/>
      <c r="P20" s="281"/>
      <c r="Q20" s="281"/>
      <c r="R20" s="281"/>
      <c r="S20" s="281"/>
      <c r="T20" s="281"/>
      <c r="U20" s="281"/>
      <c r="V20" s="281"/>
      <c r="W20" s="281"/>
      <c r="X20" s="281"/>
      <c r="Y20" s="281"/>
      <c r="Z20" s="281"/>
      <c r="AA20" s="281"/>
      <c r="AB20" s="281"/>
      <c r="AC20" s="281"/>
      <c r="AD20" s="281"/>
      <c r="AE20" s="281"/>
      <c r="AF20" s="281"/>
      <c r="AG20" s="281"/>
      <c r="AH20" s="281"/>
      <c r="AI20" s="281"/>
      <c r="AJ20" s="281"/>
      <c r="AK20" s="281"/>
      <c r="AL20" s="281"/>
      <c r="AM20" s="281"/>
      <c r="AN20" s="281"/>
      <c r="AO20" s="281"/>
      <c r="AP20" s="281"/>
      <c r="AQ20" s="281"/>
      <c r="AR20" s="281"/>
      <c r="AS20" s="281"/>
      <c r="AT20" s="281"/>
      <c r="AU20" s="281"/>
      <c r="AV20" s="281"/>
      <c r="AW20" s="281"/>
      <c r="AX20" s="281"/>
      <c r="AY20" s="281"/>
      <c r="AZ20" s="281"/>
      <c r="BA20" s="281"/>
    </row>
    <row r="21" spans="1:53" hidden="1">
      <c r="A21" s="281"/>
      <c r="B21" s="281"/>
      <c r="C21" s="281"/>
      <c r="D21" s="281"/>
      <c r="E21" s="281"/>
      <c r="F21" s="281"/>
      <c r="G21" s="281"/>
      <c r="H21" s="281"/>
      <c r="I21" s="281"/>
      <c r="J21" s="281"/>
      <c r="K21" s="281"/>
      <c r="L21" s="281"/>
      <c r="M21" s="281"/>
      <c r="N21" s="281"/>
      <c r="O21" s="281"/>
      <c r="P21" s="281"/>
      <c r="Q21" s="281"/>
      <c r="R21" s="281"/>
      <c r="S21" s="281"/>
      <c r="T21" s="281"/>
      <c r="U21" s="281"/>
      <c r="V21" s="281"/>
      <c r="W21" s="281"/>
      <c r="X21" s="281"/>
      <c r="Y21" s="281"/>
      <c r="Z21" s="281"/>
      <c r="AA21" s="281"/>
      <c r="AB21" s="281"/>
      <c r="AC21" s="281"/>
      <c r="AD21" s="281"/>
      <c r="AE21" s="281"/>
      <c r="AF21" s="281"/>
      <c r="AG21" s="281"/>
      <c r="AH21" s="281"/>
      <c r="AI21" s="281"/>
      <c r="AJ21" s="281"/>
      <c r="AK21" s="281"/>
      <c r="AL21" s="281"/>
      <c r="AM21" s="281"/>
      <c r="AN21" s="281"/>
      <c r="AO21" s="281"/>
      <c r="AP21" s="281"/>
      <c r="AQ21" s="281"/>
      <c r="AR21" s="281"/>
      <c r="AS21" s="281"/>
      <c r="AT21" s="281"/>
      <c r="AU21" s="281"/>
      <c r="AV21" s="281"/>
      <c r="AW21" s="281"/>
      <c r="AX21" s="281"/>
      <c r="AY21" s="281"/>
      <c r="AZ21" s="281"/>
      <c r="BA21" s="281"/>
    </row>
    <row r="22" spans="1:53" hidden="1">
      <c r="A22" s="281"/>
      <c r="B22" s="281"/>
      <c r="C22" s="281"/>
      <c r="D22" s="281"/>
      <c r="E22" s="281"/>
      <c r="F22" s="281"/>
      <c r="G22" s="281"/>
      <c r="H22" s="281"/>
      <c r="I22" s="281"/>
      <c r="J22" s="281"/>
      <c r="K22" s="281"/>
      <c r="L22" s="281"/>
      <c r="M22" s="281"/>
      <c r="N22" s="281"/>
      <c r="O22" s="281"/>
      <c r="P22" s="281"/>
      <c r="Q22" s="281"/>
      <c r="R22" s="281"/>
      <c r="S22" s="281"/>
      <c r="T22" s="281"/>
      <c r="U22" s="281"/>
      <c r="V22" s="281"/>
      <c r="W22" s="281"/>
      <c r="X22" s="281"/>
      <c r="Y22" s="281"/>
      <c r="Z22" s="281"/>
      <c r="AA22" s="281"/>
      <c r="AB22" s="281"/>
      <c r="AC22" s="281"/>
      <c r="AD22" s="281"/>
      <c r="AE22" s="281"/>
      <c r="AF22" s="281"/>
      <c r="AG22" s="281"/>
      <c r="AH22" s="281"/>
      <c r="AI22" s="281"/>
      <c r="AJ22" s="281"/>
      <c r="AK22" s="281"/>
      <c r="AL22" s="281"/>
      <c r="AM22" s="281"/>
      <c r="AN22" s="281"/>
      <c r="AO22" s="281"/>
      <c r="AP22" s="281"/>
      <c r="AQ22" s="281"/>
      <c r="AR22" s="281"/>
      <c r="AS22" s="281"/>
      <c r="AT22" s="281"/>
      <c r="AU22" s="281"/>
      <c r="AV22" s="281"/>
      <c r="AW22" s="281"/>
      <c r="AX22" s="281"/>
      <c r="AY22" s="281"/>
      <c r="AZ22" s="281"/>
      <c r="BA22" s="281"/>
    </row>
    <row r="23" spans="1:53" hidden="1">
      <c r="A23" s="281"/>
      <c r="B23" s="281"/>
      <c r="C23" s="281"/>
      <c r="D23" s="281"/>
      <c r="E23" s="281"/>
      <c r="F23" s="281"/>
      <c r="G23" s="281"/>
      <c r="H23" s="281"/>
      <c r="I23" s="281"/>
      <c r="J23" s="281"/>
      <c r="K23" s="281"/>
      <c r="L23" s="281"/>
      <c r="M23" s="281"/>
      <c r="N23" s="281"/>
      <c r="O23" s="281"/>
      <c r="P23" s="281"/>
      <c r="Q23" s="281"/>
      <c r="R23" s="281"/>
      <c r="S23" s="281"/>
      <c r="T23" s="281"/>
      <c r="U23" s="281"/>
      <c r="V23" s="281"/>
      <c r="W23" s="281"/>
      <c r="X23" s="281"/>
      <c r="Y23" s="281"/>
      <c r="Z23" s="281"/>
      <c r="AA23" s="281"/>
      <c r="AB23" s="281"/>
      <c r="AC23" s="281"/>
      <c r="AD23" s="281"/>
      <c r="AE23" s="281"/>
      <c r="AF23" s="281"/>
      <c r="AG23" s="281"/>
      <c r="AH23" s="281"/>
      <c r="AI23" s="281"/>
      <c r="AJ23" s="281"/>
      <c r="AK23" s="281"/>
      <c r="AL23" s="281"/>
      <c r="AM23" s="281"/>
      <c r="AN23" s="281"/>
      <c r="AO23" s="281"/>
      <c r="AP23" s="281"/>
      <c r="AQ23" s="281"/>
      <c r="AR23" s="281"/>
      <c r="AS23" s="281"/>
      <c r="AT23" s="281"/>
      <c r="AU23" s="281"/>
      <c r="AV23" s="281"/>
      <c r="AW23" s="281"/>
      <c r="AX23" s="281"/>
      <c r="AY23" s="281"/>
      <c r="AZ23" s="281"/>
      <c r="BA23" s="281"/>
    </row>
    <row r="24" spans="1:53" hidden="1">
      <c r="A24" s="281"/>
      <c r="B24" s="281"/>
      <c r="C24" s="281"/>
      <c r="D24" s="281"/>
      <c r="E24" s="281"/>
      <c r="F24" s="281"/>
      <c r="G24" s="281"/>
      <c r="H24" s="281"/>
      <c r="I24" s="281"/>
      <c r="J24" s="281"/>
      <c r="K24" s="281"/>
      <c r="L24" s="281"/>
      <c r="M24" s="281"/>
      <c r="N24" s="281"/>
      <c r="O24" s="281"/>
      <c r="P24" s="281"/>
      <c r="Q24" s="281"/>
      <c r="R24" s="281"/>
      <c r="S24" s="281"/>
      <c r="T24" s="281"/>
      <c r="U24" s="281"/>
      <c r="V24" s="281"/>
      <c r="W24" s="281"/>
      <c r="X24" s="281"/>
      <c r="Y24" s="281"/>
      <c r="Z24" s="281"/>
      <c r="AA24" s="281"/>
      <c r="AB24" s="281"/>
      <c r="AC24" s="281"/>
      <c r="AD24" s="281"/>
      <c r="AE24" s="281"/>
      <c r="AF24" s="281"/>
      <c r="AG24" s="281"/>
      <c r="AH24" s="281"/>
      <c r="AI24" s="281"/>
      <c r="AJ24" s="281"/>
      <c r="AK24" s="281"/>
      <c r="AL24" s="281"/>
      <c r="AM24" s="281"/>
      <c r="AN24" s="281"/>
      <c r="AO24" s="281"/>
      <c r="AP24" s="281"/>
      <c r="AQ24" s="281"/>
      <c r="AR24" s="281"/>
      <c r="AS24" s="281"/>
      <c r="AT24" s="281"/>
      <c r="AU24" s="281"/>
      <c r="AV24" s="281"/>
      <c r="AW24" s="281"/>
      <c r="AX24" s="281"/>
      <c r="AY24" s="281"/>
      <c r="AZ24" s="281"/>
      <c r="BA24" s="281"/>
    </row>
    <row r="25" spans="1:53" hidden="1">
      <c r="A25" s="281"/>
      <c r="B25" s="281"/>
      <c r="C25" s="281"/>
      <c r="D25" s="281"/>
      <c r="E25" s="281"/>
      <c r="F25" s="281"/>
      <c r="G25" s="281"/>
      <c r="H25" s="281"/>
      <c r="I25" s="281"/>
      <c r="J25" s="281"/>
      <c r="K25" s="281"/>
      <c r="L25" s="281"/>
      <c r="M25" s="281"/>
      <c r="N25" s="281"/>
      <c r="O25" s="281"/>
      <c r="P25" s="281"/>
      <c r="Q25" s="281"/>
      <c r="R25" s="281"/>
      <c r="S25" s="281"/>
      <c r="T25" s="281"/>
      <c r="U25" s="281"/>
      <c r="V25" s="281"/>
      <c r="W25" s="281"/>
      <c r="X25" s="281"/>
      <c r="Y25" s="281"/>
      <c r="Z25" s="281"/>
      <c r="AA25" s="281"/>
      <c r="AB25" s="281"/>
      <c r="AC25" s="281"/>
      <c r="AD25" s="281"/>
      <c r="AE25" s="281"/>
      <c r="AF25" s="281"/>
      <c r="AG25" s="281"/>
      <c r="AH25" s="281"/>
      <c r="AI25" s="281"/>
      <c r="AJ25" s="281"/>
      <c r="AK25" s="281"/>
      <c r="AL25" s="281"/>
      <c r="AM25" s="281"/>
      <c r="AN25" s="281"/>
      <c r="AO25" s="281"/>
      <c r="AP25" s="281"/>
      <c r="AQ25" s="281"/>
      <c r="AR25" s="281"/>
      <c r="AS25" s="281"/>
      <c r="AT25" s="281"/>
      <c r="AU25" s="281"/>
      <c r="AV25" s="281"/>
      <c r="AW25" s="281"/>
      <c r="AX25" s="281"/>
      <c r="AY25" s="281"/>
      <c r="AZ25" s="281"/>
      <c r="BA25" s="281"/>
    </row>
    <row r="26" spans="1:53" hidden="1">
      <c r="A26" s="281"/>
      <c r="B26" s="281"/>
      <c r="C26" s="281"/>
      <c r="D26" s="281"/>
      <c r="E26" s="281"/>
      <c r="F26" s="281"/>
      <c r="G26" s="281"/>
      <c r="H26" s="281"/>
      <c r="I26" s="281"/>
      <c r="J26" s="281"/>
      <c r="K26" s="281"/>
      <c r="L26" s="281"/>
      <c r="M26" s="281"/>
      <c r="N26" s="281"/>
      <c r="O26" s="281"/>
      <c r="P26" s="281"/>
      <c r="Q26" s="281"/>
      <c r="R26" s="281"/>
      <c r="S26" s="281"/>
      <c r="T26" s="281"/>
      <c r="U26" s="281"/>
      <c r="V26" s="281"/>
      <c r="W26" s="281"/>
      <c r="X26" s="281"/>
      <c r="Y26" s="281"/>
      <c r="Z26" s="281"/>
      <c r="AA26" s="281"/>
      <c r="AB26" s="281"/>
      <c r="AC26" s="281"/>
      <c r="AD26" s="281"/>
      <c r="AE26" s="281"/>
      <c r="AF26" s="281"/>
      <c r="AG26" s="281"/>
      <c r="AH26" s="281"/>
      <c r="AI26" s="281"/>
      <c r="AJ26" s="281"/>
      <c r="AK26" s="281"/>
      <c r="AL26" s="281"/>
      <c r="AM26" s="281"/>
      <c r="AN26" s="281"/>
      <c r="AO26" s="281"/>
      <c r="AP26" s="281"/>
      <c r="AQ26" s="281"/>
      <c r="AR26" s="281"/>
      <c r="AS26" s="281"/>
      <c r="AT26" s="281"/>
      <c r="AU26" s="281"/>
      <c r="AV26" s="281"/>
      <c r="AW26" s="281"/>
      <c r="AX26" s="281"/>
      <c r="AY26" s="281"/>
      <c r="AZ26" s="281"/>
      <c r="BA26" s="281"/>
    </row>
    <row r="27" spans="1:53" hidden="1">
      <c r="A27" s="281"/>
      <c r="B27" s="281"/>
      <c r="C27" s="281"/>
      <c r="D27" s="281"/>
      <c r="E27" s="281"/>
      <c r="F27" s="281"/>
      <c r="G27" s="281"/>
      <c r="H27" s="281"/>
      <c r="I27" s="281"/>
      <c r="J27" s="281"/>
      <c r="K27" s="281"/>
      <c r="L27" s="281"/>
      <c r="M27" s="281"/>
      <c r="N27" s="281"/>
      <c r="O27" s="281"/>
      <c r="P27" s="281"/>
      <c r="Q27" s="281"/>
      <c r="R27" s="281"/>
      <c r="S27" s="281"/>
      <c r="T27" s="281"/>
      <c r="U27" s="281"/>
      <c r="V27" s="281"/>
      <c r="W27" s="281"/>
      <c r="X27" s="281"/>
      <c r="Y27" s="281"/>
      <c r="Z27" s="281"/>
      <c r="AA27" s="281"/>
      <c r="AB27" s="281"/>
      <c r="AC27" s="281"/>
      <c r="AD27" s="281"/>
      <c r="AE27" s="281"/>
      <c r="AF27" s="281"/>
      <c r="AG27" s="281"/>
      <c r="AH27" s="281"/>
      <c r="AI27" s="281"/>
      <c r="AJ27" s="281"/>
      <c r="AK27" s="281"/>
      <c r="AL27" s="281"/>
      <c r="AM27" s="281"/>
      <c r="AN27" s="281"/>
      <c r="AO27" s="281"/>
      <c r="AP27" s="281"/>
      <c r="AQ27" s="281"/>
      <c r="AR27" s="281"/>
      <c r="AS27" s="281"/>
      <c r="AT27" s="281"/>
      <c r="AU27" s="281"/>
      <c r="AV27" s="281"/>
      <c r="AW27" s="281"/>
      <c r="AX27" s="281"/>
      <c r="AY27" s="281"/>
      <c r="AZ27" s="281"/>
      <c r="BA27" s="281"/>
    </row>
    <row r="28" spans="1:53" hidden="1">
      <c r="A28" s="281"/>
      <c r="B28" s="281"/>
      <c r="C28" s="281"/>
      <c r="D28" s="281"/>
      <c r="E28" s="281"/>
      <c r="F28" s="281"/>
      <c r="G28" s="281"/>
      <c r="H28" s="281"/>
      <c r="I28" s="281"/>
      <c r="J28" s="281"/>
      <c r="K28" s="281"/>
      <c r="L28" s="281"/>
      <c r="M28" s="281"/>
      <c r="N28" s="281"/>
      <c r="O28" s="281"/>
      <c r="P28" s="281"/>
      <c r="Q28" s="281"/>
      <c r="R28" s="281"/>
      <c r="S28" s="281"/>
      <c r="T28" s="281"/>
      <c r="U28" s="281"/>
      <c r="V28" s="281"/>
      <c r="W28" s="281"/>
      <c r="X28" s="281"/>
      <c r="Y28" s="281"/>
      <c r="Z28" s="281"/>
      <c r="AA28" s="281"/>
      <c r="AB28" s="281"/>
      <c r="AC28" s="281"/>
      <c r="AD28" s="281"/>
      <c r="AE28" s="281"/>
      <c r="AF28" s="281"/>
      <c r="AG28" s="281"/>
      <c r="AH28" s="281"/>
      <c r="AI28" s="281"/>
      <c r="AJ28" s="281"/>
      <c r="AK28" s="281"/>
      <c r="AL28" s="281"/>
      <c r="AM28" s="281"/>
      <c r="AN28" s="281"/>
      <c r="AO28" s="281"/>
      <c r="AP28" s="281"/>
      <c r="AQ28" s="281"/>
      <c r="AR28" s="281"/>
      <c r="AS28" s="281"/>
      <c r="AT28" s="281"/>
      <c r="AU28" s="281"/>
      <c r="AV28" s="281"/>
      <c r="AW28" s="281"/>
      <c r="AX28" s="281"/>
      <c r="AY28" s="281"/>
      <c r="AZ28" s="281"/>
      <c r="BA28" s="281"/>
    </row>
    <row r="29" spans="1:53" hidden="1">
      <c r="A29" s="281"/>
      <c r="B29" s="281"/>
      <c r="C29" s="281"/>
      <c r="D29" s="281"/>
      <c r="E29" s="281"/>
      <c r="F29" s="281"/>
      <c r="G29" s="281"/>
      <c r="H29" s="281"/>
      <c r="I29" s="281"/>
      <c r="J29" s="281"/>
      <c r="K29" s="281"/>
      <c r="L29" s="281"/>
      <c r="M29" s="281"/>
      <c r="N29" s="281"/>
      <c r="O29" s="281"/>
      <c r="P29" s="281"/>
      <c r="Q29" s="281"/>
      <c r="R29" s="281"/>
      <c r="S29" s="281"/>
      <c r="T29" s="281"/>
      <c r="U29" s="281"/>
      <c r="V29" s="281"/>
      <c r="W29" s="281"/>
      <c r="X29" s="281"/>
      <c r="Y29" s="281"/>
      <c r="Z29" s="281"/>
      <c r="AA29" s="281"/>
      <c r="AB29" s="281"/>
      <c r="AC29" s="281"/>
      <c r="AD29" s="281"/>
      <c r="AE29" s="281"/>
      <c r="AF29" s="281"/>
      <c r="AG29" s="281"/>
      <c r="AH29" s="281"/>
      <c r="AI29" s="281"/>
      <c r="AJ29" s="281"/>
      <c r="AK29" s="281"/>
      <c r="AL29" s="281"/>
      <c r="AM29" s="281"/>
      <c r="AN29" s="281"/>
      <c r="AO29" s="281"/>
      <c r="AP29" s="281"/>
      <c r="AQ29" s="281"/>
      <c r="AR29" s="281"/>
      <c r="AS29" s="281"/>
      <c r="AT29" s="281"/>
      <c r="AU29" s="281"/>
      <c r="AV29" s="281"/>
      <c r="AW29" s="281"/>
      <c r="AX29" s="281"/>
      <c r="AY29" s="281"/>
      <c r="AZ29" s="281"/>
      <c r="BA29" s="281"/>
    </row>
    <row r="30" spans="1:53" hidden="1">
      <c r="A30" s="281"/>
      <c r="B30" s="281"/>
      <c r="C30" s="281"/>
      <c r="D30" s="281"/>
      <c r="E30" s="281"/>
      <c r="F30" s="281"/>
      <c r="G30" s="281"/>
      <c r="H30" s="281"/>
      <c r="I30" s="281"/>
      <c r="J30" s="281"/>
      <c r="K30" s="281"/>
      <c r="L30" s="281"/>
      <c r="M30" s="281"/>
      <c r="N30" s="281"/>
      <c r="O30" s="281"/>
      <c r="P30" s="281"/>
      <c r="Q30" s="281"/>
      <c r="R30" s="281"/>
      <c r="S30" s="281"/>
      <c r="T30" s="281"/>
      <c r="U30" s="281"/>
      <c r="V30" s="281"/>
      <c r="W30" s="281"/>
      <c r="X30" s="281"/>
      <c r="Y30" s="281"/>
      <c r="Z30" s="281"/>
      <c r="AA30" s="281"/>
      <c r="AB30" s="281"/>
      <c r="AC30" s="281"/>
      <c r="AD30" s="281"/>
      <c r="AE30" s="281"/>
      <c r="AF30" s="281"/>
      <c r="AG30" s="281"/>
      <c r="AH30" s="281"/>
      <c r="AI30" s="281"/>
      <c r="AJ30" s="281"/>
      <c r="AK30" s="281"/>
      <c r="AL30" s="281"/>
      <c r="AM30" s="281"/>
      <c r="AN30" s="281"/>
      <c r="AO30" s="281"/>
      <c r="AP30" s="281"/>
      <c r="AQ30" s="281"/>
      <c r="AR30" s="281"/>
      <c r="AS30" s="281"/>
      <c r="AT30" s="281"/>
      <c r="AU30" s="281"/>
      <c r="AV30" s="281"/>
      <c r="AW30" s="281"/>
      <c r="AX30" s="281"/>
      <c r="AY30" s="281"/>
      <c r="AZ30" s="281"/>
      <c r="BA30" s="281"/>
    </row>
    <row r="31" spans="1:53" hidden="1">
      <c r="A31" s="281"/>
      <c r="B31" s="281"/>
      <c r="C31" s="281"/>
      <c r="D31" s="281"/>
      <c r="E31" s="281"/>
      <c r="F31" s="281"/>
      <c r="G31" s="281"/>
      <c r="H31" s="281"/>
      <c r="I31" s="281"/>
      <c r="J31" s="281"/>
      <c r="K31" s="281"/>
      <c r="L31" s="281"/>
      <c r="M31" s="281"/>
      <c r="N31" s="281"/>
      <c r="O31" s="281"/>
      <c r="P31" s="281"/>
      <c r="Q31" s="281"/>
      <c r="R31" s="281"/>
      <c r="S31" s="281"/>
      <c r="T31" s="281"/>
      <c r="U31" s="281"/>
      <c r="V31" s="281"/>
      <c r="W31" s="281"/>
      <c r="X31" s="281"/>
      <c r="Y31" s="281"/>
      <c r="Z31" s="281"/>
      <c r="AA31" s="281"/>
      <c r="AB31" s="281"/>
      <c r="AC31" s="281"/>
      <c r="AD31" s="281"/>
      <c r="AE31" s="281"/>
      <c r="AF31" s="281"/>
      <c r="AG31" s="281"/>
      <c r="AH31" s="281"/>
      <c r="AI31" s="281"/>
      <c r="AJ31" s="281"/>
      <c r="AK31" s="281"/>
      <c r="AL31" s="281"/>
      <c r="AM31" s="281"/>
      <c r="AN31" s="281"/>
      <c r="AO31" s="281"/>
      <c r="AP31" s="281"/>
      <c r="AQ31" s="281"/>
      <c r="AR31" s="281"/>
      <c r="AS31" s="281"/>
      <c r="AT31" s="281"/>
      <c r="AU31" s="281"/>
      <c r="AV31" s="281"/>
      <c r="AW31" s="281"/>
      <c r="AX31" s="281"/>
      <c r="AY31" s="281"/>
      <c r="AZ31" s="281"/>
      <c r="BA31" s="281"/>
    </row>
    <row r="32" spans="1:53" hidden="1">
      <c r="A32" s="281"/>
      <c r="B32" s="281"/>
      <c r="C32" s="281"/>
      <c r="D32" s="281"/>
      <c r="E32" s="281"/>
      <c r="F32" s="281"/>
      <c r="G32" s="281"/>
      <c r="H32" s="281"/>
      <c r="I32" s="281"/>
      <c r="J32" s="281"/>
      <c r="K32" s="281"/>
      <c r="L32" s="281"/>
      <c r="M32" s="281"/>
      <c r="N32" s="281"/>
      <c r="O32" s="281"/>
      <c r="P32" s="281"/>
      <c r="Q32" s="281"/>
      <c r="R32" s="281"/>
      <c r="S32" s="281"/>
      <c r="T32" s="281"/>
      <c r="U32" s="281"/>
      <c r="V32" s="281"/>
      <c r="W32" s="281"/>
      <c r="X32" s="281"/>
      <c r="Y32" s="281"/>
      <c r="Z32" s="281"/>
      <c r="AA32" s="281"/>
      <c r="AB32" s="281"/>
      <c r="AC32" s="281"/>
      <c r="AD32" s="281"/>
      <c r="AE32" s="281"/>
      <c r="AF32" s="281"/>
      <c r="AG32" s="281"/>
      <c r="AH32" s="281"/>
      <c r="AI32" s="281"/>
      <c r="AJ32" s="281"/>
      <c r="AK32" s="281"/>
      <c r="AL32" s="281"/>
      <c r="AM32" s="281"/>
      <c r="AN32" s="281"/>
      <c r="AO32" s="281"/>
      <c r="AP32" s="281"/>
      <c r="AQ32" s="281"/>
      <c r="AR32" s="281"/>
      <c r="AS32" s="281"/>
      <c r="AT32" s="281"/>
      <c r="AU32" s="281"/>
      <c r="AV32" s="281"/>
      <c r="AW32" s="281"/>
      <c r="AX32" s="281"/>
      <c r="AY32" s="281"/>
      <c r="AZ32" s="281"/>
      <c r="BA32" s="281"/>
    </row>
    <row r="33" spans="4:55" hidden="1">
      <c r="D33" s="281"/>
      <c r="E33" s="281"/>
      <c r="F33" s="281"/>
      <c r="G33" s="281"/>
      <c r="H33" s="281"/>
      <c r="I33" s="281"/>
      <c r="J33" s="281"/>
      <c r="K33" s="281"/>
      <c r="L33" s="281"/>
      <c r="M33" s="281"/>
      <c r="N33" s="281"/>
      <c r="O33" s="281"/>
      <c r="P33" s="281"/>
      <c r="Q33" s="281"/>
      <c r="R33" s="281"/>
      <c r="S33" s="281"/>
      <c r="T33" s="281"/>
      <c r="U33" s="281"/>
      <c r="V33" s="281"/>
      <c r="W33" s="281"/>
      <c r="X33" s="281"/>
      <c r="Y33" s="281"/>
      <c r="Z33" s="281"/>
      <c r="AA33" s="281"/>
      <c r="AB33" s="281"/>
      <c r="AC33" s="281"/>
      <c r="AD33" s="281"/>
      <c r="AE33" s="281"/>
      <c r="AF33" s="281"/>
      <c r="AG33" s="281"/>
      <c r="AH33" s="281"/>
      <c r="AI33" s="281"/>
      <c r="AJ33" s="281"/>
      <c r="AK33" s="281"/>
      <c r="AL33" s="281"/>
      <c r="AM33" s="281"/>
      <c r="AN33" s="281"/>
      <c r="AO33" s="281"/>
      <c r="AP33" s="281"/>
      <c r="AQ33" s="281"/>
      <c r="AR33" s="281"/>
      <c r="AS33" s="281"/>
      <c r="AT33" s="281"/>
      <c r="AU33" s="281"/>
      <c r="AV33" s="281"/>
      <c r="AW33" s="281"/>
      <c r="AX33" s="281"/>
      <c r="AY33" s="281"/>
      <c r="AZ33" s="281"/>
      <c r="BA33" s="281"/>
      <c r="BB33" s="281"/>
    </row>
    <row r="34" spans="4:55">
      <c r="D34" s="281"/>
      <c r="E34" s="281"/>
      <c r="F34" s="281"/>
      <c r="G34" s="281"/>
      <c r="H34" s="281"/>
      <c r="I34" s="281"/>
      <c r="J34" s="281"/>
      <c r="K34" s="281"/>
      <c r="L34" s="281"/>
      <c r="M34" s="281"/>
      <c r="N34" s="281"/>
      <c r="O34" s="281"/>
      <c r="P34" s="281"/>
      <c r="Q34" s="281"/>
      <c r="R34" s="281"/>
      <c r="S34" s="281"/>
      <c r="T34" s="281"/>
      <c r="U34" s="281"/>
      <c r="V34" s="281"/>
      <c r="W34" s="281"/>
      <c r="X34" s="281"/>
      <c r="Y34" s="281"/>
      <c r="Z34" s="281"/>
      <c r="AA34" s="281"/>
      <c r="AB34" s="281"/>
      <c r="AC34" s="281"/>
      <c r="AD34" s="281"/>
      <c r="AE34" s="281"/>
      <c r="AF34" s="281"/>
      <c r="AG34" s="281"/>
      <c r="AH34" s="281"/>
      <c r="AI34" s="281"/>
      <c r="AJ34" s="281"/>
      <c r="AK34" s="281"/>
      <c r="AL34" s="281"/>
      <c r="AM34" s="281"/>
      <c r="AN34" s="281"/>
      <c r="AO34" s="281"/>
      <c r="AP34" s="281"/>
      <c r="AQ34" s="281"/>
      <c r="AR34" s="281"/>
      <c r="AS34" s="281"/>
      <c r="AT34" s="281"/>
      <c r="AU34" s="281"/>
      <c r="AV34" s="281"/>
      <c r="AW34" s="281"/>
      <c r="AX34" s="281"/>
      <c r="AY34" s="281"/>
      <c r="AZ34" s="281"/>
      <c r="BA34" s="281"/>
      <c r="BB34" s="281"/>
    </row>
    <row r="35" spans="4:55">
      <c r="D35" s="281"/>
      <c r="E35" s="281"/>
      <c r="F35" s="281"/>
      <c r="G35" s="281"/>
      <c r="H35" s="281"/>
      <c r="I35" s="281"/>
      <c r="J35" s="281"/>
      <c r="K35" s="281"/>
      <c r="L35" s="281"/>
      <c r="M35" s="281"/>
      <c r="N35" s="281"/>
      <c r="O35" s="281"/>
      <c r="P35" s="281"/>
      <c r="Q35" s="281"/>
      <c r="R35" s="281"/>
      <c r="S35" s="281"/>
      <c r="T35" s="281"/>
      <c r="U35" s="281"/>
      <c r="V35" s="281"/>
      <c r="W35" s="281"/>
      <c r="X35" s="281"/>
      <c r="Y35" s="281"/>
      <c r="Z35" s="281"/>
      <c r="AA35" s="281"/>
      <c r="AB35" s="281"/>
      <c r="AC35" s="281"/>
      <c r="AD35" s="281"/>
      <c r="AE35" s="281"/>
      <c r="AF35" s="281"/>
      <c r="AG35" s="281"/>
      <c r="AH35" s="281"/>
      <c r="AI35" s="281"/>
      <c r="AJ35" s="281"/>
      <c r="AK35" s="281"/>
      <c r="AL35" s="281"/>
      <c r="AM35" s="281"/>
      <c r="AN35" s="281"/>
      <c r="AO35" s="281"/>
      <c r="AP35" s="281"/>
      <c r="AQ35" s="281"/>
      <c r="AR35" s="281"/>
      <c r="AS35" s="281"/>
      <c r="AT35" s="281"/>
      <c r="AU35" s="281"/>
      <c r="AV35" s="281"/>
      <c r="AW35" s="281"/>
      <c r="AX35" s="281"/>
      <c r="AY35" s="281"/>
      <c r="AZ35" s="281"/>
      <c r="BA35" s="281"/>
      <c r="BB35" s="281"/>
    </row>
    <row r="36" spans="4:55">
      <c r="D36" s="281"/>
      <c r="E36" s="281"/>
      <c r="F36" s="281"/>
      <c r="G36" s="281"/>
      <c r="H36" s="281"/>
      <c r="I36" s="281"/>
      <c r="J36" s="281"/>
      <c r="K36" s="281"/>
      <c r="L36" s="281"/>
      <c r="M36" s="281"/>
      <c r="N36" s="281"/>
      <c r="O36" s="281"/>
      <c r="P36" s="281"/>
      <c r="Q36" s="281"/>
      <c r="R36" s="281"/>
      <c r="S36" s="281"/>
      <c r="T36" s="281"/>
      <c r="U36" s="281"/>
      <c r="V36" s="281"/>
      <c r="W36" s="281"/>
      <c r="X36" s="281"/>
      <c r="Y36" s="281"/>
      <c r="Z36" s="281"/>
      <c r="AA36" s="281"/>
      <c r="AB36" s="281"/>
      <c r="AC36" s="281"/>
      <c r="AD36" s="281"/>
      <c r="AE36" s="281"/>
      <c r="AF36" s="281"/>
      <c r="AG36" s="281"/>
      <c r="AH36" s="281"/>
      <c r="AI36" s="281"/>
      <c r="AJ36" s="281"/>
      <c r="AK36" s="281"/>
      <c r="AL36" s="281"/>
      <c r="AM36" s="281"/>
      <c r="AN36" s="281"/>
      <c r="AO36" s="281"/>
      <c r="AP36" s="281"/>
      <c r="AQ36" s="281"/>
      <c r="AR36" s="281"/>
      <c r="AS36" s="281"/>
      <c r="AT36" s="281"/>
      <c r="AU36" s="281"/>
      <c r="AV36" s="281"/>
      <c r="AW36" s="281"/>
      <c r="AX36" s="281"/>
      <c r="AY36" s="281"/>
      <c r="AZ36" s="281"/>
      <c r="BA36" s="281"/>
      <c r="BB36" s="281"/>
    </row>
    <row r="37" spans="4:55">
      <c r="D37" s="281"/>
      <c r="E37" s="281"/>
      <c r="F37" s="281"/>
      <c r="G37" s="281"/>
      <c r="H37" s="281"/>
      <c r="I37" s="281"/>
      <c r="J37" s="281"/>
      <c r="K37" s="281"/>
      <c r="L37" s="281"/>
      <c r="M37" s="281"/>
      <c r="N37" s="281"/>
      <c r="O37" s="281"/>
      <c r="P37" s="281"/>
      <c r="Q37" s="281"/>
      <c r="R37" s="281"/>
      <c r="S37" s="281"/>
      <c r="T37" s="281"/>
      <c r="U37" s="281"/>
      <c r="V37" s="281"/>
      <c r="W37" s="281"/>
      <c r="X37" s="281"/>
      <c r="Y37" s="281"/>
      <c r="Z37" s="281"/>
      <c r="AA37" s="281"/>
      <c r="AB37" s="281"/>
      <c r="AC37" s="281"/>
      <c r="AD37" s="281"/>
      <c r="AE37" s="281"/>
      <c r="AF37" s="281"/>
      <c r="AG37" s="281"/>
      <c r="AH37" s="281"/>
      <c r="AI37" s="281"/>
      <c r="AJ37" s="281"/>
      <c r="AK37" s="281"/>
      <c r="AL37" s="281"/>
      <c r="AM37" s="281"/>
      <c r="AN37" s="281"/>
      <c r="AO37" s="281"/>
      <c r="AP37" s="281"/>
      <c r="AQ37" s="281"/>
      <c r="AR37" s="281"/>
      <c r="AS37" s="281"/>
      <c r="AT37" s="281"/>
      <c r="AU37" s="281"/>
      <c r="AV37" s="281"/>
      <c r="AW37" s="281"/>
      <c r="AX37" s="281"/>
      <c r="AY37" s="281"/>
      <c r="AZ37" s="281"/>
      <c r="BA37" s="281"/>
      <c r="BB37" s="281"/>
      <c r="BC37" s="281"/>
    </row>
    <row r="38" spans="4:55">
      <c r="D38" s="281"/>
      <c r="E38" s="281"/>
      <c r="F38" s="281"/>
      <c r="G38" s="281"/>
      <c r="H38" s="281"/>
      <c r="I38" s="281"/>
      <c r="J38" s="281"/>
      <c r="K38" s="281"/>
      <c r="L38" s="281"/>
      <c r="M38" s="281"/>
      <c r="N38" s="281"/>
      <c r="O38" s="281"/>
      <c r="P38" s="281"/>
      <c r="Q38" s="281"/>
      <c r="R38" s="281"/>
      <c r="S38" s="281"/>
      <c r="T38" s="281"/>
      <c r="U38" s="281"/>
      <c r="V38" s="281"/>
      <c r="W38" s="281"/>
      <c r="X38" s="281"/>
      <c r="Y38" s="281"/>
      <c r="Z38" s="281"/>
      <c r="AA38" s="281"/>
      <c r="AB38" s="281"/>
      <c r="AC38" s="281"/>
      <c r="AD38" s="281"/>
      <c r="AE38" s="281"/>
      <c r="AF38" s="281"/>
      <c r="AG38" s="281"/>
      <c r="AH38" s="281"/>
      <c r="AI38" s="281"/>
      <c r="AJ38" s="281"/>
      <c r="AK38" s="281"/>
      <c r="AL38" s="281"/>
      <c r="AM38" s="281"/>
      <c r="AN38" s="281"/>
      <c r="AO38" s="281"/>
      <c r="AP38" s="281"/>
      <c r="AQ38" s="281"/>
      <c r="AR38" s="281"/>
      <c r="AS38" s="281"/>
      <c r="AT38" s="281"/>
      <c r="AU38" s="281"/>
      <c r="AV38" s="281"/>
      <c r="AW38" s="281"/>
      <c r="AX38" s="281"/>
      <c r="AY38" s="281"/>
      <c r="AZ38" s="281"/>
      <c r="BA38" s="281"/>
      <c r="BB38" s="281"/>
      <c r="BC38" s="281"/>
    </row>
    <row r="39" spans="4:55">
      <c r="D39" s="281"/>
      <c r="E39" s="281"/>
      <c r="F39" s="281"/>
      <c r="G39" s="281"/>
      <c r="H39" s="281"/>
      <c r="I39" s="281"/>
      <c r="J39" s="281"/>
      <c r="K39" s="281"/>
      <c r="L39" s="281"/>
      <c r="M39" s="281"/>
      <c r="N39" s="281"/>
      <c r="O39" s="281"/>
      <c r="P39" s="281"/>
      <c r="Q39" s="281"/>
      <c r="R39" s="281"/>
      <c r="S39" s="281"/>
      <c r="T39" s="281"/>
      <c r="U39" s="281"/>
      <c r="V39" s="281"/>
      <c r="W39" s="281"/>
      <c r="X39" s="281"/>
      <c r="Y39" s="281"/>
      <c r="Z39" s="281"/>
      <c r="AA39" s="281"/>
      <c r="AB39" s="281"/>
      <c r="AC39" s="281"/>
      <c r="AD39" s="281"/>
      <c r="AE39" s="281"/>
      <c r="AF39" s="281"/>
      <c r="AG39" s="281"/>
      <c r="AH39" s="281"/>
      <c r="AI39" s="281"/>
      <c r="AJ39" s="281"/>
      <c r="AK39" s="281"/>
      <c r="AL39" s="281"/>
      <c r="AM39" s="281"/>
      <c r="AN39" s="281"/>
      <c r="AO39" s="281"/>
      <c r="AP39" s="281"/>
      <c r="AQ39" s="281"/>
      <c r="AR39" s="281"/>
      <c r="AS39" s="281"/>
      <c r="AT39" s="281"/>
      <c r="AU39" s="281"/>
      <c r="AV39" s="281"/>
      <c r="AW39" s="281"/>
      <c r="AX39" s="281"/>
      <c r="AY39" s="281"/>
      <c r="AZ39" s="281"/>
      <c r="BA39" s="281"/>
      <c r="BB39" s="281"/>
      <c r="BC39" s="281"/>
    </row>
    <row r="40" spans="4:55">
      <c r="D40" s="281"/>
      <c r="E40" s="281"/>
      <c r="F40" s="281"/>
      <c r="G40" s="281"/>
      <c r="H40" s="281"/>
      <c r="I40" s="281"/>
      <c r="J40" s="281"/>
      <c r="K40" s="281"/>
      <c r="L40" s="281"/>
      <c r="M40" s="281"/>
      <c r="N40" s="281"/>
      <c r="O40" s="281"/>
      <c r="P40" s="281"/>
      <c r="Q40" s="281"/>
      <c r="R40" s="281"/>
      <c r="S40" s="281"/>
      <c r="T40" s="281"/>
      <c r="U40" s="281"/>
      <c r="V40" s="281"/>
      <c r="W40" s="281"/>
      <c r="X40" s="281"/>
      <c r="Y40" s="281"/>
      <c r="Z40" s="281"/>
      <c r="AA40" s="281"/>
      <c r="AB40" s="281"/>
      <c r="AC40" s="281"/>
      <c r="AD40" s="281"/>
      <c r="AE40" s="281"/>
      <c r="AF40" s="281"/>
      <c r="AG40" s="281"/>
      <c r="AH40" s="281"/>
      <c r="AI40" s="281"/>
      <c r="AJ40" s="281"/>
      <c r="AK40" s="281"/>
      <c r="AL40" s="281"/>
      <c r="AM40" s="281"/>
      <c r="AN40" s="281"/>
      <c r="AO40" s="281"/>
      <c r="AP40" s="281"/>
      <c r="AQ40" s="281"/>
      <c r="AR40" s="281"/>
      <c r="AS40" s="281"/>
      <c r="AT40" s="281"/>
      <c r="AU40" s="281"/>
      <c r="AV40" s="281"/>
      <c r="AW40" s="281"/>
      <c r="AX40" s="281"/>
      <c r="AY40" s="281"/>
      <c r="AZ40" s="281" t="s">
        <v>114</v>
      </c>
      <c r="BA40" s="281"/>
      <c r="BB40" s="281"/>
      <c r="BC40" s="281"/>
    </row>
    <row r="41" spans="4:55">
      <c r="D41" s="281"/>
      <c r="E41" s="281"/>
      <c r="F41" s="281"/>
      <c r="G41" s="281"/>
      <c r="H41" s="281"/>
      <c r="I41" s="281"/>
      <c r="J41" s="281"/>
      <c r="K41" s="281"/>
      <c r="L41" s="281"/>
      <c r="M41" s="281"/>
      <c r="N41" s="281"/>
      <c r="O41" s="281"/>
      <c r="P41" s="281"/>
      <c r="Q41" s="281"/>
      <c r="R41" s="281"/>
      <c r="S41" s="281"/>
      <c r="T41" s="281"/>
      <c r="U41" s="281"/>
      <c r="V41" s="281"/>
      <c r="W41" s="281"/>
      <c r="X41" s="281"/>
      <c r="Y41" s="281"/>
      <c r="Z41" s="281"/>
      <c r="AA41" s="281"/>
      <c r="AB41" s="281"/>
      <c r="AC41" s="281"/>
      <c r="AD41" s="281"/>
      <c r="AE41" s="281"/>
      <c r="AF41" s="281"/>
      <c r="AG41" s="281"/>
      <c r="AH41" s="281"/>
      <c r="AI41" s="281"/>
      <c r="AJ41" s="281"/>
      <c r="AK41" s="281"/>
      <c r="AL41" s="281"/>
      <c r="AM41" s="281"/>
      <c r="AN41" s="281"/>
      <c r="AO41" s="281"/>
      <c r="AP41" s="281"/>
      <c r="AQ41" s="281"/>
      <c r="AR41" s="281"/>
      <c r="AS41" s="281"/>
      <c r="AT41" s="281"/>
      <c r="AU41" s="281"/>
      <c r="AV41" s="281"/>
      <c r="AW41" s="281"/>
      <c r="AX41" s="281"/>
      <c r="AY41" s="281"/>
      <c r="AZ41" s="281"/>
      <c r="BA41" s="281"/>
      <c r="BB41" s="281"/>
      <c r="BC41" s="281"/>
    </row>
    <row r="42" spans="4:55">
      <c r="D42" s="281"/>
      <c r="E42" s="281"/>
      <c r="F42" s="281"/>
      <c r="G42" s="281"/>
      <c r="H42" s="281"/>
      <c r="I42" s="281"/>
      <c r="J42" s="281"/>
      <c r="K42" s="281"/>
      <c r="L42" s="281"/>
      <c r="M42" s="281"/>
      <c r="N42" s="281"/>
      <c r="O42" s="281"/>
      <c r="P42" s="281"/>
      <c r="Q42" s="281"/>
      <c r="R42" s="281"/>
      <c r="S42" s="281"/>
      <c r="T42" s="281"/>
      <c r="U42" s="281"/>
      <c r="V42" s="281"/>
      <c r="W42" s="281"/>
      <c r="X42" s="281"/>
      <c r="Y42" s="281"/>
      <c r="Z42" s="281"/>
      <c r="AA42" s="281"/>
      <c r="AB42" s="281"/>
      <c r="AC42" s="281"/>
      <c r="AD42" s="281"/>
      <c r="AE42" s="281"/>
      <c r="AF42" s="281"/>
      <c r="AG42" s="281"/>
      <c r="AH42" s="281"/>
      <c r="AI42" s="281"/>
      <c r="AJ42" s="281"/>
      <c r="AK42" s="281"/>
      <c r="AL42" s="281"/>
      <c r="AM42" s="281"/>
      <c r="AN42" s="281"/>
      <c r="AO42" s="281"/>
      <c r="AP42" s="281"/>
      <c r="AQ42" s="281"/>
      <c r="AR42" s="281"/>
      <c r="AS42" s="281"/>
      <c r="AT42" s="281"/>
      <c r="AU42" s="281"/>
      <c r="AV42" s="281"/>
      <c r="AW42" s="281"/>
      <c r="AX42" s="281"/>
      <c r="AY42" s="281"/>
      <c r="AZ42" s="281"/>
      <c r="BA42" s="281"/>
      <c r="BB42" s="281"/>
      <c r="BC42" s="281"/>
    </row>
    <row r="43" spans="4:55">
      <c r="D43" s="281"/>
      <c r="E43" s="281"/>
      <c r="F43" s="281"/>
      <c r="G43" s="281"/>
      <c r="H43" s="281"/>
      <c r="I43" s="281"/>
      <c r="J43" s="281"/>
      <c r="K43" s="281"/>
      <c r="L43" s="281"/>
      <c r="M43" s="281"/>
      <c r="N43" s="281"/>
      <c r="O43" s="281"/>
      <c r="P43" s="281"/>
      <c r="Q43" s="281"/>
      <c r="R43" s="281"/>
      <c r="S43" s="281"/>
      <c r="T43" s="281"/>
      <c r="U43" s="281"/>
      <c r="V43" s="281"/>
      <c r="W43" s="281"/>
      <c r="X43" s="281"/>
      <c r="Y43" s="281"/>
      <c r="Z43" s="281"/>
      <c r="AA43" s="281"/>
      <c r="AB43" s="281"/>
      <c r="AC43" s="281"/>
      <c r="AD43" s="281"/>
      <c r="AE43" s="281"/>
      <c r="AF43" s="281"/>
      <c r="AG43" s="281"/>
      <c r="AH43" s="281"/>
      <c r="AI43" s="281"/>
      <c r="AJ43" s="281"/>
      <c r="AK43" s="281"/>
      <c r="AL43" s="281"/>
      <c r="AM43" s="281"/>
      <c r="AN43" s="281"/>
      <c r="AO43" s="281"/>
      <c r="AP43" s="281"/>
      <c r="AQ43" s="281"/>
      <c r="AR43" s="281"/>
      <c r="AS43" s="281"/>
      <c r="AT43" s="281"/>
      <c r="AU43" s="281"/>
      <c r="AV43" s="281"/>
      <c r="AW43" s="281"/>
      <c r="AX43" s="281"/>
      <c r="AY43" s="281"/>
      <c r="AZ43" s="281"/>
      <c r="BA43" s="281"/>
      <c r="BB43" s="281"/>
      <c r="BC43" s="281"/>
    </row>
    <row r="44" spans="4:55">
      <c r="D44" s="281"/>
      <c r="E44" s="281"/>
      <c r="F44" s="281"/>
      <c r="G44" s="281"/>
      <c r="H44" s="281"/>
      <c r="I44" s="281"/>
      <c r="J44" s="281"/>
      <c r="K44" s="281"/>
      <c r="L44" s="281"/>
      <c r="M44" s="281"/>
      <c r="N44" s="281"/>
      <c r="O44" s="281"/>
      <c r="P44" s="281"/>
      <c r="Q44" s="281"/>
      <c r="R44" s="281"/>
      <c r="S44" s="281"/>
      <c r="T44" s="281"/>
      <c r="U44" s="281"/>
      <c r="V44" s="281"/>
      <c r="W44" s="281"/>
      <c r="X44" s="281"/>
      <c r="Y44" s="281"/>
      <c r="Z44" s="281"/>
      <c r="AA44" s="281"/>
      <c r="AB44" s="281"/>
      <c r="AC44" s="281"/>
      <c r="AD44" s="281"/>
      <c r="AE44" s="281"/>
      <c r="AF44" s="281"/>
      <c r="AG44" s="281"/>
      <c r="AH44" s="281"/>
      <c r="AI44" s="281"/>
      <c r="AJ44" s="281"/>
      <c r="AK44" s="281"/>
      <c r="AL44" s="281"/>
      <c r="AM44" s="281"/>
      <c r="AN44" s="281"/>
      <c r="AO44" s="281"/>
      <c r="AP44" s="281"/>
      <c r="AQ44" s="281"/>
      <c r="AR44" s="281"/>
      <c r="AS44" s="281"/>
      <c r="AT44" s="281"/>
      <c r="AU44" s="281"/>
      <c r="AV44" s="281"/>
      <c r="AW44" s="281"/>
      <c r="AX44" s="281"/>
      <c r="AY44" s="281"/>
      <c r="AZ44" s="281"/>
      <c r="BA44" s="281"/>
      <c r="BB44" s="281"/>
      <c r="BC44" s="281"/>
    </row>
    <row r="45" spans="4:55">
      <c r="D45" s="281"/>
      <c r="E45" s="281"/>
      <c r="F45" s="281"/>
      <c r="G45" s="281"/>
      <c r="H45" s="281"/>
      <c r="I45" s="281"/>
      <c r="J45" s="281"/>
      <c r="K45" s="281"/>
      <c r="L45" s="281"/>
      <c r="M45" s="281"/>
      <c r="N45" s="281"/>
      <c r="O45" s="281"/>
      <c r="P45" s="281"/>
      <c r="Q45" s="281"/>
      <c r="R45" s="281"/>
      <c r="S45" s="281"/>
      <c r="T45" s="281"/>
      <c r="U45" s="281"/>
      <c r="V45" s="281"/>
      <c r="W45" s="281"/>
      <c r="X45" s="281"/>
      <c r="Y45" s="281"/>
      <c r="Z45" s="281"/>
      <c r="AA45" s="281"/>
      <c r="AB45" s="281"/>
      <c r="AC45" s="281"/>
      <c r="AD45" s="281"/>
      <c r="AE45" s="281"/>
      <c r="AF45" s="281"/>
      <c r="AG45" s="281"/>
      <c r="AH45" s="281"/>
      <c r="AI45" s="281"/>
      <c r="AJ45" s="281"/>
      <c r="AK45" s="281"/>
      <c r="AL45" s="281"/>
      <c r="AM45" s="281"/>
      <c r="AN45" s="281"/>
      <c r="AO45" s="281"/>
      <c r="AP45" s="281"/>
      <c r="AQ45" s="281"/>
      <c r="AR45" s="281"/>
      <c r="AS45" s="281"/>
      <c r="AT45" s="281"/>
      <c r="AU45" s="281"/>
      <c r="AV45" s="281"/>
      <c r="AW45" s="281"/>
      <c r="AX45" s="281"/>
      <c r="AY45" s="281"/>
      <c r="AZ45" s="281"/>
      <c r="BA45" s="281"/>
      <c r="BB45" s="281"/>
      <c r="BC45" s="281"/>
    </row>
    <row r="46" spans="4:55">
      <c r="D46" s="281"/>
      <c r="E46" s="281"/>
      <c r="F46" s="281"/>
      <c r="G46" s="281"/>
      <c r="H46" s="281"/>
      <c r="I46" s="281"/>
      <c r="J46" s="281"/>
      <c r="K46" s="281"/>
      <c r="L46" s="281"/>
      <c r="M46" s="281"/>
      <c r="N46" s="281"/>
      <c r="O46" s="281"/>
      <c r="P46" s="281"/>
      <c r="Q46" s="281"/>
      <c r="R46" s="281"/>
      <c r="S46" s="281"/>
      <c r="T46" s="281"/>
      <c r="U46" s="281"/>
      <c r="V46" s="281"/>
      <c r="W46" s="281"/>
      <c r="X46" s="281"/>
      <c r="Y46" s="281"/>
      <c r="Z46" s="281"/>
      <c r="AA46" s="281"/>
      <c r="AB46" s="281"/>
      <c r="AC46" s="281"/>
      <c r="AD46" s="281"/>
      <c r="AE46" s="281"/>
      <c r="AF46" s="281"/>
      <c r="AG46" s="281"/>
      <c r="AH46" s="281"/>
      <c r="AI46" s="281"/>
      <c r="AJ46" s="281"/>
      <c r="AK46" s="281"/>
      <c r="AL46" s="281"/>
      <c r="AM46" s="281"/>
      <c r="AN46" s="281"/>
      <c r="AO46" s="281"/>
      <c r="AP46" s="281"/>
      <c r="AQ46" s="281"/>
      <c r="AR46" s="281"/>
      <c r="AS46" s="281"/>
      <c r="AT46" s="281"/>
      <c r="AU46" s="281"/>
      <c r="AV46" s="281"/>
      <c r="AW46" s="281"/>
      <c r="AX46" s="281"/>
      <c r="AY46" s="281"/>
      <c r="AZ46" s="281"/>
      <c r="BA46" s="281"/>
      <c r="BB46" s="281"/>
      <c r="BC46" s="281"/>
    </row>
    <row r="47" spans="4:55">
      <c r="D47" s="281"/>
      <c r="E47" s="281"/>
      <c r="F47" s="281"/>
      <c r="G47" s="281"/>
      <c r="H47" s="281"/>
      <c r="I47" s="281"/>
      <c r="J47" s="281"/>
      <c r="K47" s="281"/>
      <c r="L47" s="281"/>
      <c r="M47" s="281"/>
      <c r="N47" s="281"/>
      <c r="O47" s="281"/>
      <c r="P47" s="281"/>
      <c r="Q47" s="281"/>
      <c r="R47" s="281"/>
      <c r="S47" s="281"/>
      <c r="T47" s="281"/>
      <c r="U47" s="281"/>
      <c r="V47" s="281"/>
      <c r="W47" s="281"/>
      <c r="X47" s="281"/>
      <c r="Y47" s="281"/>
      <c r="Z47" s="281"/>
      <c r="AA47" s="281"/>
      <c r="AB47" s="281"/>
      <c r="AC47" s="281"/>
      <c r="AD47" s="281"/>
      <c r="AE47" s="281"/>
      <c r="AF47" s="281"/>
      <c r="AG47" s="281"/>
      <c r="AH47" s="281"/>
      <c r="AI47" s="281"/>
      <c r="AJ47" s="281"/>
      <c r="AK47" s="281"/>
      <c r="AL47" s="281"/>
      <c r="AM47" s="281"/>
      <c r="AN47" s="281"/>
      <c r="AO47" s="281"/>
      <c r="AP47" s="281"/>
      <c r="AQ47" s="281"/>
      <c r="AR47" s="281"/>
      <c r="AS47" s="281"/>
      <c r="AT47" s="281"/>
      <c r="AU47" s="281"/>
      <c r="AV47" s="281"/>
      <c r="AW47" s="281"/>
      <c r="AX47" s="281"/>
      <c r="AY47" s="281"/>
      <c r="AZ47" s="281"/>
      <c r="BA47" s="281"/>
      <c r="BB47" s="281"/>
      <c r="BC47" s="281"/>
    </row>
    <row r="48" spans="4:55">
      <c r="D48" s="281"/>
      <c r="E48" s="281"/>
      <c r="F48" s="281"/>
      <c r="G48" s="281"/>
      <c r="H48" s="281"/>
      <c r="I48" s="281"/>
      <c r="J48" s="281"/>
      <c r="K48" s="281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1"/>
      <c r="AA48" s="281"/>
      <c r="AB48" s="281"/>
      <c r="AC48" s="281"/>
      <c r="AD48" s="281"/>
      <c r="AE48" s="281"/>
      <c r="AF48" s="281"/>
      <c r="AG48" s="281"/>
      <c r="AH48" s="281"/>
      <c r="AI48" s="281"/>
      <c r="AJ48" s="281"/>
      <c r="AK48" s="281"/>
      <c r="AL48" s="281"/>
      <c r="AM48" s="281"/>
      <c r="AN48" s="281"/>
      <c r="AO48" s="281"/>
      <c r="AP48" s="281"/>
      <c r="AQ48" s="281"/>
      <c r="AR48" s="281"/>
      <c r="AS48" s="281"/>
      <c r="AT48" s="281"/>
      <c r="AU48" s="281"/>
      <c r="AV48" s="281"/>
      <c r="AW48" s="281"/>
      <c r="AX48" s="281"/>
      <c r="AY48" s="281"/>
      <c r="AZ48" s="281"/>
      <c r="BA48" s="281"/>
      <c r="BB48" s="281"/>
      <c r="BC48" s="281"/>
    </row>
    <row r="49" spans="4:55">
      <c r="D49" s="281"/>
      <c r="E49" s="281"/>
      <c r="F49" s="281"/>
      <c r="G49" s="281"/>
      <c r="H49" s="281"/>
      <c r="I49" s="281"/>
      <c r="J49" s="281"/>
      <c r="K49" s="281"/>
      <c r="L49" s="281"/>
      <c r="M49" s="281"/>
      <c r="N49" s="281"/>
      <c r="O49" s="281"/>
      <c r="P49" s="281"/>
      <c r="Q49" s="281"/>
      <c r="R49" s="281"/>
      <c r="S49" s="281"/>
      <c r="T49" s="281"/>
      <c r="U49" s="281"/>
      <c r="V49" s="281"/>
      <c r="W49" s="281"/>
      <c r="X49" s="281"/>
      <c r="Y49" s="281"/>
      <c r="Z49" s="281"/>
      <c r="AA49" s="281"/>
      <c r="AB49" s="281"/>
      <c r="AC49" s="281"/>
      <c r="AD49" s="281"/>
      <c r="AE49" s="281"/>
      <c r="AF49" s="281"/>
      <c r="AG49" s="281"/>
      <c r="AH49" s="281"/>
      <c r="AI49" s="281"/>
      <c r="AJ49" s="281"/>
      <c r="AK49" s="281"/>
      <c r="AL49" s="281"/>
      <c r="AM49" s="281"/>
      <c r="AN49" s="281"/>
      <c r="AO49" s="281"/>
      <c r="AP49" s="281"/>
      <c r="AQ49" s="281"/>
      <c r="AR49" s="281"/>
      <c r="AS49" s="281"/>
      <c r="AT49" s="281"/>
      <c r="AU49" s="281"/>
      <c r="AV49" s="281"/>
      <c r="AW49" s="281"/>
      <c r="AX49" s="281"/>
      <c r="AY49" s="281"/>
      <c r="AZ49" s="281"/>
      <c r="BA49" s="281"/>
      <c r="BB49" s="281"/>
      <c r="BC49" s="281"/>
    </row>
    <row r="50" spans="4:55">
      <c r="D50" s="281"/>
      <c r="E50" s="281"/>
      <c r="F50" s="281"/>
      <c r="G50" s="281"/>
      <c r="H50" s="281"/>
      <c r="I50" s="281"/>
      <c r="J50" s="281"/>
      <c r="K50" s="281"/>
      <c r="L50" s="281"/>
      <c r="M50" s="281"/>
      <c r="N50" s="281"/>
      <c r="O50" s="281"/>
      <c r="P50" s="281"/>
      <c r="Q50" s="281"/>
      <c r="R50" s="281"/>
      <c r="S50" s="281"/>
      <c r="T50" s="281"/>
      <c r="U50" s="281"/>
      <c r="V50" s="281"/>
      <c r="W50" s="281"/>
      <c r="X50" s="281"/>
      <c r="Y50" s="281"/>
      <c r="Z50" s="281"/>
      <c r="AA50" s="281"/>
      <c r="AB50" s="281"/>
      <c r="AC50" s="281"/>
      <c r="AD50" s="281"/>
      <c r="AE50" s="281"/>
      <c r="AF50" s="281"/>
      <c r="AG50" s="281"/>
      <c r="AH50" s="281"/>
      <c r="AI50" s="281"/>
      <c r="AJ50" s="281"/>
      <c r="AK50" s="281"/>
      <c r="AL50" s="281"/>
      <c r="AM50" s="281"/>
      <c r="AN50" s="281"/>
      <c r="AO50" s="281"/>
      <c r="AP50" s="281"/>
      <c r="AQ50" s="281"/>
      <c r="AR50" s="281"/>
      <c r="AS50" s="281"/>
      <c r="AT50" s="281"/>
      <c r="AU50" s="281"/>
      <c r="AV50" s="281"/>
      <c r="AW50" s="281"/>
      <c r="AX50" s="281"/>
      <c r="AY50" s="281"/>
      <c r="AZ50" s="281"/>
      <c r="BA50" s="281"/>
      <c r="BB50" s="281"/>
      <c r="BC50" s="281"/>
    </row>
    <row r="51" spans="4:55">
      <c r="E51" s="281"/>
      <c r="F51" s="281"/>
      <c r="G51" s="281"/>
      <c r="H51" s="281"/>
      <c r="I51" s="281"/>
      <c r="J51" s="281"/>
      <c r="K51" s="281"/>
      <c r="L51" s="281"/>
      <c r="M51" s="281"/>
      <c r="N51" s="281"/>
      <c r="O51" s="281"/>
      <c r="P51" s="281"/>
      <c r="Q51" s="281"/>
      <c r="R51" s="281"/>
      <c r="S51" s="281"/>
      <c r="T51" s="281"/>
      <c r="U51" s="281"/>
      <c r="V51" s="281"/>
      <c r="W51" s="281"/>
      <c r="X51" s="281"/>
      <c r="Y51" s="281"/>
      <c r="Z51" s="281"/>
      <c r="AA51" s="281"/>
      <c r="AB51" s="281"/>
      <c r="AC51" s="281"/>
      <c r="AD51" s="281"/>
      <c r="AE51" s="281"/>
      <c r="AF51" s="281"/>
      <c r="AG51" s="281"/>
      <c r="AH51" s="281"/>
      <c r="AI51" s="281"/>
      <c r="AJ51" s="281"/>
      <c r="AK51" s="281"/>
      <c r="AL51" s="281"/>
      <c r="AM51" s="281"/>
      <c r="AN51" s="281"/>
      <c r="AO51" s="281"/>
      <c r="AP51" s="281"/>
      <c r="AQ51" s="281"/>
      <c r="AR51" s="281"/>
      <c r="AS51" s="281"/>
      <c r="AT51" s="281"/>
      <c r="AU51" s="281"/>
      <c r="AV51" s="281"/>
      <c r="AW51" s="281"/>
      <c r="AX51" s="281"/>
      <c r="AY51" s="281"/>
      <c r="AZ51" s="281"/>
      <c r="BA51" s="281"/>
      <c r="BB51" s="281"/>
      <c r="BC51" s="281"/>
    </row>
    <row r="52" spans="4:55">
      <c r="E52" s="281"/>
      <c r="F52" s="281"/>
      <c r="G52" s="281"/>
      <c r="H52" s="281"/>
      <c r="I52" s="281"/>
      <c r="J52" s="281"/>
      <c r="K52" s="281"/>
      <c r="L52" s="281"/>
      <c r="M52" s="281"/>
      <c r="N52" s="281"/>
      <c r="O52" s="281"/>
      <c r="P52" s="281"/>
      <c r="Q52" s="281"/>
      <c r="R52" s="281"/>
      <c r="S52" s="281"/>
      <c r="T52" s="281"/>
      <c r="U52" s="281"/>
      <c r="V52" s="281"/>
      <c r="W52" s="281"/>
      <c r="X52" s="281"/>
      <c r="Y52" s="281"/>
      <c r="Z52" s="281"/>
      <c r="AA52" s="281"/>
      <c r="AB52" s="281"/>
      <c r="AC52" s="281"/>
      <c r="AD52" s="281"/>
      <c r="AE52" s="281"/>
      <c r="AF52" s="281"/>
      <c r="AG52" s="281"/>
      <c r="AH52" s="281"/>
      <c r="AI52" s="281"/>
      <c r="AJ52" s="281"/>
      <c r="AK52" s="281"/>
      <c r="AL52" s="281"/>
      <c r="AM52" s="281"/>
      <c r="AN52" s="281"/>
      <c r="AO52" s="281"/>
      <c r="AP52" s="281"/>
      <c r="AQ52" s="281"/>
      <c r="AR52" s="281"/>
      <c r="AS52" s="281"/>
      <c r="AT52" s="281"/>
      <c r="AU52" s="281"/>
      <c r="AV52" s="281"/>
      <c r="AW52" s="281"/>
      <c r="AX52" s="281"/>
      <c r="AY52" s="281"/>
      <c r="AZ52" s="281"/>
      <c r="BA52" s="281"/>
      <c r="BB52" s="281"/>
      <c r="BC52" s="281"/>
    </row>
    <row r="53" spans="4:55">
      <c r="E53" s="281"/>
      <c r="F53" s="281"/>
      <c r="G53" s="281"/>
      <c r="H53" s="281"/>
      <c r="I53" s="281"/>
      <c r="J53" s="281"/>
      <c r="K53" s="281"/>
      <c r="L53" s="281"/>
      <c r="M53" s="281"/>
      <c r="N53" s="281"/>
      <c r="O53" s="281"/>
      <c r="P53" s="281"/>
      <c r="Q53" s="281"/>
      <c r="R53" s="281"/>
      <c r="S53" s="281"/>
      <c r="T53" s="281"/>
      <c r="U53" s="281"/>
      <c r="V53" s="281"/>
      <c r="W53" s="281"/>
      <c r="X53" s="281"/>
      <c r="Y53" s="281"/>
      <c r="Z53" s="281"/>
      <c r="AA53" s="281"/>
      <c r="AB53" s="281"/>
      <c r="AC53" s="281"/>
      <c r="AD53" s="281"/>
      <c r="AE53" s="281"/>
      <c r="AF53" s="281"/>
      <c r="AG53" s="281"/>
      <c r="AH53" s="281"/>
      <c r="AI53" s="281"/>
      <c r="AJ53" s="281"/>
      <c r="AK53" s="281"/>
      <c r="AL53" s="281"/>
      <c r="AM53" s="281"/>
      <c r="AN53" s="281"/>
      <c r="AO53" s="281"/>
      <c r="AP53" s="281"/>
      <c r="AQ53" s="281"/>
      <c r="AR53" s="281"/>
      <c r="AS53" s="281"/>
      <c r="AT53" s="281"/>
      <c r="AU53" s="281"/>
      <c r="AV53" s="281"/>
      <c r="AW53" s="281"/>
      <c r="AX53" s="281"/>
      <c r="AY53" s="281"/>
      <c r="AZ53" s="281"/>
      <c r="BA53" s="281"/>
      <c r="BB53" s="281"/>
      <c r="BC53" s="281"/>
    </row>
    <row r="54" spans="4:55">
      <c r="E54" s="281"/>
      <c r="F54" s="281"/>
      <c r="G54" s="281"/>
      <c r="H54" s="281"/>
      <c r="I54" s="281"/>
      <c r="J54" s="281"/>
      <c r="K54" s="281"/>
      <c r="L54" s="281"/>
      <c r="M54" s="281"/>
      <c r="N54" s="281"/>
      <c r="O54" s="281"/>
      <c r="P54" s="281"/>
      <c r="Q54" s="281"/>
      <c r="R54" s="281"/>
      <c r="S54" s="281"/>
      <c r="T54" s="281"/>
      <c r="U54" s="281"/>
      <c r="V54" s="281"/>
      <c r="W54" s="281"/>
      <c r="X54" s="281"/>
      <c r="Y54" s="281"/>
      <c r="Z54" s="281"/>
      <c r="AA54" s="281"/>
      <c r="AB54" s="281"/>
      <c r="AC54" s="281"/>
      <c r="AD54" s="281"/>
      <c r="AE54" s="281"/>
      <c r="AF54" s="281"/>
      <c r="AG54" s="281"/>
      <c r="AH54" s="281"/>
      <c r="AI54" s="281"/>
      <c r="AJ54" s="281"/>
      <c r="AK54" s="281"/>
      <c r="AL54" s="281"/>
      <c r="AM54" s="281"/>
      <c r="AN54" s="281"/>
      <c r="AO54" s="281"/>
      <c r="AP54" s="281"/>
      <c r="AQ54" s="281"/>
      <c r="AR54" s="281"/>
      <c r="AS54" s="281"/>
      <c r="AT54" s="281"/>
      <c r="AU54" s="281"/>
      <c r="AV54" s="281"/>
      <c r="AW54" s="281"/>
      <c r="AX54" s="281"/>
      <c r="AY54" s="281"/>
      <c r="AZ54" s="281"/>
      <c r="BA54" s="281"/>
      <c r="BB54" s="281"/>
      <c r="BC54" s="281"/>
    </row>
    <row r="55" spans="4:55">
      <c r="E55" s="281"/>
      <c r="F55" s="281"/>
      <c r="G55" s="281"/>
      <c r="H55" s="281"/>
      <c r="I55" s="281"/>
      <c r="J55" s="281"/>
      <c r="K55" s="281"/>
      <c r="L55" s="281"/>
      <c r="M55" s="281"/>
      <c r="N55" s="281"/>
      <c r="O55" s="281"/>
      <c r="P55" s="281"/>
      <c r="Q55" s="281"/>
      <c r="R55" s="281"/>
      <c r="S55" s="281"/>
      <c r="T55" s="281"/>
      <c r="U55" s="281"/>
      <c r="V55" s="281"/>
      <c r="W55" s="281"/>
      <c r="X55" s="281"/>
      <c r="Y55" s="281"/>
      <c r="Z55" s="281"/>
      <c r="AA55" s="281"/>
      <c r="AB55" s="281"/>
      <c r="AC55" s="281"/>
      <c r="AD55" s="281"/>
      <c r="AE55" s="281"/>
      <c r="AF55" s="281"/>
      <c r="AG55" s="281"/>
      <c r="AH55" s="281"/>
      <c r="AI55" s="281"/>
      <c r="AJ55" s="281"/>
      <c r="AK55" s="281"/>
      <c r="AL55" s="281"/>
      <c r="AM55" s="281"/>
      <c r="AN55" s="281"/>
      <c r="AO55" s="281"/>
      <c r="AP55" s="281"/>
      <c r="AQ55" s="281"/>
      <c r="AR55" s="281"/>
      <c r="AS55" s="281"/>
      <c r="AT55" s="281"/>
      <c r="AU55" s="281"/>
      <c r="AV55" s="281"/>
      <c r="AW55" s="281"/>
      <c r="AX55" s="281"/>
      <c r="AY55" s="281"/>
      <c r="AZ55" s="281"/>
      <c r="BA55" s="281"/>
      <c r="BB55" s="281"/>
      <c r="BC55" s="281"/>
    </row>
    <row r="56" spans="4:55">
      <c r="E56" s="460"/>
      <c r="G56" s="460"/>
      <c r="H56" s="460"/>
      <c r="I56" s="460"/>
      <c r="J56" s="460"/>
      <c r="K56" s="460"/>
      <c r="L56" s="460"/>
      <c r="M56" s="460"/>
      <c r="N56" s="460"/>
      <c r="O56" s="460"/>
      <c r="P56" s="460"/>
      <c r="Q56" s="460"/>
      <c r="R56" s="460"/>
      <c r="S56" s="460"/>
    </row>
    <row r="57" spans="4:55">
      <c r="E57" s="460"/>
      <c r="G57" s="460"/>
      <c r="H57" s="460"/>
      <c r="I57" s="460"/>
      <c r="J57" s="460"/>
      <c r="K57" s="460"/>
      <c r="L57" s="460"/>
      <c r="M57" s="460"/>
      <c r="N57" s="460"/>
      <c r="O57" s="460"/>
      <c r="P57" s="460"/>
      <c r="Q57" s="460"/>
      <c r="R57" s="460"/>
      <c r="S57" s="460"/>
      <c r="AY57" s="460"/>
    </row>
    <row r="58" spans="4:55">
      <c r="AC58" s="457"/>
      <c r="AD58" s="457"/>
      <c r="AT58" s="460"/>
    </row>
    <row r="62" spans="4:55">
      <c r="F62" s="460"/>
      <c r="T62" s="460"/>
      <c r="U62" s="460"/>
      <c r="V62" s="460"/>
      <c r="W62" s="460"/>
    </row>
    <row r="63" spans="4:55">
      <c r="F63" s="460"/>
      <c r="T63" s="460"/>
      <c r="U63" s="460"/>
      <c r="V63" s="460"/>
      <c r="W63" s="460"/>
      <c r="AZ63" s="460"/>
    </row>
    <row r="64" spans="4:55">
      <c r="AE64" s="457"/>
      <c r="AU64" s="460"/>
    </row>
    <row r="65" spans="31:47">
      <c r="AE65" s="457"/>
      <c r="AU65" s="460"/>
    </row>
    <row r="66" spans="31:47">
      <c r="AI66" s="460"/>
      <c r="AU66" s="460"/>
    </row>
    <row r="81" spans="31:31">
      <c r="AE81" s="457"/>
    </row>
    <row r="82" spans="31:31">
      <c r="AE82" s="457"/>
    </row>
    <row r="83" spans="31:31">
      <c r="AE83" s="457"/>
    </row>
    <row r="84" spans="31:31">
      <c r="AE84" s="457"/>
    </row>
    <row r="85" spans="31:31">
      <c r="AE85" s="457"/>
    </row>
    <row r="86" spans="31:31">
      <c r="AE86" s="457"/>
    </row>
    <row r="87" spans="31:31">
      <c r="AE87" s="457"/>
    </row>
    <row r="88" spans="31:31">
      <c r="AE88" s="457"/>
    </row>
    <row r="89" spans="31:31">
      <c r="AE89" s="457"/>
    </row>
    <row r="90" spans="31:31">
      <c r="AE90" s="457"/>
    </row>
    <row r="91" spans="31:31">
      <c r="AE91" s="457"/>
    </row>
    <row r="92" spans="31:31">
      <c r="AE92" s="457"/>
    </row>
    <row r="93" spans="31:31">
      <c r="AE93" s="457"/>
    </row>
    <row r="94" spans="31:31">
      <c r="AE94" s="457"/>
    </row>
    <row r="95" spans="31:31">
      <c r="AE95" s="457"/>
    </row>
    <row r="96" spans="31:31">
      <c r="AE96" s="457"/>
    </row>
    <row r="97" spans="31:31">
      <c r="AE97" s="457"/>
    </row>
    <row r="98" spans="31:31">
      <c r="AE98" s="457"/>
    </row>
    <row r="99" spans="31:31">
      <c r="AE99" s="457"/>
    </row>
    <row r="100" spans="31:31">
      <c r="AE100" s="457"/>
    </row>
    <row r="101" spans="31:31">
      <c r="AE101" s="457"/>
    </row>
    <row r="102" spans="31:31">
      <c r="AE102" s="457"/>
    </row>
    <row r="103" spans="31:31">
      <c r="AE103" s="457"/>
    </row>
    <row r="104" spans="31:31">
      <c r="AE104" s="457"/>
    </row>
    <row r="105" spans="31:31">
      <c r="AE105" s="457"/>
    </row>
    <row r="106" spans="31:31">
      <c r="AE106" s="457"/>
    </row>
    <row r="107" spans="31:31">
      <c r="AE107" s="457"/>
    </row>
    <row r="108" spans="31:31">
      <c r="AE108" s="457"/>
    </row>
    <row r="109" spans="31:31">
      <c r="AE109" s="457"/>
    </row>
    <row r="110" spans="31:31">
      <c r="AE110" s="457"/>
    </row>
  </sheetData>
  <phoneticPr fontId="1" type="noConversion"/>
  <pageMargins left="0.7" right="0.7" top="0.75" bottom="0.75" header="0.3" footer="0.3"/>
  <pageSetup paperSize="9" scale="9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W775"/>
  <sheetViews>
    <sheetView zoomScale="85" zoomScaleNormal="85" workbookViewId="0">
      <pane xSplit="1" ySplit="3" topLeftCell="B4" activePane="bottomRight" state="frozen"/>
      <selection pane="topRight" activeCell="B1" sqref="B1"/>
      <selection pane="bottomLeft" activeCell="A3" sqref="A3"/>
      <selection pane="bottomRight" activeCell="H31" sqref="H31"/>
    </sheetView>
  </sheetViews>
  <sheetFormatPr defaultRowHeight="18" customHeight="1"/>
  <cols>
    <col min="1" max="1" width="11.44140625" style="12" bestFit="1" customWidth="1"/>
    <col min="2" max="5" width="8" style="13" customWidth="1"/>
    <col min="6" max="6" width="8" style="23" customWidth="1"/>
    <col min="7" max="9" width="8" style="13" customWidth="1"/>
    <col min="10" max="10" width="0.6640625" style="14" customWidth="1"/>
    <col min="11" max="13" width="8" style="17" customWidth="1"/>
    <col min="14" max="14" width="8" style="13" customWidth="1"/>
    <col min="15" max="15" width="8" style="16" customWidth="1"/>
    <col min="16" max="17" width="8" style="17" customWidth="1"/>
    <col min="18" max="18" width="8" style="118" customWidth="1"/>
    <col min="19" max="19" width="8" style="4" customWidth="1"/>
    <col min="20" max="16384" width="8.88671875" style="4"/>
  </cols>
  <sheetData>
    <row r="1" spans="1:18" ht="18" customHeight="1">
      <c r="A1" s="1"/>
      <c r="B1" s="279"/>
      <c r="C1" s="577" t="s">
        <v>0</v>
      </c>
      <c r="D1" s="577"/>
      <c r="E1" s="577"/>
      <c r="F1" s="577"/>
      <c r="G1" s="2" t="s">
        <v>4</v>
      </c>
      <c r="H1" s="576" t="s">
        <v>10</v>
      </c>
      <c r="I1" s="576"/>
      <c r="J1" s="3"/>
      <c r="K1" s="201"/>
      <c r="L1" s="575" t="s">
        <v>0</v>
      </c>
      <c r="M1" s="575"/>
      <c r="N1" s="575"/>
      <c r="O1" s="575"/>
      <c r="P1" s="202" t="s">
        <v>4</v>
      </c>
      <c r="Q1" s="573" t="s">
        <v>10</v>
      </c>
      <c r="R1" s="573"/>
    </row>
    <row r="2" spans="1:18" ht="18" customHeight="1">
      <c r="A2" s="1"/>
      <c r="B2" s="5" t="s">
        <v>46</v>
      </c>
      <c r="C2" s="5" t="s">
        <v>1</v>
      </c>
      <c r="D2" s="5" t="s">
        <v>2</v>
      </c>
      <c r="E2" s="5" t="s">
        <v>7</v>
      </c>
      <c r="F2" s="5" t="s">
        <v>3</v>
      </c>
      <c r="G2" s="6" t="s">
        <v>5</v>
      </c>
      <c r="H2" s="7" t="s">
        <v>9</v>
      </c>
      <c r="I2" s="7" t="s">
        <v>8</v>
      </c>
      <c r="J2" s="3"/>
      <c r="K2" s="200" t="s">
        <v>46</v>
      </c>
      <c r="L2" s="200" t="s">
        <v>1</v>
      </c>
      <c r="M2" s="200" t="s">
        <v>2</v>
      </c>
      <c r="N2" s="8" t="s">
        <v>7</v>
      </c>
      <c r="O2" s="200" t="s">
        <v>3</v>
      </c>
      <c r="P2" s="203" t="s">
        <v>5</v>
      </c>
      <c r="Q2" s="108" t="s">
        <v>9</v>
      </c>
      <c r="R2" s="115" t="s">
        <v>8</v>
      </c>
    </row>
    <row r="3" spans="1:18" ht="18" customHeight="1">
      <c r="A3" s="1" t="s">
        <v>6</v>
      </c>
      <c r="B3" s="5" t="s">
        <v>41</v>
      </c>
      <c r="C3" s="5" t="s">
        <v>12</v>
      </c>
      <c r="D3" s="9" t="s">
        <v>11</v>
      </c>
      <c r="E3" s="5" t="s">
        <v>20</v>
      </c>
      <c r="F3" s="18" t="s">
        <v>12</v>
      </c>
      <c r="G3" s="10" t="s">
        <v>12</v>
      </c>
      <c r="H3" s="11" t="s">
        <v>14</v>
      </c>
      <c r="I3" s="11" t="s">
        <v>14</v>
      </c>
      <c r="J3" s="3"/>
      <c r="K3" s="278"/>
      <c r="L3" s="574" t="s">
        <v>15</v>
      </c>
      <c r="M3" s="574"/>
      <c r="N3" s="574"/>
      <c r="O3" s="574"/>
      <c r="P3" s="574"/>
      <c r="Q3" s="574"/>
      <c r="R3" s="574"/>
    </row>
    <row r="4" spans="1:18" ht="18" customHeight="1">
      <c r="A4" s="1">
        <v>39449</v>
      </c>
      <c r="B4" s="327"/>
      <c r="C4" s="327">
        <v>4.625</v>
      </c>
      <c r="D4" s="327">
        <v>12.324999999999999</v>
      </c>
      <c r="E4" s="327"/>
      <c r="F4" s="328">
        <v>9.15</v>
      </c>
      <c r="G4" s="327">
        <v>9.36</v>
      </c>
      <c r="H4" s="327"/>
      <c r="I4" s="327">
        <v>0</v>
      </c>
      <c r="J4" s="3"/>
      <c r="K4" s="326"/>
      <c r="L4" s="326">
        <f t="shared" ref="L4:L16" si="0">C4*39.3682</f>
        <v>182.07792499999999</v>
      </c>
      <c r="M4" s="319">
        <f t="shared" ref="M4:M24" si="1">D4*36.7437</f>
        <v>452.86610249999995</v>
      </c>
      <c r="N4" s="325"/>
      <c r="O4" s="317">
        <f t="shared" ref="O4:O24" si="2">F4*36.7437</f>
        <v>336.20485500000001</v>
      </c>
      <c r="P4" s="316">
        <f t="shared" ref="P4:P24" si="3">G4*36.7437</f>
        <v>343.92103199999997</v>
      </c>
      <c r="Q4" s="287"/>
      <c r="R4" s="286"/>
    </row>
    <row r="5" spans="1:18" ht="18" customHeight="1">
      <c r="A5" s="12">
        <v>39450</v>
      </c>
      <c r="C5" s="13">
        <v>4.66</v>
      </c>
      <c r="D5" s="13">
        <v>12.515000000000001</v>
      </c>
      <c r="F5" s="292">
        <v>9.4499999999999993</v>
      </c>
      <c r="G5" s="13">
        <v>9.6549999999999994</v>
      </c>
      <c r="I5" s="13">
        <v>0</v>
      </c>
      <c r="K5" s="326"/>
      <c r="L5" s="326">
        <f t="shared" si="0"/>
        <v>183.45581200000001</v>
      </c>
      <c r="M5" s="319">
        <f t="shared" si="1"/>
        <v>459.84740549999998</v>
      </c>
      <c r="N5" s="325"/>
      <c r="O5" s="317">
        <f t="shared" si="2"/>
        <v>347.22796499999993</v>
      </c>
      <c r="P5" s="316">
        <f t="shared" si="3"/>
        <v>354.76042349999994</v>
      </c>
      <c r="Q5" s="287"/>
      <c r="R5" s="286"/>
    </row>
    <row r="6" spans="1:18" s="15" customFormat="1" ht="18" customHeight="1">
      <c r="A6" s="315">
        <v>39451</v>
      </c>
      <c r="B6" s="291"/>
      <c r="C6" s="291">
        <v>4.6675000000000004</v>
      </c>
      <c r="D6" s="291">
        <v>12.49</v>
      </c>
      <c r="E6" s="291"/>
      <c r="F6" s="292">
        <v>9.3149999999999995</v>
      </c>
      <c r="G6" s="291">
        <v>9.4574999999999996</v>
      </c>
      <c r="H6" s="291"/>
      <c r="I6" s="291">
        <v>0</v>
      </c>
      <c r="J6" s="14"/>
      <c r="K6" s="326"/>
      <c r="L6" s="317">
        <f t="shared" si="0"/>
        <v>183.75107350000002</v>
      </c>
      <c r="M6" s="319">
        <f t="shared" si="1"/>
        <v>458.92881299999999</v>
      </c>
      <c r="N6" s="318"/>
      <c r="O6" s="317">
        <f t="shared" si="2"/>
        <v>342.26756549999993</v>
      </c>
      <c r="P6" s="316">
        <f t="shared" si="3"/>
        <v>347.50354274999995</v>
      </c>
      <c r="Q6" s="290"/>
      <c r="R6" s="313"/>
    </row>
    <row r="7" spans="1:18" s="15" customFormat="1" ht="18" customHeight="1">
      <c r="A7" s="315">
        <v>39454</v>
      </c>
      <c r="B7" s="291"/>
      <c r="C7" s="291">
        <v>4.6624999999999996</v>
      </c>
      <c r="D7" s="291">
        <v>12.36</v>
      </c>
      <c r="E7" s="291"/>
      <c r="F7" s="292">
        <v>9.0299999999999994</v>
      </c>
      <c r="G7" s="291">
        <v>9.1575000000000006</v>
      </c>
      <c r="H7" s="291"/>
      <c r="I7" s="291">
        <v>0</v>
      </c>
      <c r="J7" s="14"/>
      <c r="K7" s="326"/>
      <c r="L7" s="317">
        <f t="shared" si="0"/>
        <v>183.55423249999998</v>
      </c>
      <c r="M7" s="319">
        <f t="shared" si="1"/>
        <v>454.15213199999994</v>
      </c>
      <c r="N7" s="318"/>
      <c r="O7" s="317">
        <f t="shared" si="2"/>
        <v>331.79561099999995</v>
      </c>
      <c r="P7" s="316">
        <f t="shared" si="3"/>
        <v>336.48043274999998</v>
      </c>
      <c r="Q7" s="290"/>
      <c r="R7" s="313"/>
    </row>
    <row r="8" spans="1:18" s="15" customFormat="1" ht="18" customHeight="1">
      <c r="A8" s="315">
        <v>39455</v>
      </c>
      <c r="B8" s="291"/>
      <c r="C8" s="291">
        <v>4.7874999999999996</v>
      </c>
      <c r="D8" s="291">
        <v>12.565</v>
      </c>
      <c r="E8" s="291"/>
      <c r="F8" s="292">
        <v>9.0749999999999993</v>
      </c>
      <c r="G8" s="291">
        <v>9.0924999999999994</v>
      </c>
      <c r="H8" s="291"/>
      <c r="I8" s="291">
        <v>0</v>
      </c>
      <c r="J8" s="14"/>
      <c r="K8" s="326"/>
      <c r="L8" s="317">
        <f t="shared" si="0"/>
        <v>188.4752575</v>
      </c>
      <c r="M8" s="319">
        <f t="shared" si="1"/>
        <v>461.68459049999996</v>
      </c>
      <c r="N8" s="318"/>
      <c r="O8" s="317">
        <f t="shared" si="2"/>
        <v>333.44907749999993</v>
      </c>
      <c r="P8" s="316">
        <f t="shared" si="3"/>
        <v>334.09209224999995</v>
      </c>
      <c r="Q8" s="290"/>
      <c r="R8" s="313"/>
    </row>
    <row r="9" spans="1:18" s="15" customFormat="1" ht="17.25" customHeight="1">
      <c r="A9" s="315">
        <v>39456</v>
      </c>
      <c r="B9" s="291"/>
      <c r="C9" s="291">
        <v>4.7725</v>
      </c>
      <c r="D9" s="291">
        <v>12.49</v>
      </c>
      <c r="E9" s="291"/>
      <c r="F9" s="292">
        <v>8.8949999999999996</v>
      </c>
      <c r="G9" s="291">
        <v>8.89</v>
      </c>
      <c r="H9" s="291"/>
      <c r="I9" s="291">
        <v>0</v>
      </c>
      <c r="J9" s="14"/>
      <c r="K9" s="326"/>
      <c r="L9" s="317">
        <f t="shared" si="0"/>
        <v>187.88473450000001</v>
      </c>
      <c r="M9" s="319">
        <f t="shared" si="1"/>
        <v>458.92881299999999</v>
      </c>
      <c r="N9" s="318"/>
      <c r="O9" s="317">
        <f t="shared" si="2"/>
        <v>326.83521149999996</v>
      </c>
      <c r="P9" s="316">
        <f t="shared" si="3"/>
        <v>326.65149300000002</v>
      </c>
      <c r="Q9" s="290"/>
      <c r="R9" s="313"/>
    </row>
    <row r="10" spans="1:18" s="15" customFormat="1" ht="18" customHeight="1">
      <c r="A10" s="315">
        <v>39457</v>
      </c>
      <c r="B10" s="291"/>
      <c r="C10" s="291">
        <v>4.75</v>
      </c>
      <c r="D10" s="291">
        <v>12.44</v>
      </c>
      <c r="E10" s="291"/>
      <c r="F10" s="292">
        <v>8.8249999999999993</v>
      </c>
      <c r="G10" s="291">
        <v>8.94</v>
      </c>
      <c r="H10" s="291"/>
      <c r="I10" s="291">
        <v>0</v>
      </c>
      <c r="J10" s="14"/>
      <c r="K10" s="326"/>
      <c r="L10" s="317">
        <f t="shared" si="0"/>
        <v>186.99895000000001</v>
      </c>
      <c r="M10" s="319">
        <f t="shared" si="1"/>
        <v>457.09162799999996</v>
      </c>
      <c r="N10" s="318"/>
      <c r="O10" s="317">
        <f t="shared" si="2"/>
        <v>324.26315249999993</v>
      </c>
      <c r="P10" s="316">
        <f t="shared" si="3"/>
        <v>328.48867799999994</v>
      </c>
      <c r="Q10" s="290"/>
      <c r="R10" s="313"/>
    </row>
    <row r="11" spans="1:18" ht="18" customHeight="1">
      <c r="A11" s="12">
        <v>39458</v>
      </c>
      <c r="C11" s="13">
        <v>4.95</v>
      </c>
      <c r="D11" s="13">
        <v>12.86</v>
      </c>
      <c r="F11" s="292">
        <v>9.0924999999999994</v>
      </c>
      <c r="G11" s="13">
        <v>9.24</v>
      </c>
      <c r="I11" s="13">
        <v>0</v>
      </c>
      <c r="K11" s="326"/>
      <c r="L11" s="326">
        <f t="shared" si="0"/>
        <v>194.87259</v>
      </c>
      <c r="M11" s="319">
        <f t="shared" si="1"/>
        <v>472.52398199999993</v>
      </c>
      <c r="N11" s="325"/>
      <c r="O11" s="317">
        <f t="shared" si="2"/>
        <v>334.09209224999995</v>
      </c>
      <c r="P11" s="316">
        <f t="shared" si="3"/>
        <v>339.51178799999997</v>
      </c>
      <c r="Q11" s="287"/>
      <c r="R11" s="286"/>
    </row>
    <row r="12" spans="1:18" ht="18" customHeight="1">
      <c r="A12" s="12">
        <v>39461</v>
      </c>
      <c r="C12" s="13">
        <v>5.12</v>
      </c>
      <c r="D12" s="13">
        <v>12.97</v>
      </c>
      <c r="F12" s="292">
        <v>9.17</v>
      </c>
      <c r="G12" s="13">
        <v>9.33</v>
      </c>
      <c r="I12" s="13">
        <v>0</v>
      </c>
      <c r="K12" s="326"/>
      <c r="L12" s="326">
        <f t="shared" si="0"/>
        <v>201.56518400000002</v>
      </c>
      <c r="M12" s="319">
        <f t="shared" si="1"/>
        <v>476.565789</v>
      </c>
      <c r="N12" s="325"/>
      <c r="O12" s="317">
        <f t="shared" si="2"/>
        <v>336.93972899999994</v>
      </c>
      <c r="P12" s="316">
        <f t="shared" si="3"/>
        <v>342.81872099999998</v>
      </c>
      <c r="Q12" s="287"/>
      <c r="R12" s="286"/>
    </row>
    <row r="13" spans="1:18" s="15" customFormat="1" ht="18" customHeight="1">
      <c r="A13" s="315">
        <v>39462</v>
      </c>
      <c r="B13" s="291"/>
      <c r="C13" s="291">
        <v>5.09</v>
      </c>
      <c r="D13" s="291">
        <v>13.015000000000001</v>
      </c>
      <c r="E13" s="291"/>
      <c r="F13" s="292">
        <v>9.32</v>
      </c>
      <c r="G13" s="291">
        <v>9.56</v>
      </c>
      <c r="H13" s="291"/>
      <c r="I13" s="291">
        <v>0</v>
      </c>
      <c r="J13" s="14"/>
      <c r="K13" s="326"/>
      <c r="L13" s="317">
        <f t="shared" si="0"/>
        <v>200.38413800000001</v>
      </c>
      <c r="M13" s="319">
        <f t="shared" si="1"/>
        <v>478.21925549999997</v>
      </c>
      <c r="N13" s="318"/>
      <c r="O13" s="317">
        <f t="shared" si="2"/>
        <v>342.45128399999999</v>
      </c>
      <c r="P13" s="316">
        <f t="shared" si="3"/>
        <v>351.26977199999999</v>
      </c>
      <c r="Q13" s="290"/>
      <c r="R13" s="313"/>
    </row>
    <row r="14" spans="1:18" s="15" customFormat="1" ht="18" customHeight="1">
      <c r="A14" s="315">
        <v>39463</v>
      </c>
      <c r="B14" s="291"/>
      <c r="C14" s="291">
        <v>5.0250000000000004</v>
      </c>
      <c r="D14" s="291">
        <v>12.77</v>
      </c>
      <c r="E14" s="291"/>
      <c r="F14" s="292">
        <v>9.2650000000000006</v>
      </c>
      <c r="G14" s="291">
        <v>9.59</v>
      </c>
      <c r="H14" s="291"/>
      <c r="I14" s="291">
        <v>0</v>
      </c>
      <c r="J14" s="14"/>
      <c r="K14" s="326"/>
      <c r="L14" s="317">
        <f t="shared" si="0"/>
        <v>197.82520500000001</v>
      </c>
      <c r="M14" s="319">
        <f t="shared" si="1"/>
        <v>469.21704899999992</v>
      </c>
      <c r="N14" s="318"/>
      <c r="O14" s="317">
        <f t="shared" si="2"/>
        <v>340.43038050000001</v>
      </c>
      <c r="P14" s="316">
        <f t="shared" si="3"/>
        <v>352.37208299999998</v>
      </c>
      <c r="Q14" s="290"/>
      <c r="R14" s="313"/>
    </row>
    <row r="15" spans="1:18" s="15" customFormat="1" ht="18" customHeight="1">
      <c r="A15" s="315">
        <v>39464</v>
      </c>
      <c r="B15" s="291"/>
      <c r="C15" s="291">
        <v>5.0199999999999996</v>
      </c>
      <c r="D15" s="291">
        <v>12.71</v>
      </c>
      <c r="E15" s="291"/>
      <c r="F15" s="292">
        <v>9.4049999999999994</v>
      </c>
      <c r="G15" s="291">
        <v>9.8149999999999995</v>
      </c>
      <c r="H15" s="291"/>
      <c r="I15" s="291">
        <v>0</v>
      </c>
      <c r="J15" s="14"/>
      <c r="K15" s="326"/>
      <c r="L15" s="317">
        <f t="shared" si="0"/>
        <v>197.628364</v>
      </c>
      <c r="M15" s="319">
        <f t="shared" si="1"/>
        <v>467.012427</v>
      </c>
      <c r="N15" s="318"/>
      <c r="O15" s="317">
        <f t="shared" si="2"/>
        <v>345.57449849999995</v>
      </c>
      <c r="P15" s="316">
        <f t="shared" si="3"/>
        <v>360.63941549999993</v>
      </c>
      <c r="Q15" s="290"/>
      <c r="R15" s="313"/>
    </row>
    <row r="16" spans="1:18" s="15" customFormat="1" ht="18" customHeight="1">
      <c r="A16" s="315">
        <v>39465</v>
      </c>
      <c r="B16" s="291"/>
      <c r="C16" s="291">
        <v>4.9824999999999999</v>
      </c>
      <c r="D16" s="291">
        <v>12.64</v>
      </c>
      <c r="E16" s="291"/>
      <c r="F16" s="292">
        <v>9.625</v>
      </c>
      <c r="G16" s="291">
        <v>10.112500000000001</v>
      </c>
      <c r="H16" s="291"/>
      <c r="I16" s="291">
        <v>0</v>
      </c>
      <c r="J16" s="14"/>
      <c r="K16" s="326"/>
      <c r="L16" s="317">
        <f t="shared" si="0"/>
        <v>196.15205650000001</v>
      </c>
      <c r="M16" s="319">
        <f t="shared" si="1"/>
        <v>464.44036799999998</v>
      </c>
      <c r="N16" s="318"/>
      <c r="O16" s="317">
        <f t="shared" si="2"/>
        <v>353.65811249999996</v>
      </c>
      <c r="P16" s="316">
        <f t="shared" si="3"/>
        <v>371.57066624999999</v>
      </c>
      <c r="Q16" s="290"/>
      <c r="R16" s="313"/>
    </row>
    <row r="17" spans="1:18" s="15" customFormat="1" ht="18" customHeight="1">
      <c r="A17" s="315">
        <v>39469</v>
      </c>
      <c r="B17" s="291"/>
      <c r="C17" s="291">
        <v>4.8899999999999997</v>
      </c>
      <c r="D17" s="291">
        <v>12.395</v>
      </c>
      <c r="E17" s="291"/>
      <c r="F17" s="292">
        <v>9.34</v>
      </c>
      <c r="G17" s="291">
        <v>9.8475000000000001</v>
      </c>
      <c r="H17" s="291"/>
      <c r="I17" s="291">
        <v>0</v>
      </c>
      <c r="J17" s="14"/>
      <c r="K17" s="326"/>
      <c r="L17" s="317">
        <f>C17*36.7437</f>
        <v>179.67669299999997</v>
      </c>
      <c r="M17" s="319">
        <f t="shared" si="1"/>
        <v>455.43816149999992</v>
      </c>
      <c r="N17" s="318"/>
      <c r="O17" s="317">
        <f t="shared" si="2"/>
        <v>343.18615799999998</v>
      </c>
      <c r="P17" s="316">
        <f t="shared" si="3"/>
        <v>361.83358575</v>
      </c>
      <c r="Q17" s="290"/>
      <c r="R17" s="313"/>
    </row>
    <row r="18" spans="1:18" s="15" customFormat="1" ht="18" customHeight="1">
      <c r="A18" s="315">
        <v>39470</v>
      </c>
      <c r="B18" s="291"/>
      <c r="C18" s="291">
        <v>4.6924999999999999</v>
      </c>
      <c r="D18" s="291">
        <v>11.895</v>
      </c>
      <c r="E18" s="291"/>
      <c r="F18" s="292">
        <v>9.0500000000000007</v>
      </c>
      <c r="G18" s="291">
        <v>9.5474999999999994</v>
      </c>
      <c r="H18" s="291"/>
      <c r="I18" s="291">
        <v>0</v>
      </c>
      <c r="J18" s="14"/>
      <c r="K18" s="326"/>
      <c r="L18" s="317">
        <f t="shared" ref="L18:L24" si="4">C18*39.3682</f>
        <v>184.73527849999999</v>
      </c>
      <c r="M18" s="319">
        <f t="shared" si="1"/>
        <v>437.06631149999993</v>
      </c>
      <c r="N18" s="318"/>
      <c r="O18" s="317">
        <f t="shared" si="2"/>
        <v>332.530485</v>
      </c>
      <c r="P18" s="316">
        <f t="shared" si="3"/>
        <v>350.81047574999997</v>
      </c>
      <c r="Q18" s="290"/>
      <c r="R18" s="313"/>
    </row>
    <row r="19" spans="1:18" s="15" customFormat="1" ht="18" customHeight="1">
      <c r="A19" s="315">
        <v>39471</v>
      </c>
      <c r="B19" s="291"/>
      <c r="C19" s="291">
        <v>4.8925000000000001</v>
      </c>
      <c r="D19" s="291">
        <v>12.305</v>
      </c>
      <c r="E19" s="291"/>
      <c r="F19" s="292">
        <v>9.09</v>
      </c>
      <c r="G19" s="291">
        <v>9.5500000000000007</v>
      </c>
      <c r="H19" s="291"/>
      <c r="I19" s="291">
        <v>0</v>
      </c>
      <c r="J19" s="14"/>
      <c r="K19" s="326"/>
      <c r="L19" s="317">
        <f t="shared" si="4"/>
        <v>192.60891850000002</v>
      </c>
      <c r="M19" s="319">
        <f t="shared" si="1"/>
        <v>452.13122849999996</v>
      </c>
      <c r="N19" s="318"/>
      <c r="O19" s="317">
        <f t="shared" si="2"/>
        <v>334.00023299999998</v>
      </c>
      <c r="P19" s="316">
        <f t="shared" si="3"/>
        <v>350.90233499999999</v>
      </c>
      <c r="Q19" s="290"/>
      <c r="R19" s="313"/>
    </row>
    <row r="20" spans="1:18" s="15" customFormat="1" ht="18" customHeight="1">
      <c r="A20" s="315">
        <v>39472</v>
      </c>
      <c r="B20" s="291"/>
      <c r="C20" s="291">
        <v>4.9824999999999999</v>
      </c>
      <c r="D20" s="291">
        <v>12.43</v>
      </c>
      <c r="E20" s="291"/>
      <c r="F20" s="292">
        <v>9.33</v>
      </c>
      <c r="G20" s="291">
        <v>9.6999999999999993</v>
      </c>
      <c r="H20" s="291"/>
      <c r="I20" s="291">
        <v>0</v>
      </c>
      <c r="J20" s="14"/>
      <c r="K20" s="326"/>
      <c r="L20" s="317">
        <f t="shared" si="4"/>
        <v>196.15205650000001</v>
      </c>
      <c r="M20" s="319">
        <f t="shared" si="1"/>
        <v>456.72419099999996</v>
      </c>
      <c r="N20" s="318"/>
      <c r="O20" s="317">
        <f t="shared" si="2"/>
        <v>342.81872099999998</v>
      </c>
      <c r="P20" s="316">
        <f t="shared" si="3"/>
        <v>356.41388999999992</v>
      </c>
      <c r="Q20" s="290"/>
      <c r="R20" s="313"/>
    </row>
    <row r="21" spans="1:18" s="15" customFormat="1" ht="18" customHeight="1">
      <c r="A21" s="315">
        <v>39475</v>
      </c>
      <c r="B21" s="291"/>
      <c r="C21" s="291">
        <v>5.0225</v>
      </c>
      <c r="D21" s="291">
        <v>12.5375</v>
      </c>
      <c r="E21" s="291"/>
      <c r="F21" s="292">
        <v>9.6300000000000008</v>
      </c>
      <c r="G21" s="291">
        <v>10</v>
      </c>
      <c r="H21" s="291"/>
      <c r="I21" s="291">
        <v>0</v>
      </c>
      <c r="J21" s="14"/>
      <c r="K21" s="326"/>
      <c r="L21" s="317">
        <f t="shared" si="4"/>
        <v>197.72678450000001</v>
      </c>
      <c r="M21" s="319">
        <f t="shared" si="1"/>
        <v>460.67413874999994</v>
      </c>
      <c r="N21" s="318"/>
      <c r="O21" s="317">
        <f t="shared" si="2"/>
        <v>353.84183100000001</v>
      </c>
      <c r="P21" s="316">
        <f t="shared" si="3"/>
        <v>367.43699999999995</v>
      </c>
      <c r="Q21" s="290"/>
      <c r="R21" s="313"/>
    </row>
    <row r="22" spans="1:18" s="15" customFormat="1" ht="18" customHeight="1">
      <c r="A22" s="315">
        <v>39476</v>
      </c>
      <c r="B22" s="291"/>
      <c r="C22" s="291">
        <v>5.01</v>
      </c>
      <c r="D22" s="291">
        <v>12.6675</v>
      </c>
      <c r="E22" s="291"/>
      <c r="F22" s="292">
        <v>9.44</v>
      </c>
      <c r="G22" s="291">
        <v>9.9024999999999999</v>
      </c>
      <c r="H22" s="291"/>
      <c r="I22" s="291">
        <v>0</v>
      </c>
      <c r="J22" s="14"/>
      <c r="K22" s="326"/>
      <c r="L22" s="317">
        <f t="shared" si="4"/>
        <v>197.23468199999999</v>
      </c>
      <c r="M22" s="319">
        <f t="shared" si="1"/>
        <v>465.45081974999999</v>
      </c>
      <c r="N22" s="318"/>
      <c r="O22" s="317">
        <f t="shared" si="2"/>
        <v>346.86052799999993</v>
      </c>
      <c r="P22" s="316">
        <f t="shared" si="3"/>
        <v>363.85448924999997</v>
      </c>
      <c r="Q22" s="290"/>
      <c r="R22" s="313"/>
    </row>
    <row r="23" spans="1:18" s="15" customFormat="1" ht="18" customHeight="1">
      <c r="A23" s="315">
        <v>39477</v>
      </c>
      <c r="B23" s="291"/>
      <c r="C23" s="291">
        <v>4.9850000000000003</v>
      </c>
      <c r="D23" s="291">
        <v>12.7575</v>
      </c>
      <c r="E23" s="291"/>
      <c r="F23" s="292">
        <v>9.2200000000000006</v>
      </c>
      <c r="G23" s="291">
        <v>9.67</v>
      </c>
      <c r="H23" s="291"/>
      <c r="I23" s="291">
        <v>0</v>
      </c>
      <c r="J23" s="14"/>
      <c r="K23" s="326"/>
      <c r="L23" s="317">
        <f t="shared" si="4"/>
        <v>196.25047700000002</v>
      </c>
      <c r="M23" s="319">
        <f t="shared" si="1"/>
        <v>468.75775274999995</v>
      </c>
      <c r="N23" s="318"/>
      <c r="O23" s="317">
        <f t="shared" si="2"/>
        <v>338.77691399999998</v>
      </c>
      <c r="P23" s="316">
        <f t="shared" si="3"/>
        <v>355.31157899999999</v>
      </c>
      <c r="Q23" s="290"/>
      <c r="R23" s="313"/>
    </row>
    <row r="24" spans="1:18" s="15" customFormat="1" ht="18" customHeight="1">
      <c r="A24" s="315">
        <v>39478</v>
      </c>
      <c r="B24" s="291"/>
      <c r="C24" s="291">
        <v>5.0125000000000002</v>
      </c>
      <c r="D24" s="291">
        <v>12.744999999999999</v>
      </c>
      <c r="E24" s="291"/>
      <c r="F24" s="292">
        <v>9.2949999999999999</v>
      </c>
      <c r="G24" s="291">
        <v>9.6724999999999994</v>
      </c>
      <c r="H24" s="291"/>
      <c r="I24" s="291">
        <v>0</v>
      </c>
      <c r="J24" s="14"/>
      <c r="K24" s="326"/>
      <c r="L24" s="317">
        <f t="shared" si="4"/>
        <v>197.33310250000002</v>
      </c>
      <c r="M24" s="319">
        <f t="shared" si="1"/>
        <v>468.29845649999993</v>
      </c>
      <c r="N24" s="318"/>
      <c r="O24" s="317">
        <f t="shared" si="2"/>
        <v>341.53269149999994</v>
      </c>
      <c r="P24" s="316">
        <f t="shared" si="3"/>
        <v>355.40343824999997</v>
      </c>
      <c r="Q24" s="290"/>
      <c r="R24" s="313"/>
    </row>
    <row r="25" spans="1:18" s="15" customFormat="1" ht="18" customHeight="1">
      <c r="A25" s="324" t="s">
        <v>82</v>
      </c>
      <c r="B25" s="300"/>
      <c r="C25" s="300">
        <f t="shared" ref="C25:I25" si="5">AVERAGE(C4:C24)</f>
        <v>4.8857142857142861</v>
      </c>
      <c r="D25" s="300">
        <f>AVERAGE(D4:D24)</f>
        <v>12.565833333333334</v>
      </c>
      <c r="E25" s="300"/>
      <c r="F25" s="300">
        <f>AVERAGE(F4:F24)</f>
        <v>9.2386904761904756</v>
      </c>
      <c r="G25" s="300">
        <f t="shared" si="5"/>
        <v>9.5280952380952399</v>
      </c>
      <c r="H25" s="300"/>
      <c r="I25" s="300">
        <f t="shared" si="5"/>
        <v>0</v>
      </c>
      <c r="J25" s="14"/>
      <c r="K25" s="556"/>
      <c r="L25" s="321">
        <f>AVERAGE(L4:L24)</f>
        <v>191.7306435714286</v>
      </c>
      <c r="M25" s="323">
        <f>AVERAGE(M4:M24)</f>
        <v>461.71521025000004</v>
      </c>
      <c r="N25" s="322"/>
      <c r="O25" s="321">
        <f>AVERAGE(O4:O24)</f>
        <v>339.46367124999995</v>
      </c>
      <c r="P25" s="320">
        <f>AVERAGE(P4:P24)</f>
        <v>350.09747299999992</v>
      </c>
      <c r="Q25" s="290"/>
      <c r="R25" s="313"/>
    </row>
    <row r="26" spans="1:18" s="15" customFormat="1" ht="18" customHeight="1">
      <c r="A26" s="315">
        <v>39479</v>
      </c>
      <c r="B26" s="291"/>
      <c r="C26" s="291">
        <v>5.0049999999999999</v>
      </c>
      <c r="D26" s="291">
        <v>12.8725</v>
      </c>
      <c r="E26" s="291"/>
      <c r="F26" s="292">
        <v>9.43</v>
      </c>
      <c r="G26" s="291">
        <v>9.9024999999999999</v>
      </c>
      <c r="H26" s="291"/>
      <c r="I26" s="291"/>
      <c r="J26" s="14"/>
      <c r="K26" s="317"/>
      <c r="L26" s="317">
        <f t="shared" ref="L26:L33" si="6">C26*39.3682</f>
        <v>197.03784100000001</v>
      </c>
      <c r="M26" s="319">
        <f t="shared" ref="M26:M45" si="7">D26*36.7437</f>
        <v>472.98327824999996</v>
      </c>
      <c r="N26" s="318"/>
      <c r="O26" s="317">
        <f t="shared" ref="O26:O45" si="8">F26*36.7437</f>
        <v>346.49309099999994</v>
      </c>
      <c r="P26" s="316">
        <f t="shared" ref="P26:P45" si="9">G26*36.7437</f>
        <v>363.85448924999997</v>
      </c>
      <c r="Q26" s="290"/>
      <c r="R26" s="313"/>
    </row>
    <row r="27" spans="1:18" s="15" customFormat="1" ht="18" customHeight="1">
      <c r="A27" s="315">
        <v>39482</v>
      </c>
      <c r="B27" s="291"/>
      <c r="C27" s="291">
        <v>5.1050000000000004</v>
      </c>
      <c r="D27" s="291">
        <v>13.26</v>
      </c>
      <c r="E27" s="291"/>
      <c r="F27" s="292">
        <v>9.73</v>
      </c>
      <c r="G27" s="291">
        <v>10.202500000000001</v>
      </c>
      <c r="H27" s="291"/>
      <c r="I27" s="291"/>
      <c r="J27" s="14"/>
      <c r="K27" s="317"/>
      <c r="L27" s="317">
        <f t="shared" si="6"/>
        <v>200.97466100000003</v>
      </c>
      <c r="M27" s="319">
        <f t="shared" si="7"/>
        <v>487.22146199999997</v>
      </c>
      <c r="N27" s="318"/>
      <c r="O27" s="317">
        <f t="shared" si="8"/>
        <v>357.51620099999997</v>
      </c>
      <c r="P27" s="316">
        <f t="shared" si="9"/>
        <v>374.87759925</v>
      </c>
      <c r="Q27" s="290"/>
      <c r="R27" s="313"/>
    </row>
    <row r="28" spans="1:18" s="15" customFormat="1" ht="18" customHeight="1">
      <c r="A28" s="315">
        <v>39483</v>
      </c>
      <c r="B28" s="291"/>
      <c r="C28" s="291">
        <v>5.0925000000000002</v>
      </c>
      <c r="D28" s="291">
        <v>13.23</v>
      </c>
      <c r="E28" s="291"/>
      <c r="F28" s="292">
        <v>10.029999999999999</v>
      </c>
      <c r="G28" s="291">
        <v>10.5025</v>
      </c>
      <c r="H28" s="291"/>
      <c r="I28" s="291"/>
      <c r="J28" s="14"/>
      <c r="K28" s="317"/>
      <c r="L28" s="317">
        <f t="shared" si="6"/>
        <v>200.48255850000001</v>
      </c>
      <c r="M28" s="319">
        <f t="shared" si="7"/>
        <v>486.11915099999999</v>
      </c>
      <c r="N28" s="318"/>
      <c r="O28" s="317">
        <f t="shared" si="8"/>
        <v>368.53931099999994</v>
      </c>
      <c r="P28" s="316">
        <f t="shared" si="9"/>
        <v>385.90070924999998</v>
      </c>
      <c r="Q28" s="290"/>
      <c r="R28" s="313"/>
    </row>
    <row r="29" spans="1:18" s="15" customFormat="1" ht="18" customHeight="1">
      <c r="A29" s="315">
        <v>39484</v>
      </c>
      <c r="B29" s="291"/>
      <c r="C29" s="291">
        <v>5.0149999999999997</v>
      </c>
      <c r="D29" s="291">
        <v>13.185</v>
      </c>
      <c r="E29" s="291"/>
      <c r="F29" s="292">
        <v>10.33</v>
      </c>
      <c r="G29" s="291">
        <v>10.33</v>
      </c>
      <c r="H29" s="291"/>
      <c r="I29" s="291"/>
      <c r="J29" s="14"/>
      <c r="K29" s="317"/>
      <c r="L29" s="317">
        <f t="shared" si="6"/>
        <v>197.431523</v>
      </c>
      <c r="M29" s="319">
        <f>D29*36.7437</f>
        <v>484.46568449999995</v>
      </c>
      <c r="N29" s="318"/>
      <c r="O29" s="317">
        <f t="shared" si="8"/>
        <v>379.56242099999997</v>
      </c>
      <c r="P29" s="316">
        <f t="shared" si="9"/>
        <v>379.56242099999997</v>
      </c>
      <c r="Q29" s="290"/>
      <c r="R29" s="313"/>
    </row>
    <row r="30" spans="1:18" s="15" customFormat="1" ht="18" customHeight="1">
      <c r="A30" s="315">
        <v>39485</v>
      </c>
      <c r="B30" s="291"/>
      <c r="C30" s="291">
        <v>4.9950000000000001</v>
      </c>
      <c r="D30" s="291">
        <v>13.315</v>
      </c>
      <c r="E30" s="291"/>
      <c r="F30" s="292">
        <v>10.63</v>
      </c>
      <c r="G30" s="291">
        <v>11.102499999999999</v>
      </c>
      <c r="H30" s="291"/>
      <c r="I30" s="291"/>
      <c r="J30" s="14"/>
      <c r="K30" s="317"/>
      <c r="L30" s="317">
        <f t="shared" si="6"/>
        <v>196.644159</v>
      </c>
      <c r="M30" s="319">
        <f t="shared" si="7"/>
        <v>489.24236549999995</v>
      </c>
      <c r="N30" s="318"/>
      <c r="O30" s="317">
        <f t="shared" si="8"/>
        <v>390.585531</v>
      </c>
      <c r="P30" s="316">
        <f t="shared" si="9"/>
        <v>407.94692924999993</v>
      </c>
      <c r="Q30" s="290"/>
      <c r="R30" s="313"/>
    </row>
    <row r="31" spans="1:18" s="15" customFormat="1" ht="18" customHeight="1">
      <c r="A31" s="315">
        <v>39486</v>
      </c>
      <c r="B31" s="291"/>
      <c r="C31" s="291">
        <v>5.08</v>
      </c>
      <c r="D31" s="291">
        <v>13.39</v>
      </c>
      <c r="E31" s="291"/>
      <c r="F31" s="292">
        <v>10.93</v>
      </c>
      <c r="G31" s="291">
        <v>11.4025</v>
      </c>
      <c r="H31" s="291"/>
      <c r="I31" s="291"/>
      <c r="J31" s="14"/>
      <c r="K31" s="317"/>
      <c r="L31" s="317">
        <f t="shared" si="6"/>
        <v>199.99045600000002</v>
      </c>
      <c r="M31" s="319">
        <f t="shared" si="7"/>
        <v>491.99814299999997</v>
      </c>
      <c r="N31" s="318"/>
      <c r="O31" s="317">
        <f t="shared" si="8"/>
        <v>401.60864099999998</v>
      </c>
      <c r="P31" s="316">
        <f t="shared" si="9"/>
        <v>418.97003924999996</v>
      </c>
      <c r="Q31" s="290"/>
      <c r="R31" s="313"/>
    </row>
    <row r="32" spans="1:18" s="15" customFormat="1" ht="18" customHeight="1">
      <c r="A32" s="315">
        <v>39489</v>
      </c>
      <c r="B32" s="291"/>
      <c r="C32" s="291">
        <v>5.0350000000000001</v>
      </c>
      <c r="D32" s="291">
        <v>13.26</v>
      </c>
      <c r="E32" s="291"/>
      <c r="F32" s="292">
        <v>10.48</v>
      </c>
      <c r="G32" s="291">
        <v>10.8375</v>
      </c>
      <c r="H32" s="291"/>
      <c r="I32" s="291"/>
      <c r="J32" s="14"/>
      <c r="K32" s="317"/>
      <c r="L32" s="317">
        <f t="shared" si="6"/>
        <v>198.21888700000002</v>
      </c>
      <c r="M32" s="319">
        <f t="shared" si="7"/>
        <v>487.22146199999997</v>
      </c>
      <c r="N32" s="318"/>
      <c r="O32" s="317">
        <f t="shared" si="8"/>
        <v>385.07397599999996</v>
      </c>
      <c r="P32" s="316">
        <f t="shared" si="9"/>
        <v>398.20984874999999</v>
      </c>
      <c r="Q32" s="290"/>
      <c r="R32" s="313"/>
    </row>
    <row r="33" spans="1:18" s="15" customFormat="1" ht="18" customHeight="1">
      <c r="A33" s="315">
        <v>39490</v>
      </c>
      <c r="B33" s="291"/>
      <c r="C33" s="291">
        <v>4.9775</v>
      </c>
      <c r="D33" s="291">
        <v>13.21</v>
      </c>
      <c r="E33" s="291"/>
      <c r="F33" s="292">
        <v>10.07</v>
      </c>
      <c r="G33" s="291">
        <v>10.455</v>
      </c>
      <c r="H33" s="291"/>
      <c r="I33" s="291"/>
      <c r="J33" s="14"/>
      <c r="K33" s="317"/>
      <c r="L33" s="317">
        <f t="shared" si="6"/>
        <v>195.95521550000001</v>
      </c>
      <c r="M33" s="319">
        <f t="shared" si="7"/>
        <v>485.384277</v>
      </c>
      <c r="N33" s="318"/>
      <c r="O33" s="317">
        <f t="shared" si="8"/>
        <v>370.00905899999998</v>
      </c>
      <c r="P33" s="316">
        <f t="shared" si="9"/>
        <v>384.15538349999997</v>
      </c>
      <c r="Q33" s="290"/>
      <c r="R33" s="313"/>
    </row>
    <row r="34" spans="1:18" s="15" customFormat="1" ht="18" customHeight="1">
      <c r="A34" s="315">
        <v>39491</v>
      </c>
      <c r="B34" s="291"/>
      <c r="C34" s="291">
        <v>4.97</v>
      </c>
      <c r="D34" s="291">
        <v>13.285</v>
      </c>
      <c r="E34" s="291"/>
      <c r="F34" s="292">
        <v>9.92</v>
      </c>
      <c r="G34" s="291">
        <v>10.41</v>
      </c>
      <c r="H34" s="291"/>
      <c r="I34" s="291"/>
      <c r="J34" s="14"/>
      <c r="K34" s="317"/>
      <c r="L34" s="317">
        <f>C34*36.7437</f>
        <v>182.61618899999996</v>
      </c>
      <c r="M34" s="319">
        <f t="shared" si="7"/>
        <v>488.14005449999996</v>
      </c>
      <c r="N34" s="318"/>
      <c r="O34" s="317">
        <f t="shared" si="8"/>
        <v>364.49750399999999</v>
      </c>
      <c r="P34" s="316">
        <f t="shared" si="9"/>
        <v>382.50191699999999</v>
      </c>
      <c r="Q34" s="290"/>
      <c r="R34" s="313"/>
    </row>
    <row r="35" spans="1:18" s="15" customFormat="1" ht="18" customHeight="1">
      <c r="A35" s="315">
        <v>39492</v>
      </c>
      <c r="B35" s="291"/>
      <c r="C35" s="291">
        <v>5.1100000000000003</v>
      </c>
      <c r="D35" s="291">
        <v>13.68</v>
      </c>
      <c r="E35" s="291"/>
      <c r="F35" s="292">
        <v>10.32</v>
      </c>
      <c r="G35" s="291">
        <v>10.94</v>
      </c>
      <c r="H35" s="291"/>
      <c r="I35" s="291"/>
      <c r="J35" s="14"/>
      <c r="K35" s="317"/>
      <c r="L35" s="317">
        <f t="shared" ref="L35:L45" si="10">C35*39.3682</f>
        <v>201.17150200000003</v>
      </c>
      <c r="M35" s="319">
        <f t="shared" si="7"/>
        <v>502.65381599999995</v>
      </c>
      <c r="N35" s="318"/>
      <c r="O35" s="317">
        <f t="shared" si="8"/>
        <v>379.19498399999998</v>
      </c>
      <c r="P35" s="316">
        <f t="shared" si="9"/>
        <v>401.97607799999997</v>
      </c>
      <c r="Q35" s="290"/>
      <c r="R35" s="313"/>
    </row>
    <row r="36" spans="1:18" s="15" customFormat="1" ht="18" customHeight="1">
      <c r="A36" s="315">
        <v>39493</v>
      </c>
      <c r="B36" s="291"/>
      <c r="C36" s="291">
        <v>5.1475</v>
      </c>
      <c r="D36" s="291">
        <v>13.737500000000001</v>
      </c>
      <c r="E36" s="291"/>
      <c r="F36" s="292">
        <v>10.275</v>
      </c>
      <c r="G36" s="291">
        <v>10.82</v>
      </c>
      <c r="H36" s="291"/>
      <c r="I36" s="291"/>
      <c r="J36" s="14"/>
      <c r="K36" s="317"/>
      <c r="L36" s="317">
        <f t="shared" si="10"/>
        <v>202.64780949999999</v>
      </c>
      <c r="M36" s="319">
        <f t="shared" si="7"/>
        <v>504.76657875000001</v>
      </c>
      <c r="N36" s="318"/>
      <c r="O36" s="317">
        <f t="shared" si="8"/>
        <v>377.5415175</v>
      </c>
      <c r="P36" s="316">
        <f t="shared" si="9"/>
        <v>397.56683399999997</v>
      </c>
      <c r="Q36" s="290"/>
      <c r="R36" s="313"/>
    </row>
    <row r="37" spans="1:18" s="15" customFormat="1" ht="18" customHeight="1">
      <c r="A37" s="315">
        <v>39497</v>
      </c>
      <c r="B37" s="291"/>
      <c r="C37" s="291">
        <v>5.2</v>
      </c>
      <c r="D37" s="291">
        <v>13.984999999999999</v>
      </c>
      <c r="E37" s="291"/>
      <c r="F37" s="292">
        <v>10.36</v>
      </c>
      <c r="G37" s="291">
        <v>10.845000000000001</v>
      </c>
      <c r="H37" s="291"/>
      <c r="I37" s="291"/>
      <c r="J37" s="14"/>
      <c r="K37" s="317"/>
      <c r="L37" s="317">
        <f t="shared" si="10"/>
        <v>204.71464</v>
      </c>
      <c r="M37" s="319">
        <f t="shared" si="7"/>
        <v>513.86064449999992</v>
      </c>
      <c r="N37" s="318"/>
      <c r="O37" s="317">
        <f t="shared" si="8"/>
        <v>380.66473199999996</v>
      </c>
      <c r="P37" s="316">
        <f t="shared" si="9"/>
        <v>398.48542650000002</v>
      </c>
      <c r="Q37" s="290"/>
      <c r="R37" s="313"/>
    </row>
    <row r="38" spans="1:18" s="15" customFormat="1" ht="18" customHeight="1">
      <c r="A38" s="315">
        <v>39498</v>
      </c>
      <c r="B38" s="291"/>
      <c r="C38" s="291">
        <v>5.2350000000000003</v>
      </c>
      <c r="D38" s="291">
        <v>13.977499999999999</v>
      </c>
      <c r="E38" s="291"/>
      <c r="F38" s="292">
        <v>10.199999999999999</v>
      </c>
      <c r="G38" s="291">
        <v>10.69</v>
      </c>
      <c r="H38" s="291"/>
      <c r="I38" s="291"/>
      <c r="J38" s="14"/>
      <c r="K38" s="317"/>
      <c r="L38" s="317">
        <f t="shared" si="10"/>
        <v>206.09252700000002</v>
      </c>
      <c r="M38" s="319">
        <f t="shared" si="7"/>
        <v>513.5850667499999</v>
      </c>
      <c r="N38" s="318"/>
      <c r="O38" s="317">
        <f t="shared" si="8"/>
        <v>374.78573999999992</v>
      </c>
      <c r="P38" s="316">
        <f t="shared" si="9"/>
        <v>392.79015299999998</v>
      </c>
      <c r="Q38" s="290"/>
      <c r="R38" s="313"/>
    </row>
    <row r="39" spans="1:18" s="15" customFormat="1" ht="18" customHeight="1">
      <c r="A39" s="315">
        <v>39499</v>
      </c>
      <c r="B39" s="291"/>
      <c r="C39" s="291">
        <v>5.2450000000000001</v>
      </c>
      <c r="D39" s="291">
        <v>14.057499999999999</v>
      </c>
      <c r="E39" s="291"/>
      <c r="F39" s="292">
        <v>10.295</v>
      </c>
      <c r="G39" s="291">
        <v>10.845000000000001</v>
      </c>
      <c r="H39" s="291"/>
      <c r="I39" s="291"/>
      <c r="J39" s="14"/>
      <c r="K39" s="317"/>
      <c r="L39" s="317">
        <f t="shared" si="10"/>
        <v>206.486209</v>
      </c>
      <c r="M39" s="319">
        <f t="shared" si="7"/>
        <v>516.52456274999997</v>
      </c>
      <c r="N39" s="318"/>
      <c r="O39" s="317">
        <f t="shared" si="8"/>
        <v>378.27639149999999</v>
      </c>
      <c r="P39" s="316">
        <f t="shared" si="9"/>
        <v>398.48542650000002</v>
      </c>
      <c r="Q39" s="290"/>
      <c r="R39" s="313"/>
    </row>
    <row r="40" spans="1:18" s="15" customFormat="1" ht="18" customHeight="1">
      <c r="A40" s="315">
        <v>39500</v>
      </c>
      <c r="B40" s="291"/>
      <c r="C40" s="291">
        <v>5.2255000000000003</v>
      </c>
      <c r="D40" s="291">
        <v>14.2</v>
      </c>
      <c r="E40" s="291"/>
      <c r="F40" s="292">
        <v>10.494999999999999</v>
      </c>
      <c r="G40" s="291">
        <v>11.0725</v>
      </c>
      <c r="H40" s="291"/>
      <c r="I40" s="291"/>
      <c r="J40" s="14"/>
      <c r="K40" s="317"/>
      <c r="L40" s="317">
        <f t="shared" si="10"/>
        <v>205.71852910000001</v>
      </c>
      <c r="M40" s="319">
        <f t="shared" si="7"/>
        <v>521.76053999999988</v>
      </c>
      <c r="N40" s="318"/>
      <c r="O40" s="317">
        <f t="shared" si="8"/>
        <v>385.62513149999995</v>
      </c>
      <c r="P40" s="316">
        <f t="shared" si="9"/>
        <v>406.84461824999994</v>
      </c>
      <c r="Q40" s="290"/>
      <c r="R40" s="313"/>
    </row>
    <row r="41" spans="1:18" s="15" customFormat="1" ht="18" customHeight="1">
      <c r="A41" s="315">
        <v>39503</v>
      </c>
      <c r="B41" s="291"/>
      <c r="C41" s="291">
        <v>5.3324999999999996</v>
      </c>
      <c r="D41" s="291">
        <v>14.52</v>
      </c>
      <c r="E41" s="291"/>
      <c r="F41" s="292">
        <v>11.095000000000001</v>
      </c>
      <c r="G41" s="291">
        <v>11.672499999999999</v>
      </c>
      <c r="H41" s="291"/>
      <c r="I41" s="291"/>
      <c r="J41" s="14"/>
      <c r="K41" s="317"/>
      <c r="L41" s="317">
        <f t="shared" si="10"/>
        <v>209.9309265</v>
      </c>
      <c r="M41" s="319">
        <f t="shared" si="7"/>
        <v>533.51852399999996</v>
      </c>
      <c r="N41" s="318"/>
      <c r="O41" s="317">
        <f t="shared" si="8"/>
        <v>407.67135150000001</v>
      </c>
      <c r="P41" s="316">
        <f t="shared" si="9"/>
        <v>428.89083824999994</v>
      </c>
      <c r="Q41" s="290"/>
      <c r="R41" s="313"/>
    </row>
    <row r="42" spans="1:18" s="15" customFormat="1" ht="18" customHeight="1">
      <c r="A42" s="315">
        <v>39504</v>
      </c>
      <c r="B42" s="291"/>
      <c r="C42" s="291">
        <v>5.3049999999999997</v>
      </c>
      <c r="D42" s="291">
        <v>14.6675</v>
      </c>
      <c r="E42" s="291"/>
      <c r="F42" s="292">
        <v>11.994999999999999</v>
      </c>
      <c r="G42" s="291">
        <v>12.5725</v>
      </c>
      <c r="H42" s="291"/>
      <c r="I42" s="291"/>
      <c r="J42" s="14"/>
      <c r="K42" s="317"/>
      <c r="L42" s="317">
        <f t="shared" si="10"/>
        <v>208.84830099999999</v>
      </c>
      <c r="M42" s="319">
        <f t="shared" si="7"/>
        <v>538.93821974999992</v>
      </c>
      <c r="N42" s="318"/>
      <c r="O42" s="317">
        <f t="shared" si="8"/>
        <v>440.74068149999994</v>
      </c>
      <c r="P42" s="316">
        <f t="shared" si="9"/>
        <v>461.96016824999998</v>
      </c>
      <c r="Q42" s="290"/>
      <c r="R42" s="313"/>
    </row>
    <row r="43" spans="1:18" s="15" customFormat="1" ht="18" customHeight="1">
      <c r="A43" s="315">
        <v>39505</v>
      </c>
      <c r="B43" s="291"/>
      <c r="C43" s="291">
        <v>5.25</v>
      </c>
      <c r="D43" s="291">
        <v>14.59</v>
      </c>
      <c r="E43" s="291"/>
      <c r="F43" s="292">
        <v>12.8</v>
      </c>
      <c r="G43" s="291">
        <v>13.37</v>
      </c>
      <c r="H43" s="291"/>
      <c r="I43" s="291"/>
      <c r="J43" s="14"/>
      <c r="K43" s="290"/>
      <c r="L43" s="290">
        <f t="shared" si="10"/>
        <v>206.68305000000001</v>
      </c>
      <c r="M43" s="310">
        <f t="shared" si="7"/>
        <v>536.09058299999992</v>
      </c>
      <c r="N43" s="314"/>
      <c r="O43" s="288">
        <f t="shared" si="8"/>
        <v>470.31935999999996</v>
      </c>
      <c r="P43" s="309">
        <f t="shared" si="9"/>
        <v>491.26326899999992</v>
      </c>
      <c r="Q43" s="290"/>
      <c r="R43" s="313"/>
    </row>
    <row r="44" spans="1:18" s="15" customFormat="1" ht="18" customHeight="1">
      <c r="A44" s="315">
        <v>39506</v>
      </c>
      <c r="B44" s="291"/>
      <c r="C44" s="291">
        <v>5.4325000000000001</v>
      </c>
      <c r="D44" s="291">
        <v>14.984999999999999</v>
      </c>
      <c r="E44" s="291"/>
      <c r="F44" s="292">
        <v>11.69</v>
      </c>
      <c r="G44" s="291">
        <v>12.35</v>
      </c>
      <c r="H44" s="291"/>
      <c r="I44" s="291"/>
      <c r="J44" s="14"/>
      <c r="K44" s="290"/>
      <c r="L44" s="290">
        <f t="shared" si="10"/>
        <v>213.86774650000001</v>
      </c>
      <c r="M44" s="310">
        <f t="shared" si="7"/>
        <v>550.60434449999991</v>
      </c>
      <c r="N44" s="314"/>
      <c r="O44" s="288">
        <f t="shared" si="8"/>
        <v>429.53385299999997</v>
      </c>
      <c r="P44" s="309">
        <f t="shared" si="9"/>
        <v>453.78469499999994</v>
      </c>
      <c r="Q44" s="290"/>
      <c r="R44" s="313"/>
    </row>
    <row r="45" spans="1:18" s="15" customFormat="1" ht="18" customHeight="1">
      <c r="A45" s="315">
        <v>39507</v>
      </c>
      <c r="B45" s="291"/>
      <c r="C45" s="291">
        <v>5.46</v>
      </c>
      <c r="D45" s="291">
        <v>15.22</v>
      </c>
      <c r="E45" s="291"/>
      <c r="F45" s="292">
        <v>10.73</v>
      </c>
      <c r="G45" s="291">
        <v>11.7</v>
      </c>
      <c r="H45" s="291"/>
      <c r="I45" s="291"/>
      <c r="J45" s="14"/>
      <c r="K45" s="290"/>
      <c r="L45" s="290">
        <f t="shared" si="10"/>
        <v>214.95037200000002</v>
      </c>
      <c r="M45" s="310">
        <f t="shared" si="7"/>
        <v>559.23911399999997</v>
      </c>
      <c r="N45" s="314"/>
      <c r="O45" s="288">
        <f t="shared" si="8"/>
        <v>394.25990099999996</v>
      </c>
      <c r="P45" s="309">
        <f t="shared" si="9"/>
        <v>429.90128999999996</v>
      </c>
      <c r="Q45" s="290"/>
      <c r="R45" s="313"/>
    </row>
    <row r="46" spans="1:18" ht="18" customHeight="1">
      <c r="A46" s="306" t="s">
        <v>81</v>
      </c>
      <c r="B46" s="297"/>
      <c r="C46" s="297">
        <f>AVERAGE(C26:C45)</f>
        <v>5.1608999999999998</v>
      </c>
      <c r="D46" s="297">
        <f>AVERAGE(D26:D45)</f>
        <v>13.831375000000003</v>
      </c>
      <c r="E46" s="297"/>
      <c r="F46" s="297">
        <f>AVERAGE(F26:F45)</f>
        <v>10.590250000000001</v>
      </c>
      <c r="G46" s="297">
        <f>AVERAGE(G26:G45)</f>
        <v>11.101124999999998</v>
      </c>
      <c r="H46" s="297"/>
      <c r="I46" s="297"/>
      <c r="K46" s="294"/>
      <c r="L46" s="294">
        <f>AVERAGE(L26:L45)</f>
        <v>202.52315513000002</v>
      </c>
      <c r="M46" s="312">
        <f>AVERAGE(M26:M45)</f>
        <v>508.21589358749986</v>
      </c>
      <c r="N46" s="295"/>
      <c r="O46" s="307">
        <f>AVERAGE(O26:O45)</f>
        <v>389.12496892499996</v>
      </c>
      <c r="P46" s="311">
        <f>AVERAGE(P26:P45)</f>
        <v>407.8964066625</v>
      </c>
      <c r="Q46" s="287"/>
      <c r="R46" s="286"/>
    </row>
    <row r="47" spans="1:18" ht="18" customHeight="1">
      <c r="A47" s="12">
        <v>39510</v>
      </c>
      <c r="C47" s="13">
        <v>5.5549999999999997</v>
      </c>
      <c r="D47" s="13">
        <v>15.445</v>
      </c>
      <c r="F47" s="292">
        <v>10.93</v>
      </c>
      <c r="G47" s="13">
        <v>11.82</v>
      </c>
      <c r="K47" s="287"/>
      <c r="L47" s="287">
        <f t="shared" ref="L47:L65" si="11">C47*39.3682</f>
        <v>218.69035099999999</v>
      </c>
      <c r="M47" s="310">
        <f t="shared" ref="M47:M65" si="12">D47*36.7437</f>
        <v>567.50644649999992</v>
      </c>
      <c r="N47" s="289"/>
      <c r="O47" s="288">
        <f t="shared" ref="O47:O65" si="13">F47*36.7437</f>
        <v>401.60864099999998</v>
      </c>
      <c r="P47" s="309">
        <f t="shared" ref="P47:P65" si="14">G47*36.7437</f>
        <v>434.31053399999996</v>
      </c>
      <c r="Q47" s="287"/>
      <c r="R47" s="286"/>
    </row>
    <row r="48" spans="1:18" ht="18" customHeight="1">
      <c r="A48" s="12">
        <v>39511</v>
      </c>
      <c r="C48" s="13">
        <v>5.43</v>
      </c>
      <c r="D48" s="13">
        <v>14.94</v>
      </c>
      <c r="F48" s="292">
        <v>10.775</v>
      </c>
      <c r="G48" s="13">
        <v>11.53</v>
      </c>
      <c r="K48" s="287"/>
      <c r="L48" s="287">
        <f t="shared" si="11"/>
        <v>213.76932600000001</v>
      </c>
      <c r="M48" s="310">
        <f t="shared" si="12"/>
        <v>548.95087799999999</v>
      </c>
      <c r="N48" s="289"/>
      <c r="O48" s="288">
        <f t="shared" si="13"/>
        <v>395.91336749999999</v>
      </c>
      <c r="P48" s="309">
        <f t="shared" si="14"/>
        <v>423.65486099999993</v>
      </c>
      <c r="Q48" s="287"/>
      <c r="R48" s="286"/>
    </row>
    <row r="49" spans="1:18" ht="18" customHeight="1">
      <c r="A49" s="12">
        <v>39513</v>
      </c>
      <c r="C49" s="13">
        <v>5.57</v>
      </c>
      <c r="D49" s="13">
        <v>14.43</v>
      </c>
      <c r="F49" s="292">
        <v>10.96</v>
      </c>
      <c r="G49" s="13">
        <v>11.7</v>
      </c>
      <c r="K49" s="287"/>
      <c r="L49" s="287">
        <f t="shared" si="11"/>
        <v>219.28087400000001</v>
      </c>
      <c r="M49" s="310">
        <f t="shared" si="12"/>
        <v>530.211591</v>
      </c>
      <c r="N49" s="289"/>
      <c r="O49" s="288">
        <f t="shared" si="13"/>
        <v>402.71095200000002</v>
      </c>
      <c r="P49" s="309">
        <f t="shared" si="14"/>
        <v>429.90128999999996</v>
      </c>
      <c r="Q49" s="287"/>
      <c r="R49" s="286"/>
    </row>
    <row r="50" spans="1:18" ht="18" customHeight="1">
      <c r="A50" s="12">
        <v>39514</v>
      </c>
      <c r="C50" s="13">
        <v>5.335</v>
      </c>
      <c r="D50" s="13">
        <v>13.41</v>
      </c>
      <c r="F50" s="292">
        <v>11.14</v>
      </c>
      <c r="G50" s="13">
        <v>11.45</v>
      </c>
      <c r="K50" s="287"/>
      <c r="L50" s="287">
        <f t="shared" si="11"/>
        <v>210.029347</v>
      </c>
      <c r="M50" s="310">
        <f t="shared" si="12"/>
        <v>492.73301699999996</v>
      </c>
      <c r="N50" s="289"/>
      <c r="O50" s="288">
        <f t="shared" si="13"/>
        <v>409.32481799999999</v>
      </c>
      <c r="P50" s="309">
        <f t="shared" si="14"/>
        <v>420.71536499999996</v>
      </c>
      <c r="Q50" s="287"/>
      <c r="R50" s="286"/>
    </row>
    <row r="51" spans="1:18" ht="18" customHeight="1">
      <c r="A51" s="12">
        <v>39517</v>
      </c>
      <c r="C51" s="13">
        <v>5.5549999999999997</v>
      </c>
      <c r="D51" s="13">
        <v>13.88</v>
      </c>
      <c r="F51" s="292">
        <v>10.925000000000001</v>
      </c>
      <c r="G51" s="13">
        <v>11.9</v>
      </c>
      <c r="K51" s="287"/>
      <c r="L51" s="287">
        <f t="shared" si="11"/>
        <v>218.69035099999999</v>
      </c>
      <c r="M51" s="310">
        <f t="shared" si="12"/>
        <v>510.00255599999997</v>
      </c>
      <c r="N51" s="289"/>
      <c r="O51" s="288">
        <f t="shared" si="13"/>
        <v>401.42492249999998</v>
      </c>
      <c r="P51" s="309">
        <f t="shared" si="14"/>
        <v>437.25002999999998</v>
      </c>
      <c r="Q51" s="287"/>
      <c r="R51" s="286"/>
    </row>
    <row r="52" spans="1:18" ht="18" customHeight="1">
      <c r="A52" s="12">
        <v>39518</v>
      </c>
      <c r="C52" s="13">
        <v>5.64</v>
      </c>
      <c r="D52" s="13">
        <v>13.925000000000001</v>
      </c>
      <c r="F52" s="292">
        <v>11.4</v>
      </c>
      <c r="G52" s="13">
        <v>12.5</v>
      </c>
      <c r="K52" s="287"/>
      <c r="L52" s="287">
        <f t="shared" si="11"/>
        <v>222.03664799999999</v>
      </c>
      <c r="M52" s="310">
        <f t="shared" si="12"/>
        <v>511.65602250000001</v>
      </c>
      <c r="N52" s="289"/>
      <c r="O52" s="288">
        <f t="shared" si="13"/>
        <v>418.87817999999999</v>
      </c>
      <c r="P52" s="309">
        <f t="shared" si="14"/>
        <v>459.29624999999999</v>
      </c>
      <c r="Q52" s="287"/>
      <c r="R52" s="286"/>
    </row>
    <row r="53" spans="1:18" ht="18" customHeight="1">
      <c r="A53" s="12">
        <v>39519</v>
      </c>
      <c r="C53" s="13">
        <v>5.5674999999999999</v>
      </c>
      <c r="D53" s="13">
        <v>13.79</v>
      </c>
      <c r="F53" s="292">
        <v>12.4</v>
      </c>
      <c r="G53" s="13">
        <v>13.15</v>
      </c>
      <c r="K53" s="287"/>
      <c r="L53" s="287">
        <f t="shared" si="11"/>
        <v>219.18245350000001</v>
      </c>
      <c r="M53" s="310">
        <f t="shared" si="12"/>
        <v>506.6956229999999</v>
      </c>
      <c r="N53" s="289"/>
      <c r="O53" s="288">
        <f t="shared" si="13"/>
        <v>455.62187999999998</v>
      </c>
      <c r="P53" s="309">
        <f t="shared" si="14"/>
        <v>483.17965499999997</v>
      </c>
      <c r="Q53" s="287"/>
      <c r="R53" s="286"/>
    </row>
    <row r="54" spans="1:18" ht="18" customHeight="1">
      <c r="A54" s="12">
        <v>39520</v>
      </c>
      <c r="C54" s="13">
        <v>5.5975000000000001</v>
      </c>
      <c r="D54" s="13">
        <v>13.87</v>
      </c>
      <c r="F54" s="292">
        <v>12.34</v>
      </c>
      <c r="G54" s="13">
        <v>12.95</v>
      </c>
      <c r="K54" s="287"/>
      <c r="L54" s="287">
        <f t="shared" si="11"/>
        <v>220.36349950000002</v>
      </c>
      <c r="M54" s="310">
        <f t="shared" si="12"/>
        <v>509.63511899999992</v>
      </c>
      <c r="N54" s="289"/>
      <c r="O54" s="288">
        <f t="shared" si="13"/>
        <v>453.41725799999995</v>
      </c>
      <c r="P54" s="309">
        <f t="shared" si="14"/>
        <v>475.83091499999995</v>
      </c>
      <c r="Q54" s="287"/>
      <c r="R54" s="286"/>
    </row>
    <row r="55" spans="1:18" ht="18" customHeight="1">
      <c r="A55" s="12">
        <v>39521</v>
      </c>
      <c r="C55" s="13">
        <v>5.4550000000000001</v>
      </c>
      <c r="D55" s="13">
        <v>13.4</v>
      </c>
      <c r="F55" s="292">
        <v>11.6</v>
      </c>
      <c r="G55" s="13">
        <v>12.17</v>
      </c>
      <c r="K55" s="287"/>
      <c r="L55" s="287">
        <f t="shared" si="11"/>
        <v>214.75353100000001</v>
      </c>
      <c r="M55" s="310">
        <f t="shared" si="12"/>
        <v>492.36557999999997</v>
      </c>
      <c r="N55" s="289"/>
      <c r="O55" s="288">
        <f t="shared" si="13"/>
        <v>426.22691999999995</v>
      </c>
      <c r="P55" s="309">
        <f t="shared" si="14"/>
        <v>447.17082899999997</v>
      </c>
      <c r="Q55" s="287"/>
      <c r="R55" s="286"/>
    </row>
    <row r="56" spans="1:18" ht="18" customHeight="1">
      <c r="A56" s="12">
        <v>39524</v>
      </c>
      <c r="C56" s="13">
        <v>5.3925000000000001</v>
      </c>
      <c r="D56" s="13">
        <v>13.0275</v>
      </c>
      <c r="F56" s="292">
        <v>11.315</v>
      </c>
      <c r="G56" s="13">
        <v>12</v>
      </c>
      <c r="K56" s="287"/>
      <c r="L56" s="287">
        <f t="shared" si="11"/>
        <v>212.29301850000002</v>
      </c>
      <c r="M56" s="310">
        <f t="shared" si="12"/>
        <v>478.67855174999994</v>
      </c>
      <c r="N56" s="289"/>
      <c r="O56" s="288">
        <f t="shared" si="13"/>
        <v>415.75496549999997</v>
      </c>
      <c r="P56" s="309">
        <f t="shared" si="14"/>
        <v>440.92439999999999</v>
      </c>
      <c r="Q56" s="287"/>
      <c r="R56" s="286"/>
    </row>
    <row r="57" spans="1:18" ht="18" customHeight="1">
      <c r="A57" s="12">
        <v>39525</v>
      </c>
      <c r="C57" s="13">
        <v>5.4725000000000001</v>
      </c>
      <c r="D57" s="13">
        <v>13.07</v>
      </c>
      <c r="F57" s="292">
        <v>11.64</v>
      </c>
      <c r="G57" s="13">
        <v>12.13</v>
      </c>
      <c r="K57" s="287"/>
      <c r="L57" s="287">
        <f t="shared" si="11"/>
        <v>215.4424745</v>
      </c>
      <c r="M57" s="310">
        <f t="shared" si="12"/>
        <v>480.24015899999995</v>
      </c>
      <c r="N57" s="289"/>
      <c r="O57" s="288">
        <f t="shared" si="13"/>
        <v>427.69666799999999</v>
      </c>
      <c r="P57" s="309">
        <f t="shared" si="14"/>
        <v>445.70108099999999</v>
      </c>
      <c r="Q57" s="287"/>
      <c r="R57" s="286"/>
    </row>
    <row r="58" spans="1:18" ht="18" customHeight="1">
      <c r="A58" s="12">
        <v>39526</v>
      </c>
      <c r="C58" s="13">
        <v>5.2725</v>
      </c>
      <c r="D58" s="13">
        <v>12.57</v>
      </c>
      <c r="F58" s="292">
        <v>10.74</v>
      </c>
      <c r="G58" s="13">
        <v>11.23</v>
      </c>
      <c r="K58" s="287"/>
      <c r="L58" s="287">
        <f t="shared" si="11"/>
        <v>207.56883450000001</v>
      </c>
      <c r="M58" s="310">
        <f t="shared" si="12"/>
        <v>461.86830899999995</v>
      </c>
      <c r="N58" s="289"/>
      <c r="O58" s="288">
        <f t="shared" si="13"/>
        <v>394.62733799999995</v>
      </c>
      <c r="P58" s="309">
        <f t="shared" si="14"/>
        <v>412.63175100000001</v>
      </c>
      <c r="Q58" s="287"/>
      <c r="R58" s="286"/>
    </row>
    <row r="59" spans="1:18" ht="18" customHeight="1">
      <c r="A59" s="12">
        <v>39527</v>
      </c>
      <c r="C59" s="13">
        <v>5.0750000000000002</v>
      </c>
      <c r="D59" s="13">
        <v>12.07</v>
      </c>
      <c r="F59" s="292">
        <v>9.875</v>
      </c>
      <c r="G59" s="13">
        <v>10.32</v>
      </c>
      <c r="K59" s="287"/>
      <c r="L59" s="287">
        <f t="shared" si="11"/>
        <v>199.79361500000002</v>
      </c>
      <c r="M59" s="310">
        <f t="shared" si="12"/>
        <v>443.49645899999996</v>
      </c>
      <c r="N59" s="289"/>
      <c r="O59" s="288">
        <f t="shared" si="13"/>
        <v>362.84403749999996</v>
      </c>
      <c r="P59" s="309">
        <f t="shared" si="14"/>
        <v>379.19498399999998</v>
      </c>
      <c r="Q59" s="287"/>
      <c r="R59" s="286"/>
    </row>
    <row r="60" spans="1:18" ht="18" customHeight="1">
      <c r="A60" s="12">
        <v>39531</v>
      </c>
      <c r="C60" s="13">
        <v>5.2474999999999996</v>
      </c>
      <c r="D60" s="13">
        <v>12.57</v>
      </c>
      <c r="F60" s="292">
        <v>10.199999999999999</v>
      </c>
      <c r="G60" s="13">
        <v>10.685</v>
      </c>
      <c r="K60" s="287"/>
      <c r="L60" s="287">
        <f t="shared" si="11"/>
        <v>206.58462950000001</v>
      </c>
      <c r="M60" s="310">
        <f t="shared" si="12"/>
        <v>461.86830899999995</v>
      </c>
      <c r="N60" s="289"/>
      <c r="O60" s="288">
        <f t="shared" si="13"/>
        <v>374.78573999999992</v>
      </c>
      <c r="P60" s="309">
        <f t="shared" si="14"/>
        <v>392.60643449999998</v>
      </c>
      <c r="Q60" s="287"/>
      <c r="R60" s="286"/>
    </row>
    <row r="61" spans="1:18" ht="18" customHeight="1">
      <c r="A61" s="12">
        <v>39532</v>
      </c>
      <c r="C61" s="13">
        <v>5.4474999999999998</v>
      </c>
      <c r="D61" s="13">
        <v>13.07</v>
      </c>
      <c r="F61" s="292">
        <v>10.675000000000001</v>
      </c>
      <c r="G61" s="13">
        <v>11.19</v>
      </c>
      <c r="K61" s="287"/>
      <c r="L61" s="287">
        <f t="shared" si="11"/>
        <v>214.4582695</v>
      </c>
      <c r="M61" s="310">
        <f t="shared" si="12"/>
        <v>480.24015899999995</v>
      </c>
      <c r="N61" s="289"/>
      <c r="O61" s="288">
        <f t="shared" si="13"/>
        <v>392.23899749999998</v>
      </c>
      <c r="P61" s="309">
        <f t="shared" si="14"/>
        <v>411.16200299999997</v>
      </c>
      <c r="Q61" s="287"/>
      <c r="R61" s="286"/>
    </row>
    <row r="62" spans="1:18" ht="18" customHeight="1">
      <c r="A62" s="12">
        <v>39533</v>
      </c>
      <c r="C62" s="13">
        <v>5.5225</v>
      </c>
      <c r="D62" s="13">
        <v>13.52</v>
      </c>
      <c r="F62" s="292">
        <v>10.33</v>
      </c>
      <c r="G62" s="13">
        <v>10.69</v>
      </c>
      <c r="K62" s="287"/>
      <c r="L62" s="287">
        <f t="shared" si="11"/>
        <v>217.41088450000001</v>
      </c>
      <c r="M62" s="310">
        <f t="shared" si="12"/>
        <v>496.77482399999997</v>
      </c>
      <c r="N62" s="289"/>
      <c r="O62" s="288">
        <f t="shared" si="13"/>
        <v>379.56242099999997</v>
      </c>
      <c r="P62" s="309">
        <f t="shared" si="14"/>
        <v>392.79015299999998</v>
      </c>
      <c r="Q62" s="287"/>
      <c r="R62" s="286"/>
    </row>
    <row r="63" spans="1:18" ht="18" customHeight="1">
      <c r="A63" s="12">
        <v>39534</v>
      </c>
      <c r="C63" s="13">
        <v>5.5549999999999997</v>
      </c>
      <c r="D63" s="13">
        <v>13.272500000000001</v>
      </c>
      <c r="F63" s="292">
        <v>10.14</v>
      </c>
      <c r="G63" s="13">
        <v>10.55</v>
      </c>
      <c r="K63" s="287"/>
      <c r="L63" s="287">
        <f t="shared" si="11"/>
        <v>218.69035099999999</v>
      </c>
      <c r="M63" s="310">
        <f t="shared" si="12"/>
        <v>487.68075825</v>
      </c>
      <c r="N63" s="289"/>
      <c r="O63" s="288">
        <f t="shared" si="13"/>
        <v>372.581118</v>
      </c>
      <c r="P63" s="309">
        <f t="shared" si="14"/>
        <v>387.64603499999998</v>
      </c>
      <c r="Q63" s="287"/>
      <c r="R63" s="286"/>
    </row>
    <row r="64" spans="1:18" ht="18" customHeight="1">
      <c r="A64" s="12">
        <v>39535</v>
      </c>
      <c r="C64" s="13">
        <v>5.6050000000000004</v>
      </c>
      <c r="D64" s="13">
        <v>13.672499999999999</v>
      </c>
      <c r="F64" s="292">
        <v>9.89</v>
      </c>
      <c r="G64" s="13">
        <v>10.2225</v>
      </c>
      <c r="K64" s="287"/>
      <c r="L64" s="287">
        <f t="shared" si="11"/>
        <v>220.65876100000003</v>
      </c>
      <c r="M64" s="310">
        <f t="shared" si="12"/>
        <v>502.37823824999992</v>
      </c>
      <c r="N64" s="289"/>
      <c r="O64" s="288">
        <f t="shared" si="13"/>
        <v>363.39519300000001</v>
      </c>
      <c r="P64" s="309">
        <f t="shared" si="14"/>
        <v>375.61247324999999</v>
      </c>
      <c r="Q64" s="287"/>
      <c r="R64" s="286"/>
    </row>
    <row r="65" spans="1:18" ht="18" customHeight="1">
      <c r="A65" s="12">
        <v>39538</v>
      </c>
      <c r="C65" s="13">
        <v>5.6725000000000003</v>
      </c>
      <c r="D65" s="13">
        <v>11.9725</v>
      </c>
      <c r="F65" s="292">
        <v>9.2899999999999991</v>
      </c>
      <c r="G65" s="13">
        <v>9.65</v>
      </c>
      <c r="K65" s="287"/>
      <c r="L65" s="287">
        <f t="shared" si="11"/>
        <v>223.31611450000003</v>
      </c>
      <c r="M65" s="310">
        <f t="shared" si="12"/>
        <v>439.91394824999998</v>
      </c>
      <c r="N65" s="289"/>
      <c r="O65" s="288">
        <f t="shared" si="13"/>
        <v>341.34897299999994</v>
      </c>
      <c r="P65" s="309">
        <f t="shared" si="14"/>
        <v>354.576705</v>
      </c>
      <c r="Q65" s="287"/>
      <c r="R65" s="286"/>
    </row>
    <row r="66" spans="1:18" ht="18" customHeight="1">
      <c r="A66" s="306" t="s">
        <v>80</v>
      </c>
      <c r="B66" s="297"/>
      <c r="C66" s="297">
        <f>AVERAGE(C47:C65)</f>
        <v>5.4719736842105267</v>
      </c>
      <c r="D66" s="297">
        <f>AVERAGE(D47:D65)</f>
        <v>13.468684210526316</v>
      </c>
      <c r="E66" s="297"/>
      <c r="F66" s="308">
        <f>AVERAGE(F47:F65)</f>
        <v>10.871842105263159</v>
      </c>
      <c r="G66" s="308">
        <f>AVERAGE(G47:G65)</f>
        <v>11.46513157894737</v>
      </c>
      <c r="H66" s="297"/>
      <c r="I66" s="297"/>
      <c r="K66" s="294"/>
      <c r="L66" s="294">
        <f>AVERAGE(L47:L65)</f>
        <v>215.42175439473687</v>
      </c>
      <c r="M66" s="312">
        <f>AVERAGE(M47:M65)</f>
        <v>494.88929202631562</v>
      </c>
      <c r="N66" s="295"/>
      <c r="O66" s="307">
        <f>AVERAGE(O47:O65)</f>
        <v>399.4717047631579</v>
      </c>
      <c r="P66" s="311">
        <f>AVERAGE(P47:P65)</f>
        <v>421.27135519736845</v>
      </c>
      <c r="Q66" s="287"/>
      <c r="R66" s="286"/>
    </row>
    <row r="67" spans="1:18" ht="18" customHeight="1">
      <c r="A67" s="12">
        <v>39539</v>
      </c>
      <c r="C67" s="13">
        <v>5.84</v>
      </c>
      <c r="D67" s="13">
        <v>12.11</v>
      </c>
      <c r="F67" s="292">
        <v>8.9499999999999993</v>
      </c>
      <c r="G67" s="13">
        <v>9.5</v>
      </c>
      <c r="K67" s="287"/>
      <c r="L67" s="287">
        <f t="shared" ref="L67:L88" si="15">C67*39.3682</f>
        <v>229.91028800000001</v>
      </c>
      <c r="M67" s="310">
        <f t="shared" ref="M67:M88" si="16">D67*36.7437</f>
        <v>444.96620699999994</v>
      </c>
      <c r="N67" s="289"/>
      <c r="O67" s="288">
        <f t="shared" ref="O67:O88" si="17">F67*36.7437</f>
        <v>328.85611499999993</v>
      </c>
      <c r="P67" s="309">
        <f t="shared" ref="P67:P88" si="18">G67*36.7437</f>
        <v>349.06514999999996</v>
      </c>
      <c r="Q67" s="287"/>
      <c r="R67" s="286"/>
    </row>
    <row r="68" spans="1:18" ht="18" customHeight="1">
      <c r="A68" s="12">
        <v>39540</v>
      </c>
      <c r="C68" s="13">
        <v>5.9574999999999996</v>
      </c>
      <c r="D68" s="13">
        <v>12.43</v>
      </c>
      <c r="F68" s="292">
        <v>9.3650000000000002</v>
      </c>
      <c r="G68" s="13">
        <v>9.86</v>
      </c>
      <c r="K68" s="287"/>
      <c r="L68" s="287">
        <f t="shared" si="15"/>
        <v>234.53605149999999</v>
      </c>
      <c r="M68" s="310">
        <f t="shared" si="16"/>
        <v>456.72419099999996</v>
      </c>
      <c r="N68" s="289"/>
      <c r="O68" s="288">
        <f t="shared" si="17"/>
        <v>344.10475049999997</v>
      </c>
      <c r="P68" s="309">
        <f t="shared" si="18"/>
        <v>362.29288199999996</v>
      </c>
      <c r="Q68" s="287"/>
      <c r="R68" s="286"/>
    </row>
    <row r="69" spans="1:18" ht="18" customHeight="1">
      <c r="A69" s="12">
        <v>39541</v>
      </c>
      <c r="C69" s="13">
        <v>6</v>
      </c>
      <c r="D69" s="13">
        <v>12.57</v>
      </c>
      <c r="F69" s="292">
        <v>9.3699999999999992</v>
      </c>
      <c r="G69" s="13">
        <v>9.9625000000000004</v>
      </c>
      <c r="K69" s="287"/>
      <c r="L69" s="287">
        <f t="shared" si="15"/>
        <v>236.20920000000001</v>
      </c>
      <c r="M69" s="310">
        <f t="shared" si="16"/>
        <v>461.86830899999995</v>
      </c>
      <c r="N69" s="289"/>
      <c r="O69" s="288">
        <f t="shared" si="17"/>
        <v>344.28846899999996</v>
      </c>
      <c r="P69" s="309">
        <f t="shared" si="18"/>
        <v>366.05911125</v>
      </c>
      <c r="Q69" s="287"/>
      <c r="R69" s="286"/>
    </row>
    <row r="70" spans="1:18" ht="18" customHeight="1">
      <c r="A70" s="12">
        <v>39542</v>
      </c>
      <c r="C70" s="13">
        <v>5.98</v>
      </c>
      <c r="D70" s="13">
        <v>12.77</v>
      </c>
      <c r="F70" s="292">
        <v>9.7424999999999997</v>
      </c>
      <c r="G70" s="13">
        <v>10.285</v>
      </c>
      <c r="K70" s="287"/>
      <c r="L70" s="287">
        <f t="shared" si="15"/>
        <v>235.42183600000001</v>
      </c>
      <c r="M70" s="310">
        <f t="shared" si="16"/>
        <v>469.21704899999992</v>
      </c>
      <c r="N70" s="289"/>
      <c r="O70" s="288">
        <f t="shared" si="17"/>
        <v>357.97549724999993</v>
      </c>
      <c r="P70" s="309">
        <f t="shared" si="18"/>
        <v>377.90895449999999</v>
      </c>
      <c r="Q70" s="287"/>
      <c r="R70" s="286"/>
    </row>
    <row r="71" spans="1:18" ht="18" customHeight="1">
      <c r="A71" s="12">
        <v>39545</v>
      </c>
      <c r="C71" s="13">
        <v>5.9</v>
      </c>
      <c r="D71" s="13">
        <v>12.55</v>
      </c>
      <c r="F71" s="292">
        <v>9.2125000000000004</v>
      </c>
      <c r="G71" s="13">
        <v>9.7925000000000004</v>
      </c>
      <c r="K71" s="287"/>
      <c r="L71" s="287">
        <f t="shared" si="15"/>
        <v>232.27238000000003</v>
      </c>
      <c r="M71" s="310">
        <f t="shared" si="16"/>
        <v>461.13343499999996</v>
      </c>
      <c r="N71" s="289"/>
      <c r="O71" s="288">
        <f t="shared" si="17"/>
        <v>338.50133625000001</v>
      </c>
      <c r="P71" s="309">
        <f t="shared" si="18"/>
        <v>359.81268224999997</v>
      </c>
      <c r="Q71" s="287"/>
      <c r="R71" s="286"/>
    </row>
    <row r="72" spans="1:18" ht="18" customHeight="1">
      <c r="A72" s="12">
        <v>39546</v>
      </c>
      <c r="C72" s="13">
        <v>5.9124999999999996</v>
      </c>
      <c r="D72" s="13">
        <v>12.515000000000001</v>
      </c>
      <c r="F72" s="292">
        <v>9.34</v>
      </c>
      <c r="G72" s="13">
        <v>9.8699999999999992</v>
      </c>
      <c r="K72" s="287"/>
      <c r="L72" s="287">
        <f t="shared" si="15"/>
        <v>232.76448249999999</v>
      </c>
      <c r="M72" s="310">
        <f t="shared" si="16"/>
        <v>459.84740549999998</v>
      </c>
      <c r="N72" s="289"/>
      <c r="O72" s="288">
        <f t="shared" si="17"/>
        <v>343.18615799999998</v>
      </c>
      <c r="P72" s="309">
        <f t="shared" si="18"/>
        <v>362.66031899999996</v>
      </c>
      <c r="Q72" s="287"/>
      <c r="R72" s="286"/>
    </row>
    <row r="73" spans="1:18" ht="18" customHeight="1">
      <c r="A73" s="12">
        <v>39547</v>
      </c>
      <c r="C73" s="13">
        <v>6.05</v>
      </c>
      <c r="D73" s="13">
        <v>13.13</v>
      </c>
      <c r="F73" s="292">
        <v>9.34</v>
      </c>
      <c r="G73" s="13">
        <v>9.8800000000000008</v>
      </c>
      <c r="K73" s="287"/>
      <c r="L73" s="287">
        <f t="shared" si="15"/>
        <v>238.17761000000002</v>
      </c>
      <c r="M73" s="310">
        <f t="shared" si="16"/>
        <v>482.44478099999998</v>
      </c>
      <c r="N73" s="289"/>
      <c r="O73" s="288">
        <f t="shared" si="17"/>
        <v>343.18615799999998</v>
      </c>
      <c r="P73" s="309">
        <f t="shared" si="18"/>
        <v>363.02775600000001</v>
      </c>
      <c r="Q73" s="287"/>
      <c r="R73" s="286"/>
    </row>
    <row r="74" spans="1:18" ht="18" customHeight="1">
      <c r="A74" s="12">
        <v>39548</v>
      </c>
      <c r="C74" s="13">
        <v>5.9424999999999999</v>
      </c>
      <c r="D74" s="13">
        <v>13.56</v>
      </c>
      <c r="F74" s="292">
        <v>9.23</v>
      </c>
      <c r="G74" s="13">
        <v>9.7475000000000005</v>
      </c>
      <c r="K74" s="287"/>
      <c r="L74" s="287">
        <f t="shared" si="15"/>
        <v>233.94552849999999</v>
      </c>
      <c r="M74" s="310">
        <f t="shared" si="16"/>
        <v>498.24457199999995</v>
      </c>
      <c r="N74" s="289"/>
      <c r="O74" s="288">
        <f t="shared" si="17"/>
        <v>339.14435099999997</v>
      </c>
      <c r="P74" s="309">
        <f t="shared" si="18"/>
        <v>358.15921574999999</v>
      </c>
      <c r="Q74" s="287"/>
      <c r="R74" s="286"/>
    </row>
    <row r="75" spans="1:18" ht="18" customHeight="1">
      <c r="A75" s="12">
        <v>39549</v>
      </c>
      <c r="C75" s="13">
        <v>5.8425000000000002</v>
      </c>
      <c r="D75" s="13">
        <v>13.324999999999999</v>
      </c>
      <c r="F75" s="292">
        <v>8.9649999999999999</v>
      </c>
      <c r="G75" s="13">
        <v>9.5374999999999996</v>
      </c>
      <c r="K75" s="287"/>
      <c r="L75" s="287">
        <f t="shared" si="15"/>
        <v>230.00870850000001</v>
      </c>
      <c r="M75" s="310">
        <f t="shared" si="16"/>
        <v>489.60980249999994</v>
      </c>
      <c r="N75" s="289"/>
      <c r="O75" s="288">
        <f t="shared" si="17"/>
        <v>329.40727049999998</v>
      </c>
      <c r="P75" s="309">
        <f t="shared" si="18"/>
        <v>350.44303874999997</v>
      </c>
      <c r="Q75" s="287"/>
      <c r="R75" s="286"/>
    </row>
    <row r="76" spans="1:18" ht="18" customHeight="1">
      <c r="A76" s="12">
        <v>39552</v>
      </c>
      <c r="C76" s="13">
        <v>5.9175000000000004</v>
      </c>
      <c r="D76" s="13">
        <v>13.725</v>
      </c>
      <c r="F76" s="292">
        <v>8.9600000000000009</v>
      </c>
      <c r="G76" s="13">
        <v>9.5075000000000003</v>
      </c>
      <c r="K76" s="287"/>
      <c r="L76" s="287">
        <f t="shared" si="15"/>
        <v>232.96132350000002</v>
      </c>
      <c r="M76" s="310">
        <f t="shared" si="16"/>
        <v>504.30728249999993</v>
      </c>
      <c r="N76" s="289"/>
      <c r="O76" s="288">
        <f t="shared" si="17"/>
        <v>329.22355199999998</v>
      </c>
      <c r="P76" s="309">
        <f t="shared" si="18"/>
        <v>349.34072774999999</v>
      </c>
      <c r="Q76" s="287"/>
      <c r="R76" s="286"/>
    </row>
    <row r="77" spans="1:18" ht="18" customHeight="1">
      <c r="A77" s="12">
        <v>39553</v>
      </c>
      <c r="C77" s="13">
        <v>6.06</v>
      </c>
      <c r="D77" s="13">
        <v>13.8</v>
      </c>
      <c r="F77" s="292">
        <v>8.9574999999999996</v>
      </c>
      <c r="G77" s="13">
        <v>9.5024999999999995</v>
      </c>
      <c r="K77" s="287"/>
      <c r="L77" s="287">
        <f t="shared" si="15"/>
        <v>238.571292</v>
      </c>
      <c r="M77" s="310">
        <f t="shared" si="16"/>
        <v>507.06306000000001</v>
      </c>
      <c r="N77" s="289"/>
      <c r="O77" s="288">
        <f t="shared" si="17"/>
        <v>329.13169274999996</v>
      </c>
      <c r="P77" s="309">
        <f t="shared" si="18"/>
        <v>349.15700924999993</v>
      </c>
      <c r="Q77" s="287"/>
      <c r="R77" s="286"/>
    </row>
    <row r="78" spans="1:18" ht="18" customHeight="1">
      <c r="A78" s="12">
        <v>39554</v>
      </c>
      <c r="C78" s="13">
        <v>6.0350000000000001</v>
      </c>
      <c r="D78" s="13">
        <v>13.4475</v>
      </c>
      <c r="F78" s="292">
        <v>9.2449999999999992</v>
      </c>
      <c r="G78" s="13">
        <v>9.85</v>
      </c>
      <c r="K78" s="287"/>
      <c r="L78" s="287">
        <f t="shared" si="15"/>
        <v>237.58708700000003</v>
      </c>
      <c r="M78" s="310">
        <f t="shared" si="16"/>
        <v>494.11090574999997</v>
      </c>
      <c r="N78" s="289"/>
      <c r="O78" s="288">
        <f t="shared" si="17"/>
        <v>339.69550649999996</v>
      </c>
      <c r="P78" s="309">
        <f t="shared" si="18"/>
        <v>361.92544499999997</v>
      </c>
      <c r="Q78" s="287"/>
      <c r="R78" s="286"/>
    </row>
    <row r="79" spans="1:18" ht="18" customHeight="1">
      <c r="A79" s="12">
        <v>39555</v>
      </c>
      <c r="C79" s="13">
        <v>6.0350000000000001</v>
      </c>
      <c r="D79" s="13">
        <v>13.505000000000001</v>
      </c>
      <c r="F79" s="292">
        <v>9.1300000000000008</v>
      </c>
      <c r="G79" s="13">
        <v>9.7375000000000007</v>
      </c>
      <c r="K79" s="287"/>
      <c r="L79" s="287">
        <f t="shared" si="15"/>
        <v>237.58708700000003</v>
      </c>
      <c r="M79" s="310">
        <f t="shared" si="16"/>
        <v>496.22366849999997</v>
      </c>
      <c r="N79" s="289"/>
      <c r="O79" s="288">
        <f t="shared" si="17"/>
        <v>335.46998100000002</v>
      </c>
      <c r="P79" s="309">
        <f t="shared" si="18"/>
        <v>357.79177874999999</v>
      </c>
      <c r="Q79" s="287"/>
      <c r="R79" s="286"/>
    </row>
    <row r="80" spans="1:18" ht="18" customHeight="1">
      <c r="A80" s="12">
        <v>39556</v>
      </c>
      <c r="C80" s="13">
        <v>5.9950000000000001</v>
      </c>
      <c r="D80" s="13">
        <v>13.615</v>
      </c>
      <c r="F80" s="292">
        <v>8.6999999999999993</v>
      </c>
      <c r="G80" s="13">
        <v>9.3674999999999997</v>
      </c>
      <c r="K80" s="287"/>
      <c r="L80" s="287">
        <f t="shared" si="15"/>
        <v>236.012359</v>
      </c>
      <c r="M80" s="310">
        <f t="shared" si="16"/>
        <v>500.26547549999998</v>
      </c>
      <c r="N80" s="289"/>
      <c r="O80" s="288">
        <f t="shared" si="17"/>
        <v>319.67018999999993</v>
      </c>
      <c r="P80" s="309">
        <f t="shared" si="18"/>
        <v>344.19660974999994</v>
      </c>
      <c r="Q80" s="287"/>
      <c r="R80" s="286"/>
    </row>
    <row r="81" spans="1:18" ht="18" customHeight="1">
      <c r="A81" s="12">
        <v>39559</v>
      </c>
      <c r="C81" s="13">
        <v>5.8025000000000002</v>
      </c>
      <c r="D81" s="13">
        <v>13.154999999999999</v>
      </c>
      <c r="F81" s="292">
        <v>8.4574999999999996</v>
      </c>
      <c r="G81" s="13">
        <v>9.1449999999999996</v>
      </c>
      <c r="K81" s="287"/>
      <c r="L81" s="287">
        <f t="shared" si="15"/>
        <v>228.43398050000002</v>
      </c>
      <c r="M81" s="310">
        <f t="shared" si="16"/>
        <v>483.36337349999991</v>
      </c>
      <c r="N81" s="289"/>
      <c r="O81" s="288">
        <f t="shared" si="17"/>
        <v>310.75984274999996</v>
      </c>
      <c r="P81" s="309">
        <f t="shared" si="18"/>
        <v>336.02113649999995</v>
      </c>
      <c r="Q81" s="287"/>
      <c r="R81" s="286"/>
    </row>
    <row r="82" spans="1:18" ht="18" customHeight="1">
      <c r="A82" s="12">
        <v>39560</v>
      </c>
      <c r="C82" s="13">
        <v>5.9424999999999999</v>
      </c>
      <c r="D82" s="13">
        <v>13.7475</v>
      </c>
      <c r="F82" s="292">
        <v>8.5175000000000001</v>
      </c>
      <c r="G82" s="13">
        <v>9.11</v>
      </c>
      <c r="K82" s="287"/>
      <c r="L82" s="287">
        <f t="shared" si="15"/>
        <v>233.94552849999999</v>
      </c>
      <c r="M82" s="310">
        <f t="shared" si="16"/>
        <v>505.13401575</v>
      </c>
      <c r="N82" s="289"/>
      <c r="O82" s="288">
        <f t="shared" si="17"/>
        <v>312.96446474999999</v>
      </c>
      <c r="P82" s="309">
        <f t="shared" si="18"/>
        <v>334.73510699999997</v>
      </c>
      <c r="Q82" s="287"/>
      <c r="R82" s="286"/>
    </row>
    <row r="83" spans="1:18" ht="18" customHeight="1">
      <c r="A83" s="12">
        <v>39561</v>
      </c>
      <c r="C83" s="13">
        <v>5.8775000000000004</v>
      </c>
      <c r="D83" s="13">
        <v>13.72</v>
      </c>
      <c r="F83" s="292">
        <v>8.1775000000000002</v>
      </c>
      <c r="G83" s="13">
        <v>8.7200000000000006</v>
      </c>
      <c r="K83" s="287"/>
      <c r="L83" s="287">
        <f t="shared" si="15"/>
        <v>231.38659550000003</v>
      </c>
      <c r="M83" s="310">
        <f t="shared" si="16"/>
        <v>504.12356399999999</v>
      </c>
      <c r="N83" s="289"/>
      <c r="O83" s="288">
        <f t="shared" si="17"/>
        <v>300.47160674999998</v>
      </c>
      <c r="P83" s="309">
        <f t="shared" si="18"/>
        <v>320.40506399999998</v>
      </c>
      <c r="Q83" s="287"/>
      <c r="R83" s="286"/>
    </row>
    <row r="84" spans="1:18" ht="18" customHeight="1">
      <c r="A84" s="12">
        <v>39562</v>
      </c>
      <c r="C84" s="13">
        <v>5.7625000000000002</v>
      </c>
      <c r="D84" s="13">
        <v>13.487500000000001</v>
      </c>
      <c r="F84" s="292">
        <v>8.0924999999999994</v>
      </c>
      <c r="G84" s="13">
        <v>8.6349999999999998</v>
      </c>
      <c r="K84" s="287"/>
      <c r="L84" s="287">
        <f t="shared" si="15"/>
        <v>226.85925250000003</v>
      </c>
      <c r="M84" s="310">
        <f t="shared" si="16"/>
        <v>495.58065375000001</v>
      </c>
      <c r="N84" s="289"/>
      <c r="O84" s="288">
        <f t="shared" si="17"/>
        <v>297.34839224999996</v>
      </c>
      <c r="P84" s="309">
        <f t="shared" si="18"/>
        <v>317.28184949999996</v>
      </c>
      <c r="Q84" s="287"/>
      <c r="R84" s="286"/>
    </row>
    <row r="85" spans="1:18" ht="18" customHeight="1">
      <c r="A85" s="12">
        <v>39563</v>
      </c>
      <c r="C85" s="13">
        <v>5.7725</v>
      </c>
      <c r="D85" s="13">
        <v>13.2575</v>
      </c>
      <c r="F85" s="292">
        <v>8.0050000000000008</v>
      </c>
      <c r="G85" s="13">
        <v>8.5500000000000007</v>
      </c>
      <c r="K85" s="287"/>
      <c r="L85" s="287">
        <f t="shared" si="15"/>
        <v>227.25293450000001</v>
      </c>
      <c r="M85" s="310">
        <f t="shared" si="16"/>
        <v>487.12960274999995</v>
      </c>
      <c r="N85" s="289"/>
      <c r="O85" s="288">
        <f t="shared" si="17"/>
        <v>294.13331850000003</v>
      </c>
      <c r="P85" s="309">
        <f t="shared" si="18"/>
        <v>314.158635</v>
      </c>
      <c r="Q85" s="287"/>
      <c r="R85" s="286"/>
    </row>
    <row r="86" spans="1:18" ht="18" customHeight="1">
      <c r="A86" s="12">
        <v>39566</v>
      </c>
      <c r="C86" s="13">
        <v>6</v>
      </c>
      <c r="D86" s="13">
        <v>12.835000000000001</v>
      </c>
      <c r="F86" s="292">
        <v>8.26</v>
      </c>
      <c r="G86" s="13">
        <v>8.6999999999999993</v>
      </c>
      <c r="K86" s="287"/>
      <c r="L86" s="287">
        <f t="shared" si="15"/>
        <v>236.20920000000001</v>
      </c>
      <c r="M86" s="310">
        <f t="shared" si="16"/>
        <v>471.6053895</v>
      </c>
      <c r="N86" s="289"/>
      <c r="O86" s="288">
        <f t="shared" si="17"/>
        <v>303.50296199999997</v>
      </c>
      <c r="P86" s="309">
        <f t="shared" si="18"/>
        <v>319.67018999999993</v>
      </c>
      <c r="Q86" s="287"/>
      <c r="R86" s="286"/>
    </row>
    <row r="87" spans="1:18" ht="18" customHeight="1">
      <c r="A87" s="12">
        <v>39567</v>
      </c>
      <c r="C87" s="13">
        <v>5.9124999999999996</v>
      </c>
      <c r="D87" s="13">
        <v>12.795</v>
      </c>
      <c r="F87" s="292">
        <v>7.94</v>
      </c>
      <c r="G87" s="13">
        <v>8.48</v>
      </c>
      <c r="K87" s="287"/>
      <c r="L87" s="287">
        <f t="shared" si="15"/>
        <v>232.76448249999999</v>
      </c>
      <c r="M87" s="310">
        <f t="shared" si="16"/>
        <v>470.13564149999996</v>
      </c>
      <c r="N87" s="289"/>
      <c r="O87" s="288">
        <f t="shared" si="17"/>
        <v>291.744978</v>
      </c>
      <c r="P87" s="309">
        <f t="shared" si="18"/>
        <v>311.58657599999998</v>
      </c>
      <c r="Q87" s="287"/>
      <c r="R87" s="286"/>
    </row>
    <row r="88" spans="1:18" ht="18" customHeight="1">
      <c r="A88" s="12">
        <v>39568</v>
      </c>
      <c r="C88" s="13">
        <v>6.0025000000000004</v>
      </c>
      <c r="D88" s="13">
        <v>13.0175</v>
      </c>
      <c r="F88" s="292">
        <v>7.8724999999999996</v>
      </c>
      <c r="G88" s="13">
        <v>8.64</v>
      </c>
      <c r="K88" s="287"/>
      <c r="L88" s="287">
        <f t="shared" si="15"/>
        <v>236.30762050000001</v>
      </c>
      <c r="M88" s="310">
        <f t="shared" si="16"/>
        <v>478.31111474999994</v>
      </c>
      <c r="N88" s="289"/>
      <c r="O88" s="288">
        <f t="shared" si="17"/>
        <v>289.26477824999995</v>
      </c>
      <c r="P88" s="309">
        <f t="shared" si="18"/>
        <v>317.46556800000002</v>
      </c>
      <c r="Q88" s="287"/>
      <c r="R88" s="286"/>
    </row>
    <row r="89" spans="1:18" ht="18" customHeight="1">
      <c r="A89" s="306" t="s">
        <v>79</v>
      </c>
      <c r="B89" s="297"/>
      <c r="C89" s="297">
        <f>AVERAGE(C67:C88)</f>
        <v>5.9336363636363636</v>
      </c>
      <c r="D89" s="297">
        <f>AVERAGE(D67:D88)</f>
        <v>13.139431818181817</v>
      </c>
      <c r="E89" s="297"/>
      <c r="F89" s="308">
        <f>AVERAGE(F67:F88)</f>
        <v>8.8104545454545455</v>
      </c>
      <c r="G89" s="308">
        <f>AVERAGE(G67:G88)</f>
        <v>9.3809090909090873</v>
      </c>
      <c r="H89" s="297"/>
      <c r="I89" s="297"/>
      <c r="J89" s="305"/>
      <c r="K89" s="294"/>
      <c r="L89" s="294">
        <f>C89*39.3682+AVERAGE(L67:L88)</f>
        <v>467.19316618181819</v>
      </c>
      <c r="M89" s="312">
        <f>D89*39.3682+AVERAGE(M67:M88)</f>
        <v>1000.0671206022728</v>
      </c>
      <c r="N89" s="295"/>
      <c r="O89" s="307">
        <f>F89*39.3682+AVERAGE(O67:O88)</f>
        <v>670.5804353181818</v>
      </c>
      <c r="P89" s="311">
        <f>G89*39.3682+AVERAGE(P67:P88)</f>
        <v>713.99881463636348</v>
      </c>
      <c r="Q89" s="287"/>
      <c r="R89" s="286"/>
    </row>
    <row r="90" spans="1:18" ht="18" customHeight="1">
      <c r="A90" s="12">
        <v>39569</v>
      </c>
      <c r="C90" s="13">
        <v>6.0549999999999997</v>
      </c>
      <c r="D90" s="13">
        <v>12.5875</v>
      </c>
      <c r="F90" s="292">
        <v>7.7649999999999997</v>
      </c>
      <c r="G90" s="13">
        <v>8.65</v>
      </c>
      <c r="K90" s="287"/>
      <c r="L90" s="287">
        <f t="shared" ref="L90:L110" si="19">C90*39.3682</f>
        <v>238.37445099999999</v>
      </c>
      <c r="M90" s="310">
        <f t="shared" ref="M90:M110" si="20">D90*36.7437</f>
        <v>462.51132374999997</v>
      </c>
      <c r="N90" s="289"/>
      <c r="O90" s="288">
        <f t="shared" ref="O90:O110" si="21">F90*36.7437</f>
        <v>285.31483049999997</v>
      </c>
      <c r="P90" s="309">
        <f t="shared" ref="P90:P110" si="22">G90*36.7437</f>
        <v>317.83300500000001</v>
      </c>
      <c r="Q90" s="287"/>
      <c r="R90" s="286"/>
    </row>
    <row r="91" spans="1:18" ht="18" customHeight="1">
      <c r="A91" s="12">
        <v>39570</v>
      </c>
      <c r="C91" s="13">
        <v>6.02</v>
      </c>
      <c r="D91" s="13">
        <v>12.925000000000001</v>
      </c>
      <c r="F91" s="292">
        <v>7.96</v>
      </c>
      <c r="G91" s="13">
        <v>8.65</v>
      </c>
      <c r="K91" s="287"/>
      <c r="L91" s="287">
        <f t="shared" si="19"/>
        <v>236.99656400000001</v>
      </c>
      <c r="M91" s="310">
        <f t="shared" si="20"/>
        <v>474.91232249999996</v>
      </c>
      <c r="N91" s="289"/>
      <c r="O91" s="288">
        <f t="shared" si="21"/>
        <v>292.47985199999999</v>
      </c>
      <c r="P91" s="309">
        <f t="shared" si="22"/>
        <v>317.83300500000001</v>
      </c>
      <c r="Q91" s="287"/>
      <c r="R91" s="286"/>
    </row>
    <row r="92" spans="1:18" ht="18" customHeight="1">
      <c r="A92" s="12">
        <v>39573</v>
      </c>
      <c r="C92" s="13">
        <v>5.82</v>
      </c>
      <c r="D92" s="13">
        <v>12.73</v>
      </c>
      <c r="F92" s="292">
        <v>7.9249999999999998</v>
      </c>
      <c r="G92" s="13">
        <v>8.98</v>
      </c>
      <c r="K92" s="287"/>
      <c r="L92" s="287">
        <f t="shared" si="19"/>
        <v>229.12292400000001</v>
      </c>
      <c r="M92" s="310">
        <f t="shared" si="20"/>
        <v>467.74730099999999</v>
      </c>
      <c r="N92" s="289"/>
      <c r="O92" s="288">
        <f t="shared" si="21"/>
        <v>291.19382249999995</v>
      </c>
      <c r="P92" s="309">
        <f t="shared" si="22"/>
        <v>329.95842599999997</v>
      </c>
      <c r="Q92" s="287"/>
      <c r="R92" s="286"/>
    </row>
    <row r="93" spans="1:18" ht="18" customHeight="1">
      <c r="A93" s="12">
        <v>39574</v>
      </c>
      <c r="C93" s="13">
        <v>5.9474999999999998</v>
      </c>
      <c r="D93" s="13">
        <v>12.645</v>
      </c>
      <c r="F93" s="292">
        <v>8.06</v>
      </c>
      <c r="G93" s="13">
        <v>9.0449999999999999</v>
      </c>
      <c r="K93" s="287"/>
      <c r="L93" s="287">
        <f t="shared" si="19"/>
        <v>234.1423695</v>
      </c>
      <c r="M93" s="310">
        <f t="shared" si="20"/>
        <v>464.62408649999992</v>
      </c>
      <c r="N93" s="289"/>
      <c r="O93" s="288">
        <f t="shared" si="21"/>
        <v>296.154222</v>
      </c>
      <c r="P93" s="309">
        <f t="shared" si="22"/>
        <v>332.34676649999994</v>
      </c>
      <c r="Q93" s="287"/>
      <c r="R93" s="286"/>
    </row>
    <row r="94" spans="1:18" ht="18" customHeight="1">
      <c r="A94" s="12">
        <v>39575</v>
      </c>
      <c r="C94" s="13">
        <v>6.0149999999999997</v>
      </c>
      <c r="D94" s="13">
        <v>12.9725</v>
      </c>
      <c r="F94" s="292">
        <v>7.95</v>
      </c>
      <c r="G94" s="13">
        <v>8.99</v>
      </c>
      <c r="K94" s="287"/>
      <c r="L94" s="287">
        <f t="shared" si="19"/>
        <v>236.799723</v>
      </c>
      <c r="M94" s="310">
        <f t="shared" si="20"/>
        <v>476.65764824999997</v>
      </c>
      <c r="N94" s="289"/>
      <c r="O94" s="288">
        <f t="shared" si="21"/>
        <v>292.112415</v>
      </c>
      <c r="P94" s="309">
        <f t="shared" si="22"/>
        <v>330.32586299999997</v>
      </c>
      <c r="Q94" s="287"/>
      <c r="R94" s="286"/>
    </row>
    <row r="95" spans="1:18" ht="18" customHeight="1">
      <c r="A95" s="12">
        <v>39576</v>
      </c>
      <c r="C95" s="13">
        <v>6.1875</v>
      </c>
      <c r="D95" s="13">
        <v>12.952500000000001</v>
      </c>
      <c r="F95" s="292">
        <v>8.09</v>
      </c>
      <c r="G95" s="13">
        <v>9</v>
      </c>
      <c r="K95" s="287"/>
      <c r="L95" s="287">
        <f t="shared" si="19"/>
        <v>243.59073750000002</v>
      </c>
      <c r="M95" s="310">
        <f t="shared" si="20"/>
        <v>475.92277424999997</v>
      </c>
      <c r="N95" s="289"/>
      <c r="O95" s="288">
        <f t="shared" si="21"/>
        <v>297.25653299999999</v>
      </c>
      <c r="P95" s="309">
        <f t="shared" si="22"/>
        <v>330.69329999999997</v>
      </c>
      <c r="Q95" s="287"/>
      <c r="R95" s="286"/>
    </row>
    <row r="96" spans="1:18" ht="18" customHeight="1">
      <c r="A96" s="12">
        <v>39577</v>
      </c>
      <c r="C96" s="13">
        <v>6.1849999999999996</v>
      </c>
      <c r="D96" s="13">
        <v>13.494999999999999</v>
      </c>
      <c r="F96" s="292">
        <v>7.915</v>
      </c>
      <c r="G96" s="13">
        <v>8.81</v>
      </c>
      <c r="K96" s="287"/>
      <c r="L96" s="287">
        <f t="shared" si="19"/>
        <v>243.49231699999999</v>
      </c>
      <c r="M96" s="310">
        <f t="shared" si="20"/>
        <v>495.85623149999992</v>
      </c>
      <c r="N96" s="289"/>
      <c r="O96" s="288">
        <f t="shared" si="21"/>
        <v>290.82638549999996</v>
      </c>
      <c r="P96" s="309">
        <f t="shared" si="22"/>
        <v>323.711997</v>
      </c>
      <c r="Q96" s="287"/>
      <c r="R96" s="286"/>
    </row>
    <row r="97" spans="1:18" ht="18" customHeight="1">
      <c r="A97" s="12">
        <v>39580</v>
      </c>
      <c r="C97" s="13">
        <v>6.0350000000000001</v>
      </c>
      <c r="D97" s="13">
        <v>13.35</v>
      </c>
      <c r="F97" s="292">
        <v>7.9349999999999996</v>
      </c>
      <c r="G97" s="13">
        <v>8.85</v>
      </c>
      <c r="K97" s="287"/>
      <c r="L97" s="287">
        <f t="shared" si="19"/>
        <v>237.58708700000003</v>
      </c>
      <c r="M97" s="310">
        <f t="shared" si="20"/>
        <v>490.52839499999993</v>
      </c>
      <c r="N97" s="289"/>
      <c r="O97" s="288">
        <f t="shared" si="21"/>
        <v>291.56125949999995</v>
      </c>
      <c r="P97" s="309">
        <f t="shared" si="22"/>
        <v>325.18174499999998</v>
      </c>
      <c r="Q97" s="287"/>
      <c r="R97" s="286"/>
    </row>
    <row r="98" spans="1:18" ht="18" customHeight="1">
      <c r="A98" s="12">
        <v>39581</v>
      </c>
      <c r="C98" s="13">
        <v>5.9749999999999996</v>
      </c>
      <c r="D98" s="13">
        <v>13.744999999999999</v>
      </c>
      <c r="F98" s="292">
        <v>7.8550000000000004</v>
      </c>
      <c r="G98" s="13">
        <v>8.73</v>
      </c>
      <c r="K98" s="287"/>
      <c r="L98" s="287">
        <f t="shared" si="19"/>
        <v>235.22499500000001</v>
      </c>
      <c r="M98" s="310">
        <f t="shared" si="20"/>
        <v>505.04215649999992</v>
      </c>
      <c r="N98" s="289"/>
      <c r="O98" s="288">
        <f t="shared" si="21"/>
        <v>288.62176349999999</v>
      </c>
      <c r="P98" s="309">
        <f t="shared" si="22"/>
        <v>320.77250099999998</v>
      </c>
      <c r="Q98" s="287"/>
      <c r="R98" s="286"/>
    </row>
    <row r="99" spans="1:18" ht="18" customHeight="1">
      <c r="A99" s="12">
        <v>39582</v>
      </c>
      <c r="C99" s="13">
        <v>5.8975</v>
      </c>
      <c r="D99" s="13">
        <v>13.71</v>
      </c>
      <c r="F99" s="292">
        <v>7.61</v>
      </c>
      <c r="G99" s="13">
        <v>8.11</v>
      </c>
      <c r="K99" s="287"/>
      <c r="L99" s="287">
        <f t="shared" si="19"/>
        <v>232.1739595</v>
      </c>
      <c r="M99" s="310">
        <f t="shared" si="20"/>
        <v>503.75612699999999</v>
      </c>
      <c r="N99" s="289"/>
      <c r="O99" s="288">
        <f t="shared" si="21"/>
        <v>279.61955699999999</v>
      </c>
      <c r="P99" s="309">
        <f t="shared" si="22"/>
        <v>297.99140699999998</v>
      </c>
      <c r="Q99" s="287"/>
      <c r="R99" s="286"/>
    </row>
    <row r="100" spans="1:18" ht="18" customHeight="1">
      <c r="A100" s="12">
        <v>39583</v>
      </c>
      <c r="C100" s="13">
        <v>5.99</v>
      </c>
      <c r="D100" s="13">
        <v>13.475</v>
      </c>
      <c r="F100" s="292">
        <v>7.7149999999999999</v>
      </c>
      <c r="G100" s="13">
        <v>8.2149999999999999</v>
      </c>
      <c r="K100" s="287"/>
      <c r="L100" s="287">
        <f t="shared" si="19"/>
        <v>235.81551800000003</v>
      </c>
      <c r="M100" s="310">
        <f t="shared" si="20"/>
        <v>495.12135749999993</v>
      </c>
      <c r="N100" s="289"/>
      <c r="O100" s="288">
        <f t="shared" si="21"/>
        <v>283.47764549999999</v>
      </c>
      <c r="P100" s="309">
        <f t="shared" si="22"/>
        <v>301.84949549999999</v>
      </c>
      <c r="Q100" s="287"/>
      <c r="R100" s="286"/>
    </row>
    <row r="101" spans="1:18" ht="18" customHeight="1">
      <c r="A101" s="12">
        <v>39584</v>
      </c>
      <c r="C101" s="13">
        <v>5.91</v>
      </c>
      <c r="D101" s="13">
        <v>13.78</v>
      </c>
      <c r="F101" s="292">
        <v>7.7549999999999999</v>
      </c>
      <c r="G101" s="13">
        <v>8.2424999999999997</v>
      </c>
      <c r="K101" s="287"/>
      <c r="L101" s="287">
        <f t="shared" si="19"/>
        <v>232.66606200000001</v>
      </c>
      <c r="M101" s="310">
        <f t="shared" si="20"/>
        <v>506.32818599999996</v>
      </c>
      <c r="N101" s="289"/>
      <c r="O101" s="288">
        <f t="shared" si="21"/>
        <v>284.94739349999998</v>
      </c>
      <c r="P101" s="309">
        <f t="shared" si="22"/>
        <v>302.85994724999995</v>
      </c>
      <c r="Q101" s="287"/>
      <c r="R101" s="286"/>
    </row>
    <row r="102" spans="1:18" ht="18" customHeight="1">
      <c r="A102" s="12">
        <v>39587</v>
      </c>
      <c r="C102" s="13">
        <v>5.8674999999999997</v>
      </c>
      <c r="D102" s="13">
        <v>13.33</v>
      </c>
      <c r="F102" s="292">
        <v>7.91</v>
      </c>
      <c r="G102" s="13">
        <v>8.3699999999999992</v>
      </c>
      <c r="K102" s="287"/>
      <c r="L102" s="287">
        <f t="shared" si="19"/>
        <v>230.99291349999999</v>
      </c>
      <c r="M102" s="310">
        <f t="shared" si="20"/>
        <v>489.79352099999994</v>
      </c>
      <c r="N102" s="289"/>
      <c r="O102" s="288">
        <f t="shared" si="21"/>
        <v>290.64266699999996</v>
      </c>
      <c r="P102" s="309">
        <f t="shared" si="22"/>
        <v>307.54476899999997</v>
      </c>
      <c r="Q102" s="287"/>
      <c r="R102" s="286"/>
    </row>
    <row r="103" spans="1:18" ht="18" customHeight="1">
      <c r="A103" s="12">
        <v>39588</v>
      </c>
      <c r="C103" s="13">
        <v>5.8975</v>
      </c>
      <c r="D103" s="13">
        <v>13.315</v>
      </c>
      <c r="F103" s="292">
        <v>7.84</v>
      </c>
      <c r="G103" s="13">
        <v>8.3074999999999992</v>
      </c>
      <c r="K103" s="287"/>
      <c r="L103" s="287">
        <f t="shared" si="19"/>
        <v>232.1739595</v>
      </c>
      <c r="M103" s="310">
        <f t="shared" si="20"/>
        <v>489.24236549999995</v>
      </c>
      <c r="N103" s="289"/>
      <c r="O103" s="288">
        <f t="shared" si="21"/>
        <v>288.07060799999999</v>
      </c>
      <c r="P103" s="309">
        <f t="shared" si="22"/>
        <v>305.24828774999992</v>
      </c>
      <c r="Q103" s="287"/>
      <c r="R103" s="286"/>
    </row>
    <row r="104" spans="1:18" ht="18" customHeight="1">
      <c r="A104" s="12">
        <v>39589</v>
      </c>
      <c r="C104" s="13">
        <v>6.0724999999999998</v>
      </c>
      <c r="D104" s="13">
        <v>13.49</v>
      </c>
      <c r="F104" s="292">
        <v>7.78</v>
      </c>
      <c r="G104" s="13">
        <v>8.3000000000000007</v>
      </c>
      <c r="K104" s="287"/>
      <c r="L104" s="287">
        <f t="shared" si="19"/>
        <v>239.06339450000002</v>
      </c>
      <c r="M104" s="310">
        <f t="shared" si="20"/>
        <v>495.67251299999998</v>
      </c>
      <c r="N104" s="289"/>
      <c r="O104" s="288">
        <f t="shared" si="21"/>
        <v>285.86598599999996</v>
      </c>
      <c r="P104" s="309">
        <f t="shared" si="22"/>
        <v>304.97271000000001</v>
      </c>
      <c r="Q104" s="287"/>
      <c r="R104" s="286"/>
    </row>
    <row r="105" spans="1:18" ht="18" customHeight="1">
      <c r="A105" s="12">
        <v>39590</v>
      </c>
      <c r="C105" s="13">
        <v>5.9574999999999996</v>
      </c>
      <c r="D105" s="13">
        <v>13.2475</v>
      </c>
      <c r="F105" s="292">
        <v>7.45</v>
      </c>
      <c r="G105" s="13">
        <v>8.0024999999999995</v>
      </c>
      <c r="K105" s="287"/>
      <c r="L105" s="287">
        <f t="shared" si="19"/>
        <v>234.53605149999999</v>
      </c>
      <c r="M105" s="310">
        <f t="shared" si="20"/>
        <v>486.76216574999995</v>
      </c>
      <c r="N105" s="289"/>
      <c r="O105" s="288">
        <f t="shared" si="21"/>
        <v>273.740565</v>
      </c>
      <c r="P105" s="309">
        <f t="shared" si="22"/>
        <v>294.04145924999995</v>
      </c>
      <c r="Q105" s="287"/>
      <c r="R105" s="286"/>
    </row>
    <row r="106" spans="1:18" ht="18" customHeight="1">
      <c r="A106" s="12">
        <v>39591</v>
      </c>
      <c r="C106" s="13">
        <v>5.9974999999999996</v>
      </c>
      <c r="D106" s="13">
        <v>13.68</v>
      </c>
      <c r="F106" s="292">
        <v>7.5250000000000004</v>
      </c>
      <c r="G106" s="13">
        <v>7.9775</v>
      </c>
      <c r="K106" s="287"/>
      <c r="L106" s="287">
        <f t="shared" si="19"/>
        <v>236.11077950000001</v>
      </c>
      <c r="M106" s="310">
        <f t="shared" si="20"/>
        <v>502.65381599999995</v>
      </c>
      <c r="N106" s="289"/>
      <c r="O106" s="288">
        <f t="shared" si="21"/>
        <v>276.49634249999997</v>
      </c>
      <c r="P106" s="309">
        <f t="shared" si="22"/>
        <v>293.12286674999996</v>
      </c>
      <c r="Q106" s="287"/>
      <c r="R106" s="286"/>
    </row>
    <row r="107" spans="1:18" ht="18" customHeight="1">
      <c r="A107" s="12">
        <v>39595</v>
      </c>
      <c r="C107" s="13">
        <v>5.98</v>
      </c>
      <c r="D107" s="13">
        <v>13.4885</v>
      </c>
      <c r="F107" s="292">
        <v>7.59</v>
      </c>
      <c r="G107" s="13">
        <v>8.0500000000000007</v>
      </c>
      <c r="K107" s="287"/>
      <c r="L107" s="287">
        <f t="shared" si="19"/>
        <v>235.42183600000001</v>
      </c>
      <c r="M107" s="310">
        <f t="shared" si="20"/>
        <v>495.61739744999994</v>
      </c>
      <c r="N107" s="289"/>
      <c r="O107" s="288">
        <f t="shared" si="21"/>
        <v>278.884683</v>
      </c>
      <c r="P107" s="309">
        <f t="shared" si="22"/>
        <v>295.78678500000001</v>
      </c>
      <c r="Q107" s="287"/>
      <c r="R107" s="286"/>
    </row>
    <row r="108" spans="1:18" ht="18" customHeight="1">
      <c r="A108" s="12">
        <v>39596</v>
      </c>
      <c r="C108" s="13">
        <v>5.9249999999999998</v>
      </c>
      <c r="D108" s="13">
        <v>13.727499999999999</v>
      </c>
      <c r="F108" s="292">
        <v>7.59</v>
      </c>
      <c r="G108" s="13">
        <v>8.0350000000000001</v>
      </c>
      <c r="K108" s="287"/>
      <c r="L108" s="287">
        <f t="shared" si="19"/>
        <v>233.256585</v>
      </c>
      <c r="M108" s="310">
        <f t="shared" si="20"/>
        <v>504.3991417499999</v>
      </c>
      <c r="N108" s="289"/>
      <c r="O108" s="288">
        <f t="shared" si="21"/>
        <v>278.884683</v>
      </c>
      <c r="P108" s="309">
        <f t="shared" si="22"/>
        <v>295.23562949999996</v>
      </c>
      <c r="Q108" s="287"/>
      <c r="R108" s="286"/>
    </row>
    <row r="109" spans="1:18" ht="18" customHeight="1">
      <c r="A109" s="12">
        <v>39597</v>
      </c>
      <c r="C109" s="13">
        <v>5.8224999999999998</v>
      </c>
      <c r="D109" s="13">
        <v>13.227499999999999</v>
      </c>
      <c r="F109" s="292">
        <v>7.4349999999999996</v>
      </c>
      <c r="G109" s="13">
        <v>7.94</v>
      </c>
      <c r="K109" s="287"/>
      <c r="L109" s="287">
        <f t="shared" si="19"/>
        <v>229.22134450000001</v>
      </c>
      <c r="M109" s="310">
        <f t="shared" si="20"/>
        <v>486.0272917499999</v>
      </c>
      <c r="N109" s="289"/>
      <c r="O109" s="288">
        <f t="shared" si="21"/>
        <v>273.18940949999995</v>
      </c>
      <c r="P109" s="309">
        <f t="shared" si="22"/>
        <v>291.744978</v>
      </c>
      <c r="Q109" s="287"/>
      <c r="R109" s="286"/>
    </row>
    <row r="110" spans="1:18" ht="18" customHeight="1">
      <c r="A110" s="12">
        <v>39598</v>
      </c>
      <c r="C110" s="13">
        <v>5.9924999999999997</v>
      </c>
      <c r="D110" s="13">
        <v>13.635</v>
      </c>
      <c r="F110" s="292">
        <v>7.6150000000000002</v>
      </c>
      <c r="G110" s="13">
        <v>8.02</v>
      </c>
      <c r="K110" s="287"/>
      <c r="L110" s="287">
        <f t="shared" si="19"/>
        <v>235.9139385</v>
      </c>
      <c r="M110" s="310">
        <f t="shared" si="20"/>
        <v>501.00034949999997</v>
      </c>
      <c r="N110" s="289"/>
      <c r="O110" s="288">
        <f t="shared" si="21"/>
        <v>279.80327549999998</v>
      </c>
      <c r="P110" s="309">
        <f t="shared" si="22"/>
        <v>294.68447399999997</v>
      </c>
      <c r="Q110" s="287"/>
      <c r="R110" s="286"/>
    </row>
    <row r="111" spans="1:18" ht="18" customHeight="1">
      <c r="A111" s="306" t="s">
        <v>78</v>
      </c>
      <c r="B111" s="297"/>
      <c r="C111" s="297">
        <f>AVERAGE(C90:C110)</f>
        <v>5.9785714285714295</v>
      </c>
      <c r="D111" s="297">
        <f>AVERAGE(D90:D110)</f>
        <v>13.309928571428573</v>
      </c>
      <c r="E111" s="297"/>
      <c r="F111" s="308">
        <f>AVERAGE(F90:F110)</f>
        <v>7.7747619047619052</v>
      </c>
      <c r="G111" s="308">
        <f>AVERAGE(G90:G110)</f>
        <v>8.4416666666666682</v>
      </c>
      <c r="H111" s="297"/>
      <c r="I111" s="297"/>
      <c r="J111" s="305"/>
      <c r="K111" s="294"/>
      <c r="L111" s="294">
        <f>AVERAGE(L90:L110)</f>
        <v>235.36559571428569</v>
      </c>
      <c r="M111" s="312">
        <f>AVERAGE(M90:M110)</f>
        <v>489.05602245</v>
      </c>
      <c r="N111" s="295"/>
      <c r="O111" s="307">
        <f>AVERAGE(O90:O110)</f>
        <v>285.67351900000006</v>
      </c>
      <c r="P111" s="311">
        <f>AVERAGE(P90:P110)</f>
        <v>310.17806749999994</v>
      </c>
      <c r="Q111" s="287"/>
      <c r="R111" s="286"/>
    </row>
    <row r="112" spans="1:18" ht="18" customHeight="1">
      <c r="A112" s="12">
        <v>39601</v>
      </c>
      <c r="C112" s="13">
        <v>6.1574999999999998</v>
      </c>
      <c r="D112" s="13">
        <v>13.654999999999999</v>
      </c>
      <c r="F112" s="292">
        <v>7.8250000000000002</v>
      </c>
      <c r="G112" s="13">
        <v>8.2100000000000009</v>
      </c>
      <c r="K112" s="287"/>
      <c r="L112" s="287">
        <f t="shared" ref="L112:L118" si="23">C112*39.3682</f>
        <v>242.40969150000001</v>
      </c>
      <c r="M112" s="310">
        <f t="shared" ref="M112:M132" si="24">D112*36.7437</f>
        <v>501.73522349999996</v>
      </c>
      <c r="N112" s="289"/>
      <c r="O112" s="288">
        <f t="shared" ref="O112:O132" si="25">F112*36.7437</f>
        <v>287.5194525</v>
      </c>
      <c r="P112" s="309">
        <f t="shared" ref="P112:P132" si="26">G112*36.7437</f>
        <v>301.66577699999999</v>
      </c>
      <c r="Q112" s="287"/>
      <c r="R112" s="286"/>
    </row>
    <row r="113" spans="1:18" ht="18" customHeight="1">
      <c r="A113" s="12">
        <v>39602</v>
      </c>
      <c r="C113" s="13">
        <v>6.08</v>
      </c>
      <c r="D113" s="13">
        <v>13.595000000000001</v>
      </c>
      <c r="F113" s="292">
        <v>7.5049999999999999</v>
      </c>
      <c r="G113" s="13">
        <v>7.88</v>
      </c>
      <c r="K113" s="287"/>
      <c r="L113" s="287">
        <f t="shared" si="23"/>
        <v>239.35865600000002</v>
      </c>
      <c r="M113" s="310">
        <f t="shared" si="24"/>
        <v>499.53060149999999</v>
      </c>
      <c r="N113" s="289"/>
      <c r="O113" s="288">
        <f t="shared" si="25"/>
        <v>275.76146849999998</v>
      </c>
      <c r="P113" s="309">
        <f t="shared" si="26"/>
        <v>289.54035599999997</v>
      </c>
      <c r="Q113" s="287"/>
      <c r="R113" s="286"/>
    </row>
    <row r="114" spans="1:18" ht="18" customHeight="1">
      <c r="A114" s="12">
        <v>39603</v>
      </c>
      <c r="C114" s="13">
        <v>6.1449999999999996</v>
      </c>
      <c r="D114" s="13">
        <v>13.89</v>
      </c>
      <c r="F114" s="292">
        <v>7.53</v>
      </c>
      <c r="G114" s="13">
        <v>7.9</v>
      </c>
      <c r="K114" s="287"/>
      <c r="L114" s="287">
        <f t="shared" si="23"/>
        <v>241.91758899999999</v>
      </c>
      <c r="M114" s="310">
        <f t="shared" si="24"/>
        <v>510.36999299999997</v>
      </c>
      <c r="N114" s="289"/>
      <c r="O114" s="288">
        <f t="shared" si="25"/>
        <v>276.68006099999997</v>
      </c>
      <c r="P114" s="309">
        <f t="shared" si="26"/>
        <v>290.27522999999997</v>
      </c>
      <c r="Q114" s="287"/>
      <c r="R114" s="286"/>
    </row>
    <row r="115" spans="1:18" ht="18" customHeight="1">
      <c r="A115" s="12">
        <v>39604</v>
      </c>
      <c r="C115" s="13">
        <v>6.4325000000000001</v>
      </c>
      <c r="D115" s="13">
        <v>14.52</v>
      </c>
      <c r="F115" s="292">
        <v>7.8550000000000004</v>
      </c>
      <c r="G115" s="13">
        <v>8.1449999999999996</v>
      </c>
      <c r="K115" s="287"/>
      <c r="L115" s="287">
        <f t="shared" si="23"/>
        <v>253.23594650000001</v>
      </c>
      <c r="M115" s="310">
        <f t="shared" si="24"/>
        <v>533.51852399999996</v>
      </c>
      <c r="N115" s="289"/>
      <c r="O115" s="288">
        <f t="shared" si="25"/>
        <v>288.62176349999999</v>
      </c>
      <c r="P115" s="309">
        <f t="shared" si="26"/>
        <v>299.27743649999996</v>
      </c>
      <c r="Q115" s="287"/>
      <c r="R115" s="286"/>
    </row>
    <row r="116" spans="1:18" ht="18" customHeight="1">
      <c r="A116" s="12">
        <v>39605</v>
      </c>
      <c r="C116" s="13">
        <v>6.5075000000000003</v>
      </c>
      <c r="D116" s="13">
        <v>14.574999999999999</v>
      </c>
      <c r="F116" s="292">
        <v>8.11</v>
      </c>
      <c r="G116" s="13">
        <v>8.4674999999999994</v>
      </c>
      <c r="K116" s="287"/>
      <c r="L116" s="287">
        <f t="shared" si="23"/>
        <v>256.18856150000005</v>
      </c>
      <c r="M116" s="310">
        <f t="shared" si="24"/>
        <v>535.53942749999987</v>
      </c>
      <c r="N116" s="289"/>
      <c r="O116" s="288">
        <f t="shared" si="25"/>
        <v>297.99140699999998</v>
      </c>
      <c r="P116" s="309">
        <f t="shared" si="26"/>
        <v>311.12727974999996</v>
      </c>
      <c r="Q116" s="287"/>
      <c r="R116" s="286"/>
    </row>
    <row r="117" spans="1:18" ht="18" customHeight="1">
      <c r="A117" s="12">
        <v>39608</v>
      </c>
      <c r="C117" s="13">
        <v>6.5724999999999998</v>
      </c>
      <c r="D117" s="13">
        <v>14.52</v>
      </c>
      <c r="F117" s="292">
        <v>7.8849999999999998</v>
      </c>
      <c r="G117" s="13">
        <v>8.2550000000000008</v>
      </c>
      <c r="K117" s="287"/>
      <c r="L117" s="287">
        <f t="shared" si="23"/>
        <v>258.74749450000002</v>
      </c>
      <c r="M117" s="310">
        <f t="shared" si="24"/>
        <v>533.51852399999996</v>
      </c>
      <c r="N117" s="289"/>
      <c r="O117" s="288">
        <f t="shared" si="25"/>
        <v>289.72407449999997</v>
      </c>
      <c r="P117" s="309">
        <f t="shared" si="26"/>
        <v>303.31924350000003</v>
      </c>
      <c r="Q117" s="287"/>
      <c r="R117" s="286"/>
    </row>
    <row r="118" spans="1:18" ht="18" customHeight="1">
      <c r="A118" s="12">
        <v>39609</v>
      </c>
      <c r="C118" s="13">
        <v>6.7324999999999999</v>
      </c>
      <c r="D118" s="13">
        <v>14.465</v>
      </c>
      <c r="F118" s="292">
        <v>8.09</v>
      </c>
      <c r="G118" s="13">
        <v>8.4649999999999999</v>
      </c>
      <c r="K118" s="287"/>
      <c r="L118" s="287">
        <f t="shared" si="23"/>
        <v>265.04640649999999</v>
      </c>
      <c r="M118" s="310">
        <f t="shared" si="24"/>
        <v>531.49762049999993</v>
      </c>
      <c r="N118" s="289"/>
      <c r="O118" s="288">
        <f t="shared" si="25"/>
        <v>297.25653299999999</v>
      </c>
      <c r="P118" s="309">
        <f t="shared" si="26"/>
        <v>311.03542049999999</v>
      </c>
      <c r="Q118" s="287"/>
      <c r="R118" s="286"/>
    </row>
    <row r="119" spans="1:18" ht="18" customHeight="1">
      <c r="A119" s="12">
        <v>39610</v>
      </c>
      <c r="C119" s="13">
        <v>7.0324999999999998</v>
      </c>
      <c r="D119" s="13">
        <v>15.164999999999999</v>
      </c>
      <c r="F119" s="292">
        <v>8.69</v>
      </c>
      <c r="G119" s="13">
        <v>9.0649999999999995</v>
      </c>
      <c r="K119" s="287"/>
      <c r="L119" s="287">
        <f>C119*36.7437</f>
        <v>258.40007024999994</v>
      </c>
      <c r="M119" s="310">
        <f t="shared" si="24"/>
        <v>557.21821049999994</v>
      </c>
      <c r="N119" s="289"/>
      <c r="O119" s="288">
        <f t="shared" si="25"/>
        <v>319.30275299999994</v>
      </c>
      <c r="P119" s="309">
        <f t="shared" si="26"/>
        <v>333.08164049999993</v>
      </c>
      <c r="Q119" s="287"/>
      <c r="R119" s="286"/>
    </row>
    <row r="120" spans="1:18" ht="18" customHeight="1">
      <c r="A120" s="12">
        <v>39611</v>
      </c>
      <c r="C120" s="13">
        <v>7.09</v>
      </c>
      <c r="D120" s="13">
        <v>15.365</v>
      </c>
      <c r="F120" s="292">
        <v>8.51</v>
      </c>
      <c r="G120" s="13">
        <v>8.9224999999999994</v>
      </c>
      <c r="K120" s="287"/>
      <c r="L120" s="287">
        <f t="shared" ref="L120:L132" si="27">C120*39.3682</f>
        <v>279.12053800000001</v>
      </c>
      <c r="M120" s="310">
        <f t="shared" si="24"/>
        <v>564.56695049999996</v>
      </c>
      <c r="N120" s="289"/>
      <c r="O120" s="288">
        <f t="shared" si="25"/>
        <v>312.68888699999997</v>
      </c>
      <c r="P120" s="309">
        <f t="shared" si="26"/>
        <v>327.84566324999997</v>
      </c>
      <c r="Q120" s="287"/>
      <c r="R120" s="286"/>
    </row>
    <row r="121" spans="1:18" ht="18" customHeight="1">
      <c r="A121" s="12">
        <v>39612</v>
      </c>
      <c r="C121" s="13">
        <v>7.3174999999999999</v>
      </c>
      <c r="D121" s="13">
        <v>15.6</v>
      </c>
      <c r="F121" s="292">
        <v>8.82</v>
      </c>
      <c r="G121" s="13">
        <v>9.2424999999999997</v>
      </c>
      <c r="K121" s="287"/>
      <c r="L121" s="287">
        <f t="shared" si="27"/>
        <v>288.07680349999998</v>
      </c>
      <c r="M121" s="310">
        <f t="shared" si="24"/>
        <v>573.20171999999991</v>
      </c>
      <c r="N121" s="289"/>
      <c r="O121" s="288">
        <f t="shared" si="25"/>
        <v>324.07943399999999</v>
      </c>
      <c r="P121" s="309">
        <f t="shared" si="26"/>
        <v>339.60364724999994</v>
      </c>
      <c r="Q121" s="287"/>
      <c r="R121" s="286"/>
    </row>
    <row r="122" spans="1:18" ht="18" customHeight="1">
      <c r="A122" s="12">
        <v>39615</v>
      </c>
      <c r="C122" s="13">
        <v>7.3250000000000002</v>
      </c>
      <c r="D122" s="13">
        <v>15.34</v>
      </c>
      <c r="F122" s="292">
        <v>8.7650000000000006</v>
      </c>
      <c r="G122" s="13">
        <v>9.2100000000000009</v>
      </c>
      <c r="K122" s="287"/>
      <c r="L122" s="287">
        <f t="shared" si="27"/>
        <v>288.37206500000002</v>
      </c>
      <c r="M122" s="310">
        <f t="shared" si="24"/>
        <v>563.64835799999992</v>
      </c>
      <c r="N122" s="289"/>
      <c r="O122" s="288">
        <f t="shared" si="25"/>
        <v>322.05853050000002</v>
      </c>
      <c r="P122" s="309">
        <f t="shared" si="26"/>
        <v>338.40947699999998</v>
      </c>
      <c r="Q122" s="287"/>
      <c r="R122" s="286"/>
    </row>
    <row r="123" spans="1:18" ht="18" customHeight="1">
      <c r="A123" s="12">
        <v>39616</v>
      </c>
      <c r="C123" s="13">
        <v>7.4225000000000003</v>
      </c>
      <c r="D123" s="13">
        <v>15.58</v>
      </c>
      <c r="F123" s="292">
        <v>8.9824999999999999</v>
      </c>
      <c r="G123" s="13">
        <v>9.39</v>
      </c>
      <c r="K123" s="287"/>
      <c r="L123" s="287">
        <f t="shared" si="27"/>
        <v>292.2104645</v>
      </c>
      <c r="M123" s="310">
        <f t="shared" si="24"/>
        <v>572.46684599999992</v>
      </c>
      <c r="N123" s="289"/>
      <c r="O123" s="288">
        <f t="shared" si="25"/>
        <v>330.05028524999994</v>
      </c>
      <c r="P123" s="309">
        <f t="shared" si="26"/>
        <v>345.02334300000001</v>
      </c>
      <c r="Q123" s="287"/>
      <c r="R123" s="286"/>
    </row>
    <row r="124" spans="1:18" ht="18" customHeight="1">
      <c r="A124" s="12">
        <v>39617</v>
      </c>
      <c r="C124" s="13">
        <v>7.4625000000000004</v>
      </c>
      <c r="D124" s="13">
        <v>15.56</v>
      </c>
      <c r="F124" s="292">
        <v>9.0399999999999991</v>
      </c>
      <c r="G124" s="13">
        <v>9.4525000000000006</v>
      </c>
      <c r="K124" s="287"/>
      <c r="L124" s="287">
        <f t="shared" si="27"/>
        <v>293.78519250000005</v>
      </c>
      <c r="M124" s="310">
        <f t="shared" si="24"/>
        <v>571.73197199999993</v>
      </c>
      <c r="N124" s="289"/>
      <c r="O124" s="288">
        <f t="shared" si="25"/>
        <v>332.16304799999995</v>
      </c>
      <c r="P124" s="309">
        <f t="shared" si="26"/>
        <v>347.31982425000001</v>
      </c>
      <c r="Q124" s="287"/>
      <c r="R124" s="286"/>
    </row>
    <row r="125" spans="1:18" ht="18" customHeight="1">
      <c r="A125" s="12">
        <v>39618</v>
      </c>
      <c r="C125" s="13">
        <v>7.2774999999999999</v>
      </c>
      <c r="D125" s="13">
        <v>15.455</v>
      </c>
      <c r="F125" s="292">
        <v>8.81</v>
      </c>
      <c r="G125" s="13">
        <v>9.3000000000000007</v>
      </c>
      <c r="K125" s="287"/>
      <c r="L125" s="287">
        <f t="shared" si="27"/>
        <v>286.50207549999999</v>
      </c>
      <c r="M125" s="310">
        <f t="shared" si="24"/>
        <v>567.87388349999992</v>
      </c>
      <c r="N125" s="289"/>
      <c r="O125" s="288">
        <f t="shared" si="25"/>
        <v>323.711997</v>
      </c>
      <c r="P125" s="309">
        <f t="shared" si="26"/>
        <v>341.71641</v>
      </c>
      <c r="Q125" s="287"/>
      <c r="R125" s="286"/>
    </row>
    <row r="126" spans="1:18" ht="18" customHeight="1">
      <c r="A126" s="12">
        <v>39619</v>
      </c>
      <c r="C126" s="13">
        <v>7.2125000000000004</v>
      </c>
      <c r="D126" s="13">
        <v>15.324999999999999</v>
      </c>
      <c r="F126" s="292">
        <v>8.6649999999999991</v>
      </c>
      <c r="G126" s="13">
        <v>9.15</v>
      </c>
      <c r="K126" s="287"/>
      <c r="L126" s="287">
        <f t="shared" si="27"/>
        <v>283.94314250000002</v>
      </c>
      <c r="M126" s="310">
        <f t="shared" si="24"/>
        <v>563.09720249999998</v>
      </c>
      <c r="N126" s="289"/>
      <c r="O126" s="288">
        <f t="shared" si="25"/>
        <v>318.38416049999995</v>
      </c>
      <c r="P126" s="309">
        <f t="shared" si="26"/>
        <v>336.20485500000001</v>
      </c>
      <c r="Q126" s="287"/>
      <c r="R126" s="286"/>
    </row>
    <row r="127" spans="1:18" ht="18" customHeight="1">
      <c r="A127" s="12">
        <v>39622</v>
      </c>
      <c r="C127" s="13">
        <v>7.2424999999999997</v>
      </c>
      <c r="D127" s="13">
        <v>15.15</v>
      </c>
      <c r="F127" s="292">
        <v>8.6624999999999996</v>
      </c>
      <c r="G127" s="13">
        <v>9.0399999999999991</v>
      </c>
      <c r="K127" s="287"/>
      <c r="L127" s="287">
        <f t="shared" si="27"/>
        <v>285.1241885</v>
      </c>
      <c r="M127" s="310">
        <f t="shared" si="24"/>
        <v>556.667055</v>
      </c>
      <c r="N127" s="289"/>
      <c r="O127" s="288">
        <f t="shared" si="25"/>
        <v>318.29230124999998</v>
      </c>
      <c r="P127" s="309">
        <f t="shared" si="26"/>
        <v>332.16304799999995</v>
      </c>
      <c r="Q127" s="287"/>
      <c r="R127" s="286"/>
    </row>
    <row r="128" spans="1:18" ht="18" customHeight="1">
      <c r="A128" s="12">
        <v>39623</v>
      </c>
      <c r="C128" s="13">
        <v>7.125</v>
      </c>
      <c r="D128" s="13">
        <v>15.01</v>
      </c>
      <c r="F128" s="292">
        <v>8.6999999999999993</v>
      </c>
      <c r="G128" s="13">
        <v>9.0950000000000006</v>
      </c>
      <c r="K128" s="287"/>
      <c r="L128" s="287">
        <f t="shared" si="27"/>
        <v>280.498425</v>
      </c>
      <c r="M128" s="310">
        <f t="shared" si="24"/>
        <v>551.52293699999996</v>
      </c>
      <c r="N128" s="289"/>
      <c r="O128" s="288">
        <f t="shared" si="25"/>
        <v>319.67018999999993</v>
      </c>
      <c r="P128" s="309">
        <f t="shared" si="26"/>
        <v>334.18395149999998</v>
      </c>
      <c r="Q128" s="287"/>
      <c r="R128" s="286"/>
    </row>
    <row r="129" spans="1:18" ht="18" customHeight="1">
      <c r="A129" s="12">
        <v>39624</v>
      </c>
      <c r="C129" s="13">
        <v>7.3</v>
      </c>
      <c r="D129" s="13">
        <v>15.375</v>
      </c>
      <c r="F129" s="292">
        <v>9.0175000000000001</v>
      </c>
      <c r="G129" s="13">
        <v>9.3825000000000003</v>
      </c>
      <c r="K129" s="287"/>
      <c r="L129" s="287">
        <f t="shared" si="27"/>
        <v>287.38785999999999</v>
      </c>
      <c r="M129" s="310">
        <f t="shared" si="24"/>
        <v>564.93438749999996</v>
      </c>
      <c r="N129" s="289"/>
      <c r="O129" s="288">
        <f t="shared" si="25"/>
        <v>331.33631474999999</v>
      </c>
      <c r="P129" s="309">
        <f t="shared" si="26"/>
        <v>344.74776524999999</v>
      </c>
      <c r="Q129" s="287"/>
      <c r="R129" s="286"/>
    </row>
    <row r="130" spans="1:18" ht="18" customHeight="1">
      <c r="A130" s="12">
        <v>39625</v>
      </c>
      <c r="C130" s="13">
        <v>7.5374999999999996</v>
      </c>
      <c r="D130" s="13">
        <v>15.7425</v>
      </c>
      <c r="F130" s="292">
        <v>9.24</v>
      </c>
      <c r="G130" s="13">
        <v>9.5474999999999994</v>
      </c>
      <c r="K130" s="287"/>
      <c r="L130" s="287">
        <f t="shared" si="27"/>
        <v>296.73780749999997</v>
      </c>
      <c r="M130" s="310">
        <f t="shared" si="24"/>
        <v>578.43769724999993</v>
      </c>
      <c r="N130" s="289"/>
      <c r="O130" s="288">
        <f t="shared" si="25"/>
        <v>339.51178799999997</v>
      </c>
      <c r="P130" s="309">
        <f t="shared" si="26"/>
        <v>350.81047574999997</v>
      </c>
      <c r="Q130" s="287"/>
      <c r="R130" s="286"/>
    </row>
    <row r="131" spans="1:18" ht="18" customHeight="1">
      <c r="A131" s="12">
        <v>39626</v>
      </c>
      <c r="C131" s="13">
        <v>7.5475000000000003</v>
      </c>
      <c r="D131" s="13">
        <v>15.815</v>
      </c>
      <c r="F131" s="292">
        <v>8.9550000000000001</v>
      </c>
      <c r="G131" s="13">
        <v>9.25</v>
      </c>
      <c r="K131" s="287"/>
      <c r="L131" s="287">
        <f t="shared" si="27"/>
        <v>297.13148950000004</v>
      </c>
      <c r="M131" s="310">
        <f t="shared" si="24"/>
        <v>581.10161549999998</v>
      </c>
      <c r="N131" s="289"/>
      <c r="O131" s="288">
        <f t="shared" si="25"/>
        <v>329.03983349999999</v>
      </c>
      <c r="P131" s="309">
        <f t="shared" si="26"/>
        <v>339.87922499999996</v>
      </c>
      <c r="Q131" s="287"/>
      <c r="R131" s="286"/>
    </row>
    <row r="132" spans="1:18" ht="18" customHeight="1">
      <c r="A132" s="12">
        <v>39629</v>
      </c>
      <c r="C132" s="13">
        <v>7.2474999999999996</v>
      </c>
      <c r="D132" s="13">
        <v>16.05</v>
      </c>
      <c r="F132" s="292">
        <v>8.4350000000000005</v>
      </c>
      <c r="G132" s="13">
        <v>8.83</v>
      </c>
      <c r="K132" s="287"/>
      <c r="L132" s="287">
        <f t="shared" si="27"/>
        <v>285.32102950000001</v>
      </c>
      <c r="M132" s="310">
        <f t="shared" si="24"/>
        <v>589.73638499999993</v>
      </c>
      <c r="N132" s="289"/>
      <c r="O132" s="288">
        <f t="shared" si="25"/>
        <v>309.9331095</v>
      </c>
      <c r="P132" s="309">
        <f t="shared" si="26"/>
        <v>324.44687099999999</v>
      </c>
      <c r="Q132" s="287"/>
      <c r="R132" s="286"/>
    </row>
    <row r="133" spans="1:18" ht="18" customHeight="1">
      <c r="A133" s="306" t="s">
        <v>77</v>
      </c>
      <c r="B133" s="297"/>
      <c r="C133" s="297">
        <f>AVERAGE(C112:C132)</f>
        <v>6.9889285714285734</v>
      </c>
      <c r="D133" s="297">
        <f>AVERAGE(D112:D132)</f>
        <v>15.035833333333333</v>
      </c>
      <c r="E133" s="297"/>
      <c r="F133" s="308">
        <f>AVERAGE(F112:F132)</f>
        <v>8.4805952380952387</v>
      </c>
      <c r="G133" s="308">
        <f>AVERAGE(G112:G132)</f>
        <v>8.8666666666666671</v>
      </c>
      <c r="H133" s="297"/>
      <c r="I133" s="297"/>
      <c r="J133" s="305"/>
      <c r="K133" s="294"/>
      <c r="L133" s="294">
        <f>AVERAGE(L112:L132)</f>
        <v>274.26264272619045</v>
      </c>
      <c r="M133" s="312">
        <f>AVERAGE(M112:M132)</f>
        <v>552.47214924999992</v>
      </c>
      <c r="N133" s="295"/>
      <c r="O133" s="307">
        <f>AVERAGE(O112:O132)</f>
        <v>311.60844724999993</v>
      </c>
      <c r="P133" s="311">
        <f>AVERAGE(P112:P132)</f>
        <v>325.79414000000003</v>
      </c>
      <c r="Q133" s="287"/>
      <c r="R133" s="286"/>
    </row>
    <row r="134" spans="1:18" ht="18" customHeight="1">
      <c r="A134" s="12">
        <v>39630</v>
      </c>
      <c r="C134" s="13">
        <v>7.1950000000000003</v>
      </c>
      <c r="D134" s="13">
        <v>16.28</v>
      </c>
      <c r="F134" s="292">
        <v>8.4975000000000005</v>
      </c>
      <c r="G134" s="13">
        <v>8.74</v>
      </c>
      <c r="K134" s="287"/>
      <c r="L134" s="287">
        <f t="shared" ref="L134:L155" si="28">C134*39.3682</f>
        <v>283.25419900000003</v>
      </c>
      <c r="M134" s="310">
        <f t="shared" ref="M134:M155" si="29">D134*36.7437</f>
        <v>598.18743600000005</v>
      </c>
      <c r="N134" s="289"/>
      <c r="O134" s="288">
        <f t="shared" ref="O134:O155" si="30">F134*36.7437</f>
        <v>312.22959075</v>
      </c>
      <c r="P134" s="309">
        <f t="shared" ref="P134:P155" si="31">G134*36.7437</f>
        <v>321.13993799999997</v>
      </c>
      <c r="Q134" s="287"/>
      <c r="R134" s="286"/>
    </row>
    <row r="135" spans="1:18" ht="18" customHeight="1">
      <c r="A135" s="12">
        <v>39631</v>
      </c>
      <c r="C135" s="13">
        <v>7.4874999999999998</v>
      </c>
      <c r="D135" s="13">
        <v>16.4575</v>
      </c>
      <c r="F135" s="292">
        <v>8.6524999999999999</v>
      </c>
      <c r="G135" s="13">
        <v>8.8450000000000006</v>
      </c>
      <c r="K135" s="287"/>
      <c r="L135" s="287">
        <f t="shared" si="28"/>
        <v>294.76939750000003</v>
      </c>
      <c r="M135" s="310">
        <f t="shared" si="29"/>
        <v>604.70944274999988</v>
      </c>
      <c r="N135" s="289"/>
      <c r="O135" s="288">
        <f t="shared" si="30"/>
        <v>317.92486424999998</v>
      </c>
      <c r="P135" s="309">
        <f t="shared" si="31"/>
        <v>324.99802649999998</v>
      </c>
      <c r="Q135" s="287"/>
      <c r="R135" s="286"/>
    </row>
    <row r="136" spans="1:18" ht="18" customHeight="1">
      <c r="A136" s="12">
        <v>39632</v>
      </c>
      <c r="C136" s="13">
        <v>7.46</v>
      </c>
      <c r="D136" s="555">
        <v>16.579999999999998</v>
      </c>
      <c r="F136" s="292">
        <v>8.7274999999999991</v>
      </c>
      <c r="G136" s="13">
        <v>9.0500000000000007</v>
      </c>
      <c r="K136" s="287"/>
      <c r="L136" s="287">
        <f t="shared" si="28"/>
        <v>293.68677200000002</v>
      </c>
      <c r="M136" s="310">
        <f t="shared" si="29"/>
        <v>609.21054599999991</v>
      </c>
      <c r="N136" s="289"/>
      <c r="O136" s="288">
        <f t="shared" si="30"/>
        <v>320.68064174999995</v>
      </c>
      <c r="P136" s="309">
        <f t="shared" si="31"/>
        <v>332.530485</v>
      </c>
      <c r="Q136" s="287"/>
      <c r="R136" s="286"/>
    </row>
    <row r="137" spans="1:18" ht="18" customHeight="1">
      <c r="A137" s="12">
        <v>39636</v>
      </c>
      <c r="C137" s="13">
        <v>7.165</v>
      </c>
      <c r="D137" s="13">
        <v>15.89</v>
      </c>
      <c r="F137" s="292">
        <v>8.2200000000000006</v>
      </c>
      <c r="G137" s="13">
        <v>8.5</v>
      </c>
      <c r="K137" s="287"/>
      <c r="L137" s="287">
        <f t="shared" si="28"/>
        <v>282.07315299999999</v>
      </c>
      <c r="M137" s="310">
        <f t="shared" si="29"/>
        <v>583.857393</v>
      </c>
      <c r="N137" s="289"/>
      <c r="O137" s="288">
        <f t="shared" si="30"/>
        <v>302.03321399999999</v>
      </c>
      <c r="P137" s="309">
        <f t="shared" si="31"/>
        <v>312.32144999999997</v>
      </c>
      <c r="Q137" s="287"/>
      <c r="R137" s="286"/>
    </row>
    <row r="138" spans="1:18" ht="18" customHeight="1">
      <c r="A138" s="12">
        <v>39637</v>
      </c>
      <c r="C138" s="13">
        <v>6.9275000000000002</v>
      </c>
      <c r="D138" s="13">
        <v>15.49</v>
      </c>
      <c r="F138" s="292">
        <v>8.2324999999999999</v>
      </c>
      <c r="G138" s="13">
        <v>8.49</v>
      </c>
      <c r="K138" s="287"/>
      <c r="L138" s="287">
        <f t="shared" si="28"/>
        <v>272.72320550000001</v>
      </c>
      <c r="M138" s="310">
        <f t="shared" si="29"/>
        <v>569.15991299999996</v>
      </c>
      <c r="N138" s="289"/>
      <c r="O138" s="288">
        <f t="shared" si="30"/>
        <v>302.49251024999995</v>
      </c>
      <c r="P138" s="309">
        <f t="shared" si="31"/>
        <v>311.95401299999997</v>
      </c>
      <c r="Q138" s="287"/>
      <c r="R138" s="286"/>
    </row>
    <row r="139" spans="1:18" ht="18" customHeight="1">
      <c r="A139" s="12">
        <v>39638</v>
      </c>
      <c r="C139" s="13">
        <v>6.83</v>
      </c>
      <c r="D139" s="13">
        <v>15.72</v>
      </c>
      <c r="F139" s="292">
        <v>8.14</v>
      </c>
      <c r="G139" s="13">
        <v>8.39</v>
      </c>
      <c r="K139" s="287"/>
      <c r="L139" s="287">
        <f t="shared" si="28"/>
        <v>268.88480600000003</v>
      </c>
      <c r="M139" s="310">
        <f t="shared" si="29"/>
        <v>577.61096399999997</v>
      </c>
      <c r="N139" s="289"/>
      <c r="O139" s="288">
        <f t="shared" si="30"/>
        <v>299.09371800000002</v>
      </c>
      <c r="P139" s="309">
        <f t="shared" si="31"/>
        <v>308.27964300000002</v>
      </c>
      <c r="Q139" s="287"/>
      <c r="R139" s="286"/>
    </row>
    <row r="140" spans="1:18" ht="18" customHeight="1">
      <c r="A140" s="12">
        <v>39639</v>
      </c>
      <c r="C140" s="13">
        <v>6.7525000000000004</v>
      </c>
      <c r="D140" s="13">
        <v>16.004999999999999</v>
      </c>
      <c r="F140" s="292">
        <v>8.0649999999999995</v>
      </c>
      <c r="G140" s="13">
        <v>8.3800000000000008</v>
      </c>
      <c r="K140" s="287"/>
      <c r="L140" s="287">
        <f t="shared" si="28"/>
        <v>265.83377050000001</v>
      </c>
      <c r="M140" s="310">
        <f t="shared" si="29"/>
        <v>588.08291849999989</v>
      </c>
      <c r="N140" s="289"/>
      <c r="O140" s="288">
        <f t="shared" si="30"/>
        <v>296.33794049999995</v>
      </c>
      <c r="P140" s="309">
        <f t="shared" si="31"/>
        <v>307.91220600000003</v>
      </c>
      <c r="Q140" s="287"/>
      <c r="R140" s="286"/>
    </row>
    <row r="141" spans="1:18" ht="18" customHeight="1">
      <c r="A141" s="12">
        <v>39640</v>
      </c>
      <c r="C141" s="13">
        <v>6.8</v>
      </c>
      <c r="D141" s="13">
        <v>16.155000000000001</v>
      </c>
      <c r="F141" s="292">
        <v>8.19</v>
      </c>
      <c r="G141" s="13">
        <v>8.5299999999999994</v>
      </c>
      <c r="K141" s="287"/>
      <c r="L141" s="287">
        <f t="shared" si="28"/>
        <v>267.70375999999999</v>
      </c>
      <c r="M141" s="310">
        <f t="shared" si="29"/>
        <v>593.59447349999994</v>
      </c>
      <c r="N141" s="289"/>
      <c r="O141" s="288">
        <f t="shared" si="30"/>
        <v>300.93090299999994</v>
      </c>
      <c r="P141" s="309">
        <f t="shared" si="31"/>
        <v>313.42376099999996</v>
      </c>
      <c r="Q141" s="287"/>
      <c r="R141" s="286"/>
    </row>
    <row r="142" spans="1:18" ht="18" customHeight="1">
      <c r="A142" s="12">
        <v>39643</v>
      </c>
      <c r="C142" s="13">
        <v>6.57</v>
      </c>
      <c r="D142" s="13">
        <v>15.82</v>
      </c>
      <c r="F142" s="292">
        <v>8.1</v>
      </c>
      <c r="G142" s="13">
        <v>8.4499999999999993</v>
      </c>
      <c r="K142" s="287"/>
      <c r="L142" s="287">
        <f t="shared" si="28"/>
        <v>258.64907400000004</v>
      </c>
      <c r="M142" s="310">
        <f t="shared" si="29"/>
        <v>581.28533399999992</v>
      </c>
      <c r="N142" s="289"/>
      <c r="O142" s="288">
        <f t="shared" si="30"/>
        <v>297.62396999999999</v>
      </c>
      <c r="P142" s="309">
        <f t="shared" si="31"/>
        <v>310.48426499999994</v>
      </c>
      <c r="Q142" s="287"/>
      <c r="R142" s="286"/>
    </row>
    <row r="143" spans="1:18" ht="18" customHeight="1">
      <c r="A143" s="12">
        <v>39644</v>
      </c>
      <c r="C143" s="13">
        <v>6.4824999999999999</v>
      </c>
      <c r="D143" s="13">
        <v>15.42</v>
      </c>
      <c r="F143" s="292">
        <v>8.11</v>
      </c>
      <c r="G143" s="13">
        <v>8.44</v>
      </c>
      <c r="K143" s="287"/>
      <c r="L143" s="287">
        <f t="shared" si="28"/>
        <v>255.20435650000002</v>
      </c>
      <c r="M143" s="310">
        <f t="shared" si="29"/>
        <v>566.58785399999999</v>
      </c>
      <c r="N143" s="289"/>
      <c r="O143" s="288">
        <f t="shared" si="30"/>
        <v>297.99140699999998</v>
      </c>
      <c r="P143" s="309">
        <f t="shared" si="31"/>
        <v>310.11682799999994</v>
      </c>
      <c r="Q143" s="287"/>
      <c r="R143" s="286"/>
    </row>
    <row r="144" spans="1:18" ht="18" customHeight="1">
      <c r="A144" s="12">
        <v>39645</v>
      </c>
      <c r="C144" s="13">
        <v>6.585</v>
      </c>
      <c r="D144" s="13">
        <v>15.73</v>
      </c>
      <c r="F144" s="292">
        <v>8.34</v>
      </c>
      <c r="G144" s="13">
        <v>8.6050000000000004</v>
      </c>
      <c r="K144" s="287"/>
      <c r="L144" s="287">
        <f t="shared" si="28"/>
        <v>259.239597</v>
      </c>
      <c r="M144" s="310">
        <f t="shared" si="29"/>
        <v>577.97840099999996</v>
      </c>
      <c r="N144" s="289"/>
      <c r="O144" s="288">
        <f t="shared" si="30"/>
        <v>306.44245799999999</v>
      </c>
      <c r="P144" s="309">
        <f t="shared" si="31"/>
        <v>316.17953849999998</v>
      </c>
      <c r="Q144" s="287"/>
      <c r="R144" s="286"/>
    </row>
    <row r="145" spans="1:18" ht="18" customHeight="1">
      <c r="A145" s="12">
        <v>39646</v>
      </c>
      <c r="C145" s="13">
        <v>6.3125</v>
      </c>
      <c r="D145" s="13">
        <v>15.21</v>
      </c>
      <c r="F145" s="292">
        <v>8.0950000000000006</v>
      </c>
      <c r="G145" s="13">
        <v>8.3849999999999998</v>
      </c>
      <c r="K145" s="287"/>
      <c r="L145" s="287">
        <f t="shared" si="28"/>
        <v>248.5117625</v>
      </c>
      <c r="M145" s="310">
        <f t="shared" si="29"/>
        <v>558.87167699999998</v>
      </c>
      <c r="N145" s="289"/>
      <c r="O145" s="288">
        <f t="shared" si="30"/>
        <v>297.44025149999999</v>
      </c>
      <c r="P145" s="309">
        <f t="shared" si="31"/>
        <v>308.09592449999997</v>
      </c>
      <c r="Q145" s="287"/>
      <c r="R145" s="286"/>
    </row>
    <row r="146" spans="1:18" ht="18" customHeight="1">
      <c r="A146" s="12">
        <v>39647</v>
      </c>
      <c r="C146" s="13">
        <v>6.0949999999999998</v>
      </c>
      <c r="D146" s="13">
        <v>14.7</v>
      </c>
      <c r="F146" s="292">
        <v>8.0399999999999991</v>
      </c>
      <c r="G146" s="13">
        <v>8.3774999999999995</v>
      </c>
      <c r="K146" s="287"/>
      <c r="L146" s="287">
        <f t="shared" si="28"/>
        <v>239.94917899999999</v>
      </c>
      <c r="M146" s="310">
        <f t="shared" si="29"/>
        <v>540.13238999999987</v>
      </c>
      <c r="N146" s="289"/>
      <c r="O146" s="288">
        <f t="shared" si="30"/>
        <v>295.41934799999996</v>
      </c>
      <c r="P146" s="309">
        <f t="shared" si="31"/>
        <v>307.82034674999994</v>
      </c>
      <c r="Q146" s="287"/>
      <c r="R146" s="286"/>
    </row>
    <row r="147" spans="1:18" ht="18" customHeight="1">
      <c r="A147" s="12">
        <v>39650</v>
      </c>
      <c r="C147" s="13">
        <v>5.8925000000000001</v>
      </c>
      <c r="D147" s="13">
        <v>14.095000000000001</v>
      </c>
      <c r="F147" s="292">
        <v>7.91</v>
      </c>
      <c r="G147" s="13">
        <v>8.23</v>
      </c>
      <c r="K147" s="287"/>
      <c r="L147" s="287">
        <f t="shared" si="28"/>
        <v>231.97711850000002</v>
      </c>
      <c r="M147" s="310">
        <f t="shared" si="29"/>
        <v>517.90245149999998</v>
      </c>
      <c r="N147" s="289"/>
      <c r="O147" s="288">
        <f t="shared" si="30"/>
        <v>290.64266699999996</v>
      </c>
      <c r="P147" s="309">
        <f t="shared" si="31"/>
        <v>302.40065099999998</v>
      </c>
      <c r="Q147" s="287"/>
      <c r="R147" s="286"/>
    </row>
    <row r="148" spans="1:18" ht="18" customHeight="1">
      <c r="A148" s="12">
        <v>39651</v>
      </c>
      <c r="C148" s="13">
        <v>5.7350000000000003</v>
      </c>
      <c r="D148" s="13">
        <v>14.1675</v>
      </c>
      <c r="F148" s="292">
        <v>7.9675000000000002</v>
      </c>
      <c r="G148" s="13">
        <v>8.24</v>
      </c>
      <c r="K148" s="287"/>
      <c r="L148" s="287">
        <f t="shared" si="28"/>
        <v>225.77662700000002</v>
      </c>
      <c r="M148" s="310">
        <f t="shared" si="29"/>
        <v>520.56636974999992</v>
      </c>
      <c r="N148" s="289"/>
      <c r="O148" s="288">
        <f t="shared" si="30"/>
        <v>292.75542974999996</v>
      </c>
      <c r="P148" s="309">
        <f t="shared" si="31"/>
        <v>302.76808799999998</v>
      </c>
      <c r="Q148" s="287"/>
      <c r="R148" s="286"/>
    </row>
    <row r="149" spans="1:18" ht="18" customHeight="1">
      <c r="A149" s="12">
        <v>39652</v>
      </c>
      <c r="C149" s="13">
        <v>5.7149999999999999</v>
      </c>
      <c r="D149" s="13">
        <v>13.942500000000001</v>
      </c>
      <c r="F149" s="292">
        <v>7.8324999999999996</v>
      </c>
      <c r="G149" s="13">
        <v>8.1199999999999992</v>
      </c>
      <c r="K149" s="287"/>
      <c r="L149" s="287">
        <f t="shared" si="28"/>
        <v>224.98926299999999</v>
      </c>
      <c r="M149" s="310">
        <f t="shared" si="29"/>
        <v>512.29903724999997</v>
      </c>
      <c r="N149" s="289"/>
      <c r="O149" s="288">
        <f t="shared" si="30"/>
        <v>287.79503024999997</v>
      </c>
      <c r="P149" s="309">
        <f t="shared" si="31"/>
        <v>298.35884399999992</v>
      </c>
      <c r="Q149" s="287"/>
      <c r="R149" s="286"/>
    </row>
    <row r="150" spans="1:18" ht="18" customHeight="1">
      <c r="A150" s="12">
        <v>39653</v>
      </c>
      <c r="C150" s="13">
        <v>5.73</v>
      </c>
      <c r="D150" s="13">
        <v>13.85</v>
      </c>
      <c r="F150" s="292">
        <v>7.8775000000000004</v>
      </c>
      <c r="G150" s="13">
        <v>8.1649999999999991</v>
      </c>
      <c r="K150" s="287"/>
      <c r="L150" s="287">
        <f t="shared" si="28"/>
        <v>225.57978600000001</v>
      </c>
      <c r="M150" s="310">
        <f t="shared" si="29"/>
        <v>508.90024499999993</v>
      </c>
      <c r="N150" s="289"/>
      <c r="O150" s="288">
        <f t="shared" si="30"/>
        <v>289.44849675</v>
      </c>
      <c r="P150" s="309">
        <f t="shared" si="31"/>
        <v>300.01231049999996</v>
      </c>
      <c r="Q150" s="287"/>
      <c r="R150" s="286"/>
    </row>
    <row r="151" spans="1:18" ht="18" customHeight="1">
      <c r="A151" s="12">
        <v>39654</v>
      </c>
      <c r="C151" s="13">
        <v>5.7725</v>
      </c>
      <c r="D151" s="13">
        <v>13.987500000000001</v>
      </c>
      <c r="F151" s="292">
        <v>8.11</v>
      </c>
      <c r="G151" s="13">
        <v>8.3224999999999998</v>
      </c>
      <c r="K151" s="287"/>
      <c r="L151" s="287">
        <f t="shared" si="28"/>
        <v>227.25293450000001</v>
      </c>
      <c r="M151" s="310">
        <f t="shared" si="29"/>
        <v>513.95250375000001</v>
      </c>
      <c r="N151" s="289"/>
      <c r="O151" s="288">
        <f t="shared" si="30"/>
        <v>297.99140699999998</v>
      </c>
      <c r="P151" s="309">
        <f t="shared" si="31"/>
        <v>305.79944324999997</v>
      </c>
      <c r="Q151" s="287"/>
      <c r="R151" s="286"/>
    </row>
    <row r="152" spans="1:18" ht="18" customHeight="1">
      <c r="A152" s="12">
        <v>39657</v>
      </c>
      <c r="C152" s="13">
        <v>5.82</v>
      </c>
      <c r="D152" s="13">
        <v>14.0025</v>
      </c>
      <c r="F152" s="292">
        <v>7.9775</v>
      </c>
      <c r="G152" s="13">
        <v>8.2449999999999992</v>
      </c>
      <c r="K152" s="287"/>
      <c r="L152" s="287">
        <f t="shared" si="28"/>
        <v>229.12292400000001</v>
      </c>
      <c r="M152" s="310">
        <f t="shared" si="29"/>
        <v>514.50365924999994</v>
      </c>
      <c r="N152" s="289"/>
      <c r="O152" s="288">
        <f t="shared" si="30"/>
        <v>293.12286674999996</v>
      </c>
      <c r="P152" s="309">
        <f t="shared" si="31"/>
        <v>302.95180649999992</v>
      </c>
      <c r="Q152" s="287"/>
      <c r="R152" s="286"/>
    </row>
    <row r="153" spans="1:18" ht="18" customHeight="1">
      <c r="A153" s="12">
        <v>39658</v>
      </c>
      <c r="C153" s="13">
        <v>5.94</v>
      </c>
      <c r="D153" s="13">
        <v>13.842499999999999</v>
      </c>
      <c r="F153" s="292">
        <v>7.92</v>
      </c>
      <c r="G153" s="13">
        <v>8.25</v>
      </c>
      <c r="K153" s="287"/>
      <c r="L153" s="287">
        <f t="shared" si="28"/>
        <v>233.84710800000002</v>
      </c>
      <c r="M153" s="310">
        <f t="shared" si="29"/>
        <v>508.62466724999996</v>
      </c>
      <c r="N153" s="289"/>
      <c r="O153" s="288">
        <f t="shared" si="30"/>
        <v>291.01010399999996</v>
      </c>
      <c r="P153" s="309">
        <f t="shared" si="31"/>
        <v>303.13552499999997</v>
      </c>
      <c r="Q153" s="287"/>
      <c r="R153" s="286"/>
    </row>
    <row r="154" spans="1:18" ht="18" customHeight="1">
      <c r="A154" s="12">
        <v>39659</v>
      </c>
      <c r="C154" s="13">
        <v>6.0149999999999997</v>
      </c>
      <c r="D154" s="13">
        <v>13.94</v>
      </c>
      <c r="F154" s="292">
        <v>7.8775000000000004</v>
      </c>
      <c r="G154" s="13">
        <v>8.1925000000000008</v>
      </c>
      <c r="K154" s="287"/>
      <c r="L154" s="287">
        <f t="shared" si="28"/>
        <v>236.799723</v>
      </c>
      <c r="M154" s="310">
        <f t="shared" si="29"/>
        <v>512.20717799999989</v>
      </c>
      <c r="N154" s="289"/>
      <c r="O154" s="288">
        <f t="shared" si="30"/>
        <v>289.44849675</v>
      </c>
      <c r="P154" s="309">
        <f t="shared" si="31"/>
        <v>301.02276225000003</v>
      </c>
      <c r="Q154" s="287"/>
      <c r="R154" s="286"/>
    </row>
    <row r="155" spans="1:18" ht="18" customHeight="1">
      <c r="A155" s="12">
        <v>39660</v>
      </c>
      <c r="C155" s="13">
        <v>5.875</v>
      </c>
      <c r="D155" s="13">
        <v>13.9575</v>
      </c>
      <c r="F155" s="292">
        <v>7.8375000000000004</v>
      </c>
      <c r="G155" s="13">
        <v>8.1475000000000009</v>
      </c>
      <c r="K155" s="287"/>
      <c r="L155" s="287">
        <f t="shared" si="28"/>
        <v>231.28817500000002</v>
      </c>
      <c r="M155" s="310">
        <f t="shared" si="29"/>
        <v>512.85019274999991</v>
      </c>
      <c r="N155" s="289"/>
      <c r="O155" s="288">
        <f t="shared" si="30"/>
        <v>287.97874874999997</v>
      </c>
      <c r="P155" s="309">
        <f t="shared" si="31"/>
        <v>299.36929574999999</v>
      </c>
      <c r="Q155" s="287"/>
      <c r="R155" s="286"/>
    </row>
    <row r="156" spans="1:18" ht="18" customHeight="1">
      <c r="A156" s="306" t="s">
        <v>76</v>
      </c>
      <c r="B156" s="297"/>
      <c r="C156" s="297">
        <f>AVERAGE(C134:C155)</f>
        <v>6.4162499999999989</v>
      </c>
      <c r="D156" s="297">
        <f>AVERAGE(D134:D155)</f>
        <v>15.056477272727268</v>
      </c>
      <c r="E156" s="297"/>
      <c r="F156" s="308">
        <f>AVERAGE(F134:F155)</f>
        <v>8.1236363636363631</v>
      </c>
      <c r="G156" s="308">
        <f>AVERAGE(G134:G155)</f>
        <v>8.4134090909090915</v>
      </c>
      <c r="H156" s="297"/>
      <c r="I156" s="297"/>
      <c r="J156" s="305"/>
      <c r="K156" s="294"/>
      <c r="L156" s="294">
        <f>AVERAGE(L134:L155)</f>
        <v>252.59621325000001</v>
      </c>
      <c r="M156" s="312">
        <f>AVERAGE(M134:M155)</f>
        <v>553.23068396590929</v>
      </c>
      <c r="N156" s="295"/>
      <c r="O156" s="307">
        <f>AVERAGE(O134:O155)</f>
        <v>298.4924574545455</v>
      </c>
      <c r="P156" s="311">
        <f>AVERAGE(P134:P155)</f>
        <v>309.13977961363634</v>
      </c>
      <c r="Q156" s="287"/>
      <c r="R156" s="286"/>
    </row>
    <row r="157" spans="1:18" ht="18" customHeight="1">
      <c r="A157" s="12">
        <v>39661</v>
      </c>
      <c r="C157" s="13">
        <v>5.65</v>
      </c>
      <c r="D157" s="13">
        <v>13.577500000000001</v>
      </c>
      <c r="F157" s="292">
        <v>7.94</v>
      </c>
      <c r="G157" s="13">
        <v>8.2225000000000001</v>
      </c>
      <c r="K157" s="287"/>
      <c r="L157" s="287">
        <f t="shared" ref="L157:L177" si="32">C157*39.3682</f>
        <v>222.43033000000003</v>
      </c>
      <c r="M157" s="310">
        <f t="shared" ref="M157:M163" si="33">D157*36.7437</f>
        <v>498.88758674999997</v>
      </c>
      <c r="N157" s="289"/>
      <c r="O157" s="288">
        <f t="shared" ref="O157:O177" si="34">F157*36.7437</f>
        <v>291.744978</v>
      </c>
      <c r="P157" s="309">
        <f t="shared" ref="P157:P177" si="35">G157*36.7437</f>
        <v>302.12507324999996</v>
      </c>
      <c r="Q157" s="287"/>
      <c r="R157" s="286"/>
    </row>
    <row r="158" spans="1:18" ht="18" customHeight="1">
      <c r="A158" s="12">
        <v>39664</v>
      </c>
      <c r="C158" s="13">
        <v>5.3550000000000004</v>
      </c>
      <c r="D158" s="13">
        <v>12.87</v>
      </c>
      <c r="F158" s="292">
        <v>7.5875000000000004</v>
      </c>
      <c r="G158" s="13">
        <v>7.96</v>
      </c>
      <c r="K158" s="287"/>
      <c r="L158" s="287">
        <f t="shared" si="32"/>
        <v>210.81671100000003</v>
      </c>
      <c r="M158" s="310">
        <f t="shared" si="33"/>
        <v>472.89141899999993</v>
      </c>
      <c r="N158" s="289"/>
      <c r="O158" s="288">
        <f t="shared" si="34"/>
        <v>278.79282374999997</v>
      </c>
      <c r="P158" s="309">
        <f t="shared" si="35"/>
        <v>292.47985199999999</v>
      </c>
      <c r="Q158" s="287"/>
      <c r="R158" s="286"/>
    </row>
    <row r="159" spans="1:18" ht="18" customHeight="1">
      <c r="A159" s="12">
        <v>39665</v>
      </c>
      <c r="C159" s="13">
        <v>5.2525000000000004</v>
      </c>
      <c r="D159" s="13">
        <v>12.625</v>
      </c>
      <c r="F159" s="292">
        <v>7.8</v>
      </c>
      <c r="G159" s="13">
        <v>8.0649999999999995</v>
      </c>
      <c r="K159" s="287"/>
      <c r="L159" s="287">
        <f t="shared" si="32"/>
        <v>206.78147050000001</v>
      </c>
      <c r="M159" s="310">
        <f t="shared" si="33"/>
        <v>463.88921249999999</v>
      </c>
      <c r="N159" s="289"/>
      <c r="O159" s="288">
        <f t="shared" si="34"/>
        <v>286.60085999999995</v>
      </c>
      <c r="P159" s="309">
        <f t="shared" si="35"/>
        <v>296.33794049999995</v>
      </c>
      <c r="Q159" s="287"/>
      <c r="R159" s="286"/>
    </row>
    <row r="160" spans="1:18" ht="18" customHeight="1">
      <c r="A160" s="12">
        <v>39666</v>
      </c>
      <c r="C160" s="13">
        <v>5.08</v>
      </c>
      <c r="D160" s="13">
        <v>12.205</v>
      </c>
      <c r="F160" s="292">
        <v>7.6574999999999998</v>
      </c>
      <c r="G160" s="13">
        <v>7.96</v>
      </c>
      <c r="K160" s="287"/>
      <c r="L160" s="287">
        <f t="shared" si="32"/>
        <v>199.99045600000002</v>
      </c>
      <c r="M160" s="310">
        <f t="shared" si="33"/>
        <v>448.45685849999995</v>
      </c>
      <c r="N160" s="289"/>
      <c r="O160" s="288">
        <f t="shared" si="34"/>
        <v>281.36488274999999</v>
      </c>
      <c r="P160" s="309">
        <f t="shared" si="35"/>
        <v>292.47985199999999</v>
      </c>
      <c r="Q160" s="287"/>
      <c r="R160" s="286"/>
    </row>
    <row r="161" spans="1:18" ht="18" customHeight="1">
      <c r="A161" s="12">
        <v>39667</v>
      </c>
      <c r="C161" s="13">
        <v>5.2225000000000001</v>
      </c>
      <c r="D161" s="13">
        <v>12.43</v>
      </c>
      <c r="F161" s="292">
        <v>8.2225000000000001</v>
      </c>
      <c r="G161" s="13">
        <v>8.4674999999999994</v>
      </c>
      <c r="K161" s="287"/>
      <c r="L161" s="287">
        <f t="shared" si="32"/>
        <v>205.6004245</v>
      </c>
      <c r="M161" s="310">
        <f t="shared" si="33"/>
        <v>456.72419099999996</v>
      </c>
      <c r="N161" s="289"/>
      <c r="O161" s="288">
        <f t="shared" si="34"/>
        <v>302.12507324999996</v>
      </c>
      <c r="P161" s="309">
        <f t="shared" si="35"/>
        <v>311.12727974999996</v>
      </c>
      <c r="Q161" s="287"/>
      <c r="R161" s="286"/>
    </row>
    <row r="162" spans="1:18" ht="18" customHeight="1">
      <c r="A162" s="12">
        <v>39668</v>
      </c>
      <c r="C162" s="13">
        <v>4.9850000000000003</v>
      </c>
      <c r="D162" s="13">
        <v>11.99</v>
      </c>
      <c r="F162" s="292">
        <v>7.6524999999999999</v>
      </c>
      <c r="G162" s="13">
        <v>8.0374999999999996</v>
      </c>
      <c r="K162" s="287"/>
      <c r="L162" s="287">
        <f t="shared" si="32"/>
        <v>196.25047700000002</v>
      </c>
      <c r="M162" s="310">
        <f t="shared" si="33"/>
        <v>440.556963</v>
      </c>
      <c r="N162" s="289"/>
      <c r="O162" s="288">
        <f t="shared" si="34"/>
        <v>281.18116424999999</v>
      </c>
      <c r="P162" s="309">
        <f t="shared" si="35"/>
        <v>295.32748874999999</v>
      </c>
      <c r="Q162" s="287"/>
      <c r="R162" s="286"/>
    </row>
    <row r="163" spans="1:18" ht="18" customHeight="1">
      <c r="A163" s="12">
        <v>39671</v>
      </c>
      <c r="C163" s="13">
        <v>4.9725000000000001</v>
      </c>
      <c r="D163" s="13">
        <v>12.15</v>
      </c>
      <c r="F163" s="292">
        <v>7.9375</v>
      </c>
      <c r="G163" s="13">
        <v>8.2524999999999995</v>
      </c>
      <c r="K163" s="287"/>
      <c r="L163" s="287">
        <f t="shared" si="32"/>
        <v>195.7583745</v>
      </c>
      <c r="M163" s="310">
        <f t="shared" si="33"/>
        <v>446.43595499999998</v>
      </c>
      <c r="N163" s="289"/>
      <c r="O163" s="288">
        <f t="shared" si="34"/>
        <v>291.65311874999998</v>
      </c>
      <c r="P163" s="309">
        <f t="shared" si="35"/>
        <v>303.22738424999994</v>
      </c>
      <c r="Q163" s="287"/>
      <c r="R163" s="286"/>
    </row>
    <row r="164" spans="1:18" ht="18" customHeight="1">
      <c r="A164" s="12">
        <v>39672</v>
      </c>
      <c r="C164" s="13">
        <v>5.09</v>
      </c>
      <c r="D164" s="13">
        <v>12.2</v>
      </c>
      <c r="F164" s="292">
        <v>7.9024999999999999</v>
      </c>
      <c r="G164" s="13">
        <v>8.27</v>
      </c>
      <c r="K164" s="287"/>
      <c r="L164" s="287">
        <f t="shared" si="32"/>
        <v>200.38413800000001</v>
      </c>
      <c r="M164" s="310">
        <f>D164*39.3682</f>
        <v>480.29203999999999</v>
      </c>
      <c r="N164" s="289"/>
      <c r="O164" s="288">
        <f t="shared" si="34"/>
        <v>290.36708924999999</v>
      </c>
      <c r="P164" s="309">
        <f t="shared" si="35"/>
        <v>303.87039899999996</v>
      </c>
      <c r="Q164" s="287"/>
      <c r="R164" s="286"/>
    </row>
    <row r="165" spans="1:18" ht="18" customHeight="1">
      <c r="A165" s="12">
        <v>39673</v>
      </c>
      <c r="C165" s="13">
        <v>5.39</v>
      </c>
      <c r="D165" s="13">
        <v>12.7</v>
      </c>
      <c r="F165" s="292">
        <v>8.5024999999999995</v>
      </c>
      <c r="G165" s="13">
        <v>8.8625000000000007</v>
      </c>
      <c r="K165" s="287"/>
      <c r="L165" s="287">
        <f t="shared" si="32"/>
        <v>212.19459799999998</v>
      </c>
      <c r="M165" s="310">
        <f>D165*39.3682</f>
        <v>499.97613999999999</v>
      </c>
      <c r="N165" s="289"/>
      <c r="O165" s="288">
        <f t="shared" si="34"/>
        <v>312.41330924999994</v>
      </c>
      <c r="P165" s="309">
        <f t="shared" si="35"/>
        <v>325.64104125</v>
      </c>
      <c r="Q165" s="287"/>
      <c r="R165" s="286"/>
    </row>
    <row r="166" spans="1:18" ht="18" customHeight="1">
      <c r="A166" s="12">
        <v>39674</v>
      </c>
      <c r="C166" s="13">
        <v>5.5774999999999997</v>
      </c>
      <c r="D166" s="13">
        <v>12.455</v>
      </c>
      <c r="F166" s="292">
        <v>8.6449999999999996</v>
      </c>
      <c r="G166" s="13">
        <v>8.98</v>
      </c>
      <c r="K166" s="287"/>
      <c r="L166" s="287">
        <f t="shared" si="32"/>
        <v>219.57613549999999</v>
      </c>
      <c r="M166" s="310">
        <f>D166*39.3682</f>
        <v>490.33093100000002</v>
      </c>
      <c r="N166" s="289"/>
      <c r="O166" s="288">
        <f t="shared" si="34"/>
        <v>317.64928649999996</v>
      </c>
      <c r="P166" s="309">
        <f t="shared" si="35"/>
        <v>329.95842599999997</v>
      </c>
      <c r="Q166" s="287"/>
      <c r="R166" s="286"/>
    </row>
    <row r="167" spans="1:18" ht="18" customHeight="1">
      <c r="A167" s="12">
        <v>39675</v>
      </c>
      <c r="C167" s="13">
        <v>5.2975000000000003</v>
      </c>
      <c r="D167" s="13">
        <v>12.115</v>
      </c>
      <c r="F167" s="292">
        <v>8.2424999999999997</v>
      </c>
      <c r="G167" s="13">
        <v>8.6325000000000003</v>
      </c>
      <c r="K167" s="287"/>
      <c r="L167" s="287">
        <f t="shared" si="32"/>
        <v>208.55303950000001</v>
      </c>
      <c r="M167" s="310">
        <f t="shared" ref="M167:M177" si="36">D167*36.7437</f>
        <v>445.14992549999999</v>
      </c>
      <c r="N167" s="289"/>
      <c r="O167" s="288">
        <f t="shared" si="34"/>
        <v>302.85994724999995</v>
      </c>
      <c r="P167" s="309">
        <f t="shared" si="35"/>
        <v>317.18999024999999</v>
      </c>
      <c r="Q167" s="287"/>
      <c r="R167" s="286"/>
    </row>
    <row r="168" spans="1:18" ht="18" customHeight="1">
      <c r="A168" s="12">
        <v>39678</v>
      </c>
      <c r="C168" s="13">
        <v>5.53</v>
      </c>
      <c r="D168" s="13">
        <v>12.79</v>
      </c>
      <c r="F168" s="292">
        <v>8.5975000000000001</v>
      </c>
      <c r="G168" s="13">
        <v>8.9</v>
      </c>
      <c r="K168" s="287"/>
      <c r="L168" s="287">
        <f t="shared" si="32"/>
        <v>217.70614600000002</v>
      </c>
      <c r="M168" s="310">
        <f t="shared" si="36"/>
        <v>469.95192299999991</v>
      </c>
      <c r="N168" s="289"/>
      <c r="O168" s="288">
        <f t="shared" si="34"/>
        <v>315.90396074999995</v>
      </c>
      <c r="P168" s="309">
        <f t="shared" si="35"/>
        <v>327.01893000000001</v>
      </c>
      <c r="Q168" s="287"/>
      <c r="R168" s="286"/>
    </row>
    <row r="169" spans="1:18" ht="18" customHeight="1">
      <c r="A169" s="12">
        <v>39679</v>
      </c>
      <c r="C169" s="13">
        <v>5.6475</v>
      </c>
      <c r="D169" s="13">
        <v>12.67</v>
      </c>
      <c r="F169" s="292">
        <v>8.4525000000000006</v>
      </c>
      <c r="G169" s="13">
        <v>8.8049999999999997</v>
      </c>
      <c r="K169" s="287"/>
      <c r="L169" s="287">
        <f t="shared" si="32"/>
        <v>222.33190949999999</v>
      </c>
      <c r="M169" s="310">
        <f t="shared" si="36"/>
        <v>465.54267899999996</v>
      </c>
      <c r="N169" s="289"/>
      <c r="O169" s="288">
        <f t="shared" si="34"/>
        <v>310.57612425000002</v>
      </c>
      <c r="P169" s="309">
        <f t="shared" si="35"/>
        <v>323.52827849999994</v>
      </c>
      <c r="Q169" s="287"/>
      <c r="R169" s="286"/>
    </row>
    <row r="170" spans="1:18" ht="18" customHeight="1">
      <c r="A170" s="12">
        <v>39680</v>
      </c>
      <c r="C170" s="13">
        <v>5.7525000000000004</v>
      </c>
      <c r="D170" s="13">
        <v>12.9375</v>
      </c>
      <c r="F170" s="292">
        <v>8.7475000000000005</v>
      </c>
      <c r="G170" s="13">
        <v>9.06</v>
      </c>
      <c r="K170" s="287"/>
      <c r="L170" s="287">
        <f t="shared" si="32"/>
        <v>226.46557050000001</v>
      </c>
      <c r="M170" s="310">
        <f t="shared" si="36"/>
        <v>475.37161874999998</v>
      </c>
      <c r="N170" s="289"/>
      <c r="O170" s="288">
        <f t="shared" si="34"/>
        <v>321.41551575</v>
      </c>
      <c r="P170" s="309">
        <f t="shared" si="35"/>
        <v>332.89792199999999</v>
      </c>
      <c r="Q170" s="287"/>
      <c r="R170" s="286"/>
    </row>
    <row r="171" spans="1:18" ht="18" customHeight="1">
      <c r="A171" s="12">
        <v>39681</v>
      </c>
      <c r="C171" s="13">
        <v>5.9775</v>
      </c>
      <c r="D171" s="13">
        <v>13.41</v>
      </c>
      <c r="F171" s="292">
        <v>8.9725000000000001</v>
      </c>
      <c r="G171" s="13">
        <v>9.2799999999999994</v>
      </c>
      <c r="K171" s="287"/>
      <c r="L171" s="287">
        <f t="shared" si="32"/>
        <v>235.32341550000001</v>
      </c>
      <c r="M171" s="310">
        <f t="shared" si="36"/>
        <v>492.73301699999996</v>
      </c>
      <c r="N171" s="289"/>
      <c r="O171" s="288">
        <f t="shared" si="34"/>
        <v>329.68284824999995</v>
      </c>
      <c r="P171" s="309">
        <f t="shared" si="35"/>
        <v>340.98153599999995</v>
      </c>
      <c r="Q171" s="287"/>
      <c r="R171" s="286"/>
    </row>
    <row r="172" spans="1:18" ht="18" customHeight="1">
      <c r="A172" s="12">
        <v>39682</v>
      </c>
      <c r="C172" s="13">
        <v>5.8650000000000002</v>
      </c>
      <c r="D172" s="13">
        <v>13.21</v>
      </c>
      <c r="F172" s="292">
        <v>8.6549999999999994</v>
      </c>
      <c r="G172" s="13">
        <v>9</v>
      </c>
      <c r="K172" s="287"/>
      <c r="L172" s="287">
        <f t="shared" si="32"/>
        <v>230.89449300000001</v>
      </c>
      <c r="M172" s="310">
        <f t="shared" si="36"/>
        <v>485.384277</v>
      </c>
      <c r="N172" s="289"/>
      <c r="O172" s="288">
        <f t="shared" si="34"/>
        <v>318.01672349999996</v>
      </c>
      <c r="P172" s="309">
        <f t="shared" si="35"/>
        <v>330.69329999999997</v>
      </c>
      <c r="Q172" s="287"/>
      <c r="R172" s="286"/>
    </row>
    <row r="173" spans="1:18" ht="18" customHeight="1">
      <c r="A173" s="12">
        <v>39685</v>
      </c>
      <c r="C173" s="13">
        <v>5.8025000000000002</v>
      </c>
      <c r="D173" s="13">
        <v>13.3925</v>
      </c>
      <c r="F173" s="292">
        <v>8.4024999999999999</v>
      </c>
      <c r="G173" s="13">
        <v>8.7774999999999999</v>
      </c>
      <c r="K173" s="287"/>
      <c r="L173" s="287">
        <f t="shared" si="32"/>
        <v>228.43398050000002</v>
      </c>
      <c r="M173" s="310">
        <f t="shared" si="36"/>
        <v>492.09000224999994</v>
      </c>
      <c r="N173" s="289"/>
      <c r="O173" s="288">
        <f t="shared" si="34"/>
        <v>308.73893924999999</v>
      </c>
      <c r="P173" s="309">
        <f t="shared" si="35"/>
        <v>322.51782674999998</v>
      </c>
      <c r="Q173" s="287"/>
      <c r="R173" s="286"/>
    </row>
    <row r="174" spans="1:18" ht="18" customHeight="1">
      <c r="A174" s="12">
        <v>39686</v>
      </c>
      <c r="C174" s="13">
        <v>5.7525000000000004</v>
      </c>
      <c r="D174" s="13">
        <v>13.375</v>
      </c>
      <c r="F174" s="292">
        <v>8.3049999999999997</v>
      </c>
      <c r="G174" s="13">
        <v>8.6575000000000006</v>
      </c>
      <c r="K174" s="287"/>
      <c r="L174" s="287">
        <f t="shared" si="32"/>
        <v>226.46557050000001</v>
      </c>
      <c r="M174" s="310">
        <f t="shared" si="36"/>
        <v>491.44698749999998</v>
      </c>
      <c r="N174" s="289"/>
      <c r="O174" s="288">
        <f t="shared" si="34"/>
        <v>305.15642849999995</v>
      </c>
      <c r="P174" s="309">
        <f t="shared" si="35"/>
        <v>318.10858274999998</v>
      </c>
      <c r="Q174" s="287"/>
      <c r="R174" s="286"/>
    </row>
    <row r="175" spans="1:18" ht="18" customHeight="1">
      <c r="A175" s="12">
        <v>39687</v>
      </c>
      <c r="C175" s="13">
        <v>5.7750000000000004</v>
      </c>
      <c r="D175" s="13">
        <v>13.48</v>
      </c>
      <c r="F175" s="292">
        <v>8.0274999999999999</v>
      </c>
      <c r="G175" s="13">
        <v>8.4</v>
      </c>
      <c r="K175" s="287"/>
      <c r="L175" s="287">
        <f t="shared" si="32"/>
        <v>227.35135500000001</v>
      </c>
      <c r="M175" s="310">
        <f t="shared" si="36"/>
        <v>495.30507599999999</v>
      </c>
      <c r="N175" s="289"/>
      <c r="O175" s="288">
        <f t="shared" si="34"/>
        <v>294.96005174999999</v>
      </c>
      <c r="P175" s="309">
        <f t="shared" si="35"/>
        <v>308.64707999999996</v>
      </c>
      <c r="Q175" s="287"/>
      <c r="R175" s="286"/>
    </row>
    <row r="176" spans="1:18" ht="18" customHeight="1">
      <c r="A176" s="12">
        <v>39688</v>
      </c>
      <c r="C176" s="13">
        <v>5.7</v>
      </c>
      <c r="D176" s="13">
        <v>13.324999999999999</v>
      </c>
      <c r="F176" s="292">
        <v>7.89</v>
      </c>
      <c r="G176" s="13">
        <v>8.2475000000000005</v>
      </c>
      <c r="K176" s="287"/>
      <c r="L176" s="287">
        <f t="shared" si="32"/>
        <v>224.39874</v>
      </c>
      <c r="M176" s="310">
        <f t="shared" si="36"/>
        <v>489.60980249999994</v>
      </c>
      <c r="N176" s="289"/>
      <c r="O176" s="288">
        <f t="shared" si="34"/>
        <v>289.90779299999997</v>
      </c>
      <c r="P176" s="309">
        <f t="shared" si="35"/>
        <v>303.04366575</v>
      </c>
      <c r="Q176" s="287"/>
      <c r="R176" s="286"/>
    </row>
    <row r="177" spans="1:18" ht="18" customHeight="1">
      <c r="A177" s="12">
        <v>39689</v>
      </c>
      <c r="C177" s="13">
        <v>5.6825000000000001</v>
      </c>
      <c r="D177" s="13">
        <v>13.32</v>
      </c>
      <c r="F177" s="292">
        <v>7.7925000000000004</v>
      </c>
      <c r="G177" s="13">
        <v>8.1875</v>
      </c>
      <c r="K177" s="287"/>
      <c r="L177" s="287">
        <f t="shared" si="32"/>
        <v>223.70979650000001</v>
      </c>
      <c r="M177" s="310">
        <f t="shared" si="36"/>
        <v>489.42608399999995</v>
      </c>
      <c r="N177" s="289"/>
      <c r="O177" s="288">
        <f t="shared" si="34"/>
        <v>286.32528224999999</v>
      </c>
      <c r="P177" s="309">
        <f t="shared" si="35"/>
        <v>300.83904374999997</v>
      </c>
      <c r="Q177" s="287"/>
      <c r="R177" s="286"/>
    </row>
    <row r="178" spans="1:18" ht="18" customHeight="1">
      <c r="A178" s="306" t="s">
        <v>75</v>
      </c>
      <c r="B178" s="297"/>
      <c r="C178" s="297">
        <f>AVERAGE(C157:C177)</f>
        <v>5.493214285714286</v>
      </c>
      <c r="D178" s="297">
        <f>AVERAGE(D157:D177)</f>
        <v>12.820357142857141</v>
      </c>
      <c r="E178" s="297"/>
      <c r="F178" s="308">
        <f>AVERAGE(F157:F177)</f>
        <v>8.187261904761904</v>
      </c>
      <c r="G178" s="308">
        <f>AVERAGE(G157:G177)</f>
        <v>8.5250000000000021</v>
      </c>
      <c r="H178" s="297"/>
      <c r="I178" s="297"/>
      <c r="J178" s="305"/>
      <c r="K178" s="294"/>
      <c r="L178" s="294">
        <f>AVERAGE(L157:L177)</f>
        <v>216.25795864285715</v>
      </c>
      <c r="M178" s="312">
        <f>AVERAGE(M157:M177)</f>
        <v>475.7358423452381</v>
      </c>
      <c r="N178" s="295"/>
      <c r="O178" s="307">
        <f>AVERAGE(O157:O177)</f>
        <v>300.83029525000001</v>
      </c>
      <c r="P178" s="311">
        <f>AVERAGE(P157:P177)</f>
        <v>313.24004250000002</v>
      </c>
      <c r="Q178" s="287"/>
      <c r="R178" s="286"/>
    </row>
    <row r="179" spans="1:18" ht="18" customHeight="1">
      <c r="A179" s="12">
        <v>39693</v>
      </c>
      <c r="C179" s="13">
        <v>5.53</v>
      </c>
      <c r="D179" s="13">
        <v>13.015000000000001</v>
      </c>
      <c r="F179" s="292">
        <v>7.4424999999999999</v>
      </c>
      <c r="G179" s="13">
        <v>7.9275000000000002</v>
      </c>
      <c r="K179" s="287"/>
      <c r="L179" s="287">
        <f t="shared" ref="L179:L199" si="37">C179*39.3682</f>
        <v>217.70614600000002</v>
      </c>
      <c r="M179" s="310">
        <f t="shared" ref="M179:M186" si="38">D179*36.7437</f>
        <v>478.21925549999997</v>
      </c>
      <c r="N179" s="289"/>
      <c r="O179" s="288">
        <f t="shared" ref="O179:P186" si="39">F179*36.7437</f>
        <v>273.46498724999998</v>
      </c>
      <c r="P179" s="309">
        <f t="shared" si="39"/>
        <v>291.28568174999998</v>
      </c>
      <c r="Q179" s="287"/>
      <c r="R179" s="286"/>
    </row>
    <row r="180" spans="1:18" ht="18" customHeight="1">
      <c r="A180" s="12">
        <v>39694</v>
      </c>
      <c r="C180" s="13">
        <v>5.4649999999999999</v>
      </c>
      <c r="D180" s="13">
        <v>12.51</v>
      </c>
      <c r="F180" s="292">
        <v>7.5225</v>
      </c>
      <c r="G180" s="13">
        <v>7.99</v>
      </c>
      <c r="K180" s="287"/>
      <c r="L180" s="287">
        <f t="shared" si="37"/>
        <v>215.14721299999999</v>
      </c>
      <c r="M180" s="310">
        <f t="shared" si="38"/>
        <v>459.66368699999998</v>
      </c>
      <c r="N180" s="289"/>
      <c r="O180" s="288">
        <f t="shared" si="39"/>
        <v>276.40448325</v>
      </c>
      <c r="P180" s="309">
        <f t="shared" si="39"/>
        <v>293.58216299999998</v>
      </c>
      <c r="Q180" s="287"/>
      <c r="R180" s="286"/>
    </row>
    <row r="181" spans="1:18" ht="18" customHeight="1">
      <c r="A181" s="12">
        <v>39695</v>
      </c>
      <c r="C181" s="13">
        <v>5.4924999999999997</v>
      </c>
      <c r="D181" s="13">
        <v>12.34</v>
      </c>
      <c r="F181" s="292">
        <v>7.5525000000000002</v>
      </c>
      <c r="G181" s="13">
        <v>8.0024999999999995</v>
      </c>
      <c r="K181" s="287"/>
      <c r="L181" s="287">
        <f t="shared" si="37"/>
        <v>216.2298385</v>
      </c>
      <c r="M181" s="310">
        <f t="shared" si="38"/>
        <v>453.41725799999995</v>
      </c>
      <c r="N181" s="289"/>
      <c r="O181" s="288">
        <f t="shared" si="39"/>
        <v>277.50679424999998</v>
      </c>
      <c r="P181" s="309">
        <f t="shared" si="39"/>
        <v>294.04145924999995</v>
      </c>
      <c r="Q181" s="287"/>
      <c r="R181" s="286"/>
    </row>
    <row r="182" spans="1:18" ht="18" customHeight="1">
      <c r="A182" s="12">
        <v>39696</v>
      </c>
      <c r="C182" s="13">
        <v>5.3150000000000004</v>
      </c>
      <c r="D182" s="13">
        <v>11.8</v>
      </c>
      <c r="F182" s="292">
        <v>7.2975000000000003</v>
      </c>
      <c r="G182" s="13">
        <v>7.73</v>
      </c>
      <c r="K182" s="287"/>
      <c r="L182" s="287">
        <f t="shared" si="37"/>
        <v>209.24198300000003</v>
      </c>
      <c r="M182" s="310">
        <f t="shared" si="38"/>
        <v>433.57565999999997</v>
      </c>
      <c r="N182" s="289"/>
      <c r="O182" s="288">
        <f t="shared" si="39"/>
        <v>268.13715074999999</v>
      </c>
      <c r="P182" s="309">
        <f t="shared" si="39"/>
        <v>284.02880099999999</v>
      </c>
      <c r="Q182" s="287"/>
      <c r="R182" s="286"/>
    </row>
    <row r="183" spans="1:18" ht="18" customHeight="1">
      <c r="A183" s="12">
        <v>39699</v>
      </c>
      <c r="C183" s="13">
        <v>5.33</v>
      </c>
      <c r="D183" s="13">
        <v>11.945</v>
      </c>
      <c r="F183" s="292">
        <v>7.2275</v>
      </c>
      <c r="G183" s="13">
        <v>7.6275000000000004</v>
      </c>
      <c r="K183" s="287"/>
      <c r="L183" s="287">
        <f t="shared" si="37"/>
        <v>209.83250600000002</v>
      </c>
      <c r="M183" s="310">
        <f t="shared" si="38"/>
        <v>438.90349649999996</v>
      </c>
      <c r="N183" s="289"/>
      <c r="O183" s="288">
        <f t="shared" si="39"/>
        <v>265.56509174999997</v>
      </c>
      <c r="P183" s="309">
        <f t="shared" si="39"/>
        <v>280.26257175000001</v>
      </c>
      <c r="Q183" s="287"/>
      <c r="R183" s="286"/>
    </row>
    <row r="184" spans="1:18" ht="18" customHeight="1">
      <c r="A184" s="12">
        <v>39700</v>
      </c>
      <c r="C184" s="13">
        <v>5.2949999999999999</v>
      </c>
      <c r="D184" s="13">
        <v>12.09</v>
      </c>
      <c r="F184" s="292">
        <v>7.1150000000000002</v>
      </c>
      <c r="G184" s="13">
        <v>7.54</v>
      </c>
      <c r="K184" s="287"/>
      <c r="L184" s="287">
        <f t="shared" si="37"/>
        <v>208.45461900000001</v>
      </c>
      <c r="M184" s="310">
        <f t="shared" si="38"/>
        <v>444.23133299999995</v>
      </c>
      <c r="N184" s="289"/>
      <c r="O184" s="288">
        <f t="shared" si="39"/>
        <v>261.43142549999999</v>
      </c>
      <c r="P184" s="309">
        <f t="shared" si="39"/>
        <v>277.04749799999996</v>
      </c>
      <c r="Q184" s="287"/>
      <c r="R184" s="286"/>
    </row>
    <row r="185" spans="1:18" ht="18" customHeight="1">
      <c r="A185" s="12">
        <v>39701</v>
      </c>
      <c r="C185" s="13">
        <v>5.2249999999999996</v>
      </c>
      <c r="D185" s="13">
        <v>11.815</v>
      </c>
      <c r="F185" s="292">
        <v>7.0674999999999999</v>
      </c>
      <c r="G185" s="13">
        <v>7.46</v>
      </c>
      <c r="K185" s="287"/>
      <c r="L185" s="287">
        <f t="shared" si="37"/>
        <v>205.69884500000001</v>
      </c>
      <c r="M185" s="310">
        <f t="shared" si="38"/>
        <v>434.12681549999996</v>
      </c>
      <c r="N185" s="289"/>
      <c r="O185" s="288">
        <f t="shared" si="39"/>
        <v>259.68609974999998</v>
      </c>
      <c r="P185" s="309">
        <f t="shared" si="39"/>
        <v>274.108002</v>
      </c>
      <c r="Q185" s="287"/>
      <c r="R185" s="286"/>
    </row>
    <row r="186" spans="1:18" ht="18" customHeight="1">
      <c r="A186" s="12">
        <v>39702</v>
      </c>
      <c r="C186" s="13">
        <v>5.2225000000000001</v>
      </c>
      <c r="D186" s="13">
        <v>12.16</v>
      </c>
      <c r="F186" s="292">
        <v>7.0724999999999998</v>
      </c>
      <c r="G186" s="13">
        <v>7.4625000000000004</v>
      </c>
      <c r="K186" s="287"/>
      <c r="L186" s="287">
        <f t="shared" si="37"/>
        <v>205.6004245</v>
      </c>
      <c r="M186" s="310">
        <f t="shared" si="38"/>
        <v>446.80339199999997</v>
      </c>
      <c r="N186" s="289"/>
      <c r="O186" s="288">
        <f t="shared" si="39"/>
        <v>259.86981824999998</v>
      </c>
      <c r="P186" s="309">
        <f t="shared" si="39"/>
        <v>274.19986124999997</v>
      </c>
      <c r="Q186" s="287"/>
      <c r="R186" s="286"/>
    </row>
    <row r="187" spans="1:18" ht="18" customHeight="1">
      <c r="A187" s="12">
        <v>39703</v>
      </c>
      <c r="C187" s="13">
        <v>5.4749999999999996</v>
      </c>
      <c r="D187" s="13">
        <v>14.9</v>
      </c>
      <c r="F187" s="292">
        <v>7.0374999999999996</v>
      </c>
      <c r="G187" s="13">
        <v>7.415</v>
      </c>
      <c r="K187" s="287"/>
      <c r="L187" s="287">
        <f t="shared" si="37"/>
        <v>215.54089500000001</v>
      </c>
      <c r="M187" s="310">
        <f>D187*39.3682</f>
        <v>586.58618000000001</v>
      </c>
      <c r="N187" s="289"/>
      <c r="O187" s="288">
        <f t="shared" ref="O187:O199" si="40">F187*36.7437</f>
        <v>258.58378874999994</v>
      </c>
      <c r="P187" s="309">
        <f>G187*39.3682</f>
        <v>291.91520300000002</v>
      </c>
      <c r="Q187" s="287"/>
      <c r="R187" s="286"/>
    </row>
    <row r="188" spans="1:18" ht="18" customHeight="1">
      <c r="A188" s="12">
        <v>39706</v>
      </c>
      <c r="C188" s="13">
        <v>5.62</v>
      </c>
      <c r="D188" s="13">
        <v>11.79</v>
      </c>
      <c r="F188" s="292">
        <v>7.27</v>
      </c>
      <c r="G188" s="13">
        <v>7.6349999999999998</v>
      </c>
      <c r="K188" s="287"/>
      <c r="L188" s="287">
        <f t="shared" si="37"/>
        <v>221.24928400000002</v>
      </c>
      <c r="M188" s="310">
        <f t="shared" ref="M188:M199" si="41">D188*36.7437</f>
        <v>433.20822299999992</v>
      </c>
      <c r="N188" s="289"/>
      <c r="O188" s="288">
        <f t="shared" si="40"/>
        <v>267.12669899999997</v>
      </c>
      <c r="P188" s="309">
        <f t="shared" ref="P188:P199" si="42">G188*36.7437</f>
        <v>280.53814949999997</v>
      </c>
      <c r="Q188" s="287"/>
      <c r="R188" s="286"/>
    </row>
    <row r="189" spans="1:18" ht="18" customHeight="1">
      <c r="A189" s="12">
        <v>39707</v>
      </c>
      <c r="C189" s="13">
        <v>5.3224999999999998</v>
      </c>
      <c r="D189" s="13">
        <v>11.24</v>
      </c>
      <c r="F189" s="292">
        <v>6.9</v>
      </c>
      <c r="G189" s="13">
        <v>7.3449999999999998</v>
      </c>
      <c r="K189" s="287"/>
      <c r="L189" s="287">
        <f t="shared" si="37"/>
        <v>209.53724450000001</v>
      </c>
      <c r="M189" s="310">
        <f t="shared" si="41"/>
        <v>412.99918799999995</v>
      </c>
      <c r="N189" s="289"/>
      <c r="O189" s="288">
        <f t="shared" si="40"/>
        <v>253.53153</v>
      </c>
      <c r="P189" s="309">
        <f t="shared" si="42"/>
        <v>269.8824765</v>
      </c>
      <c r="Q189" s="287"/>
      <c r="R189" s="286"/>
    </row>
    <row r="190" spans="1:18" ht="18" customHeight="1">
      <c r="A190" s="12">
        <v>39708</v>
      </c>
      <c r="C190" s="13">
        <v>5.54</v>
      </c>
      <c r="D190" s="13">
        <v>11.39</v>
      </c>
      <c r="F190" s="292">
        <v>7.2575000000000003</v>
      </c>
      <c r="G190" s="13">
        <v>7.6150000000000002</v>
      </c>
      <c r="K190" s="287"/>
      <c r="L190" s="287">
        <f t="shared" si="37"/>
        <v>218.099828</v>
      </c>
      <c r="M190" s="310">
        <f t="shared" si="41"/>
        <v>418.51074299999999</v>
      </c>
      <c r="N190" s="289"/>
      <c r="O190" s="288">
        <f t="shared" si="40"/>
        <v>266.66740275000001</v>
      </c>
      <c r="P190" s="309">
        <f t="shared" si="42"/>
        <v>279.80327549999998</v>
      </c>
      <c r="Q190" s="287"/>
      <c r="R190" s="286"/>
    </row>
    <row r="191" spans="1:18" ht="18" customHeight="1">
      <c r="A191" s="12">
        <v>39709</v>
      </c>
      <c r="C191" s="13">
        <v>5.2725</v>
      </c>
      <c r="D191" s="13">
        <v>11.16</v>
      </c>
      <c r="F191" s="292">
        <v>6.9275000000000002</v>
      </c>
      <c r="G191" s="13">
        <v>7.3425000000000002</v>
      </c>
      <c r="K191" s="287"/>
      <c r="L191" s="287">
        <f t="shared" si="37"/>
        <v>207.56883450000001</v>
      </c>
      <c r="M191" s="310">
        <f t="shared" si="41"/>
        <v>410.05969199999998</v>
      </c>
      <c r="N191" s="289"/>
      <c r="O191" s="288">
        <f t="shared" si="40"/>
        <v>254.54198174999999</v>
      </c>
      <c r="P191" s="309">
        <f t="shared" si="42"/>
        <v>269.79061724999997</v>
      </c>
      <c r="Q191" s="287"/>
      <c r="R191" s="286"/>
    </row>
    <row r="192" spans="1:18" ht="18" customHeight="1">
      <c r="A192" s="12">
        <v>39710</v>
      </c>
      <c r="C192" s="13">
        <v>5.4225000000000003</v>
      </c>
      <c r="D192" s="13">
        <v>11.435</v>
      </c>
      <c r="F192" s="292">
        <v>7.18</v>
      </c>
      <c r="G192" s="13">
        <v>7.5650000000000004</v>
      </c>
      <c r="K192" s="287"/>
      <c r="L192" s="287">
        <f t="shared" si="37"/>
        <v>213.47406450000003</v>
      </c>
      <c r="M192" s="310">
        <f t="shared" si="41"/>
        <v>420.16420949999997</v>
      </c>
      <c r="N192" s="289"/>
      <c r="O192" s="288">
        <f t="shared" si="40"/>
        <v>263.81976599999996</v>
      </c>
      <c r="P192" s="309">
        <f t="shared" si="42"/>
        <v>277.96609050000001</v>
      </c>
      <c r="Q192" s="287"/>
      <c r="R192" s="286"/>
    </row>
    <row r="193" spans="1:18" ht="18" customHeight="1">
      <c r="A193" s="12">
        <v>39713</v>
      </c>
      <c r="C193" s="13">
        <v>5.585</v>
      </c>
      <c r="D193" s="13">
        <v>12.05</v>
      </c>
      <c r="F193" s="292">
        <v>7.3775000000000004</v>
      </c>
      <c r="G193" s="13">
        <v>7.74</v>
      </c>
      <c r="K193" s="287"/>
      <c r="L193" s="287">
        <f t="shared" si="37"/>
        <v>219.871397</v>
      </c>
      <c r="M193" s="310">
        <f t="shared" si="41"/>
        <v>442.76158499999997</v>
      </c>
      <c r="N193" s="289"/>
      <c r="O193" s="288">
        <f t="shared" si="40"/>
        <v>271.07664675000001</v>
      </c>
      <c r="P193" s="309">
        <f t="shared" si="42"/>
        <v>284.39623799999998</v>
      </c>
      <c r="Q193" s="287"/>
      <c r="R193" s="286"/>
    </row>
    <row r="194" spans="1:18" ht="18" customHeight="1">
      <c r="A194" s="12">
        <v>39714</v>
      </c>
      <c r="C194" s="13">
        <v>5.6025</v>
      </c>
      <c r="D194" s="13">
        <v>11.87</v>
      </c>
      <c r="F194" s="292">
        <v>7.5049999999999999</v>
      </c>
      <c r="G194" s="13">
        <v>7.8150000000000004</v>
      </c>
      <c r="K194" s="287"/>
      <c r="L194" s="287">
        <f t="shared" si="37"/>
        <v>220.56034050000002</v>
      </c>
      <c r="M194" s="310">
        <f t="shared" si="41"/>
        <v>436.14771899999994</v>
      </c>
      <c r="N194" s="289"/>
      <c r="O194" s="288">
        <f t="shared" si="40"/>
        <v>275.76146849999998</v>
      </c>
      <c r="P194" s="309">
        <f t="shared" si="42"/>
        <v>287.1520155</v>
      </c>
      <c r="Q194" s="287"/>
      <c r="R194" s="286"/>
    </row>
    <row r="195" spans="1:18" ht="18" customHeight="1">
      <c r="A195" s="12">
        <v>39715</v>
      </c>
      <c r="C195" s="13">
        <v>5.63</v>
      </c>
      <c r="D195" s="13">
        <v>11.87</v>
      </c>
      <c r="F195" s="292">
        <v>7.3025000000000002</v>
      </c>
      <c r="G195" s="13">
        <v>7.59</v>
      </c>
      <c r="K195" s="287"/>
      <c r="L195" s="287">
        <f t="shared" si="37"/>
        <v>221.642966</v>
      </c>
      <c r="M195" s="310">
        <f t="shared" si="41"/>
        <v>436.14771899999994</v>
      </c>
      <c r="N195" s="289"/>
      <c r="O195" s="288">
        <f t="shared" si="40"/>
        <v>268.32086924999999</v>
      </c>
      <c r="P195" s="309">
        <f t="shared" si="42"/>
        <v>278.884683</v>
      </c>
      <c r="Q195" s="287"/>
      <c r="R195" s="286"/>
    </row>
    <row r="196" spans="1:18" ht="18" customHeight="1">
      <c r="A196" s="12">
        <v>39716</v>
      </c>
      <c r="C196" s="13">
        <v>5.5824999999999996</v>
      </c>
      <c r="D196" s="13">
        <v>11.83</v>
      </c>
      <c r="F196" s="292">
        <v>7.3624999999999998</v>
      </c>
      <c r="G196" s="13">
        <v>7.6524999999999999</v>
      </c>
      <c r="K196" s="287"/>
      <c r="L196" s="287">
        <f t="shared" si="37"/>
        <v>219.7729765</v>
      </c>
      <c r="M196" s="310">
        <f t="shared" si="41"/>
        <v>434.67797099999996</v>
      </c>
      <c r="N196" s="289"/>
      <c r="O196" s="288">
        <f t="shared" si="40"/>
        <v>270.52549124999996</v>
      </c>
      <c r="P196" s="309">
        <f t="shared" si="42"/>
        <v>281.18116424999999</v>
      </c>
      <c r="Q196" s="287"/>
      <c r="R196" s="286"/>
    </row>
    <row r="197" spans="1:18" ht="18" customHeight="1">
      <c r="A197" s="12">
        <v>39717</v>
      </c>
      <c r="C197" s="13">
        <v>5.43</v>
      </c>
      <c r="D197" s="13">
        <v>11.64</v>
      </c>
      <c r="F197" s="292">
        <v>7.16</v>
      </c>
      <c r="G197" s="13">
        <v>7.4574999999999996</v>
      </c>
      <c r="K197" s="287"/>
      <c r="L197" s="287">
        <f t="shared" si="37"/>
        <v>213.76932600000001</v>
      </c>
      <c r="M197" s="310">
        <f t="shared" si="41"/>
        <v>427.69666799999999</v>
      </c>
      <c r="N197" s="289"/>
      <c r="O197" s="288">
        <f t="shared" si="40"/>
        <v>263.08489199999997</v>
      </c>
      <c r="P197" s="309">
        <f t="shared" si="42"/>
        <v>274.01614274999997</v>
      </c>
      <c r="Q197" s="287"/>
      <c r="R197" s="286"/>
    </row>
    <row r="198" spans="1:18" ht="18" customHeight="1">
      <c r="A198" s="12">
        <v>39720</v>
      </c>
      <c r="C198" s="13">
        <v>5.13</v>
      </c>
      <c r="D198" s="13">
        <v>10.94</v>
      </c>
      <c r="F198" s="292">
        <v>6.68</v>
      </c>
      <c r="G198" s="13">
        <v>7.05</v>
      </c>
      <c r="K198" s="287"/>
      <c r="L198" s="287">
        <f t="shared" si="37"/>
        <v>201.958866</v>
      </c>
      <c r="M198" s="310">
        <f t="shared" si="41"/>
        <v>401.97607799999997</v>
      </c>
      <c r="N198" s="289"/>
      <c r="O198" s="288">
        <f t="shared" si="40"/>
        <v>245.44791599999996</v>
      </c>
      <c r="P198" s="309">
        <f t="shared" si="42"/>
        <v>259.04308499999996</v>
      </c>
      <c r="Q198" s="287"/>
      <c r="R198" s="286"/>
    </row>
    <row r="199" spans="1:18" ht="18" customHeight="1">
      <c r="A199" s="12">
        <v>39721</v>
      </c>
      <c r="C199" s="13">
        <v>4.875</v>
      </c>
      <c r="D199" s="13">
        <v>10.45</v>
      </c>
      <c r="F199" s="292">
        <v>6.8</v>
      </c>
      <c r="G199" s="13">
        <v>7.12</v>
      </c>
      <c r="K199" s="287"/>
      <c r="L199" s="287">
        <f t="shared" si="37"/>
        <v>191.91997500000002</v>
      </c>
      <c r="M199" s="310">
        <f t="shared" si="41"/>
        <v>383.97166499999992</v>
      </c>
      <c r="N199" s="289"/>
      <c r="O199" s="288">
        <f t="shared" si="40"/>
        <v>249.85715999999996</v>
      </c>
      <c r="P199" s="309">
        <f t="shared" si="42"/>
        <v>261.61514399999999</v>
      </c>
      <c r="Q199" s="287"/>
      <c r="R199" s="286"/>
    </row>
    <row r="200" spans="1:18" ht="18" customHeight="1">
      <c r="A200" s="306" t="s">
        <v>74</v>
      </c>
      <c r="B200" s="297"/>
      <c r="C200" s="297">
        <f>AVERAGE(C179:C199)</f>
        <v>5.3982142857142845</v>
      </c>
      <c r="D200" s="297">
        <f>AVERAGE(D179:D199)</f>
        <v>11.916190476190476</v>
      </c>
      <c r="E200" s="297"/>
      <c r="F200" s="308">
        <f>AVERAGE(F179:F199)</f>
        <v>7.1932142857142845</v>
      </c>
      <c r="G200" s="308">
        <f>AVERAGE(G179:G199)</f>
        <v>7.5753571428571433</v>
      </c>
      <c r="H200" s="297"/>
      <c r="I200" s="297"/>
      <c r="J200" s="305"/>
      <c r="K200" s="294"/>
      <c r="L200" s="294">
        <f>AVERAGE(L179:L199)</f>
        <v>212.51797964285711</v>
      </c>
      <c r="M200" s="312">
        <f>AVERAGE(M179:M199)</f>
        <v>439.70707323809506</v>
      </c>
      <c r="N200" s="294"/>
      <c r="O200" s="294">
        <f>AVERAGE(O179:O199)</f>
        <v>264.30530775</v>
      </c>
      <c r="P200" s="311">
        <f>AVERAGE(P179:P199)</f>
        <v>279.27334870238093</v>
      </c>
      <c r="Q200" s="287"/>
      <c r="R200" s="286"/>
    </row>
    <row r="201" spans="1:18" ht="18" customHeight="1">
      <c r="A201" s="12">
        <v>39722</v>
      </c>
      <c r="C201" s="13">
        <v>4.84</v>
      </c>
      <c r="D201" s="13">
        <v>10.53</v>
      </c>
      <c r="F201" s="292">
        <v>6.6974999999999998</v>
      </c>
      <c r="G201" s="13">
        <v>7.04</v>
      </c>
      <c r="K201" s="287"/>
      <c r="L201" s="287">
        <f t="shared" ref="L201:L223" si="43">C201*39.3682</f>
        <v>190.54208800000001</v>
      </c>
      <c r="M201" s="310">
        <f>D201*36.7437</f>
        <v>386.91116099999994</v>
      </c>
      <c r="N201" s="289"/>
      <c r="O201" s="288">
        <f>F201*36.7437</f>
        <v>246.09093074999998</v>
      </c>
      <c r="P201" s="309">
        <f>G201*36.7437</f>
        <v>258.67564799999997</v>
      </c>
      <c r="Q201" s="287"/>
      <c r="R201" s="286"/>
    </row>
    <row r="202" spans="1:18" ht="18" customHeight="1">
      <c r="A202" s="12">
        <v>39723</v>
      </c>
      <c r="C202" s="13">
        <v>4.54</v>
      </c>
      <c r="D202" s="13">
        <v>10.039999999999999</v>
      </c>
      <c r="F202" s="292">
        <v>6.36</v>
      </c>
      <c r="G202" s="13">
        <v>6.6875</v>
      </c>
      <c r="K202" s="287"/>
      <c r="L202" s="287">
        <f t="shared" si="43"/>
        <v>178.731628</v>
      </c>
      <c r="M202" s="310">
        <f>D202*39.3682</f>
        <v>395.25672800000001</v>
      </c>
      <c r="N202" s="289"/>
      <c r="O202" s="288">
        <f t="shared" ref="O202:O223" si="44">F202*36.7437</f>
        <v>233.689932</v>
      </c>
      <c r="P202" s="309">
        <f>G202*39.3682</f>
        <v>263.27483749999999</v>
      </c>
      <c r="Q202" s="287"/>
      <c r="R202" s="286"/>
    </row>
    <row r="203" spans="1:18" ht="18" customHeight="1">
      <c r="A203" s="12">
        <v>39724</v>
      </c>
      <c r="C203" s="13">
        <v>4.54</v>
      </c>
      <c r="D203" s="13">
        <v>9.92</v>
      </c>
      <c r="F203" s="292">
        <v>6.4024999999999999</v>
      </c>
      <c r="G203" s="13">
        <v>6.7050000000000001</v>
      </c>
      <c r="K203" s="287"/>
      <c r="L203" s="287">
        <f t="shared" si="43"/>
        <v>178.731628</v>
      </c>
      <c r="M203" s="310">
        <f t="shared" ref="M203:M223" si="45">D203*36.7437</f>
        <v>364.49750399999999</v>
      </c>
      <c r="N203" s="289"/>
      <c r="O203" s="288">
        <f t="shared" si="44"/>
        <v>235.25153924999998</v>
      </c>
      <c r="P203" s="309">
        <f t="shared" ref="P203:P223" si="46">G203*36.7437</f>
        <v>246.36650849999998</v>
      </c>
      <c r="Q203" s="287"/>
      <c r="R203" s="286"/>
    </row>
    <row r="204" spans="1:18" ht="18" customHeight="1">
      <c r="A204" s="12">
        <v>39727</v>
      </c>
      <c r="C204" s="13">
        <v>4.24</v>
      </c>
      <c r="D204" s="13">
        <v>9.2200000000000006</v>
      </c>
      <c r="F204" s="292">
        <v>5.9524999999999997</v>
      </c>
      <c r="G204" s="13">
        <v>6.2824999999999998</v>
      </c>
      <c r="K204" s="287"/>
      <c r="L204" s="287">
        <f t="shared" si="43"/>
        <v>166.92116800000002</v>
      </c>
      <c r="M204" s="310">
        <f t="shared" si="45"/>
        <v>338.77691399999998</v>
      </c>
      <c r="N204" s="289"/>
      <c r="O204" s="288">
        <f t="shared" si="44"/>
        <v>218.71687424999996</v>
      </c>
      <c r="P204" s="309">
        <f t="shared" si="46"/>
        <v>230.84229524999998</v>
      </c>
      <c r="Q204" s="287"/>
      <c r="R204" s="286"/>
    </row>
    <row r="205" spans="1:18" ht="18" customHeight="1">
      <c r="A205" s="12">
        <v>39728</v>
      </c>
      <c r="C205" s="13">
        <v>4.17</v>
      </c>
      <c r="D205" s="13">
        <v>9.26</v>
      </c>
      <c r="F205" s="292">
        <v>6.0324999999999998</v>
      </c>
      <c r="G205" s="13">
        <v>6.34</v>
      </c>
      <c r="K205" s="287"/>
      <c r="L205" s="287">
        <f t="shared" si="43"/>
        <v>164.16539399999999</v>
      </c>
      <c r="M205" s="310">
        <f t="shared" si="45"/>
        <v>340.24666199999996</v>
      </c>
      <c r="N205" s="289"/>
      <c r="O205" s="288">
        <f t="shared" si="44"/>
        <v>221.65637024999998</v>
      </c>
      <c r="P205" s="309">
        <f t="shared" si="46"/>
        <v>232.95505799999998</v>
      </c>
      <c r="Q205" s="287"/>
      <c r="R205" s="286"/>
    </row>
    <row r="206" spans="1:18" ht="18" customHeight="1">
      <c r="A206" s="12">
        <v>39729</v>
      </c>
      <c r="C206" s="13">
        <v>4.2750000000000004</v>
      </c>
      <c r="D206" s="13">
        <v>9.64</v>
      </c>
      <c r="F206" s="292">
        <v>6.08</v>
      </c>
      <c r="G206" s="13">
        <v>6.38</v>
      </c>
      <c r="K206" s="287"/>
      <c r="L206" s="287">
        <f t="shared" si="43"/>
        <v>168.29905500000001</v>
      </c>
      <c r="M206" s="310">
        <f t="shared" si="45"/>
        <v>354.20926800000001</v>
      </c>
      <c r="N206" s="289"/>
      <c r="O206" s="288">
        <f t="shared" si="44"/>
        <v>223.40169599999999</v>
      </c>
      <c r="P206" s="309">
        <f t="shared" si="46"/>
        <v>234.42480599999999</v>
      </c>
      <c r="Q206" s="287"/>
      <c r="R206" s="286"/>
    </row>
    <row r="207" spans="1:18" ht="18" customHeight="1">
      <c r="A207" s="12">
        <v>39730</v>
      </c>
      <c r="C207" s="13">
        <v>4.3825000000000003</v>
      </c>
      <c r="D207" s="13">
        <v>9.8000000000000007</v>
      </c>
      <c r="F207" s="292">
        <v>6.0475000000000003</v>
      </c>
      <c r="G207" s="13">
        <v>6.38</v>
      </c>
      <c r="K207" s="287"/>
      <c r="L207" s="287">
        <f t="shared" si="43"/>
        <v>172.53113650000003</v>
      </c>
      <c r="M207" s="310">
        <f t="shared" si="45"/>
        <v>360.08825999999999</v>
      </c>
      <c r="N207" s="289"/>
      <c r="O207" s="288">
        <f t="shared" si="44"/>
        <v>222.20752575</v>
      </c>
      <c r="P207" s="309">
        <f t="shared" si="46"/>
        <v>234.42480599999999</v>
      </c>
      <c r="Q207" s="287"/>
      <c r="R207" s="286"/>
    </row>
    <row r="208" spans="1:18" ht="18" customHeight="1">
      <c r="A208" s="12">
        <v>39731</v>
      </c>
      <c r="C208" s="13">
        <v>4.0824999999999996</v>
      </c>
      <c r="D208" s="13">
        <v>9.1</v>
      </c>
      <c r="F208" s="292">
        <v>5.6349999999999998</v>
      </c>
      <c r="G208" s="13">
        <v>6.05</v>
      </c>
      <c r="K208" s="287"/>
      <c r="L208" s="287">
        <f t="shared" si="43"/>
        <v>160.7206765</v>
      </c>
      <c r="M208" s="310">
        <f t="shared" si="45"/>
        <v>334.36766999999998</v>
      </c>
      <c r="N208" s="289"/>
      <c r="O208" s="288">
        <f t="shared" si="44"/>
        <v>207.05074949999997</v>
      </c>
      <c r="P208" s="309">
        <f t="shared" si="46"/>
        <v>222.29938499999997</v>
      </c>
      <c r="Q208" s="287"/>
      <c r="R208" s="286"/>
    </row>
    <row r="209" spans="1:18" ht="18" customHeight="1">
      <c r="A209" s="12">
        <v>39734</v>
      </c>
      <c r="C209" s="13">
        <v>4.1150000000000002</v>
      </c>
      <c r="D209" s="13">
        <v>9.2799999999999994</v>
      </c>
      <c r="F209" s="292">
        <v>5.8849999999999998</v>
      </c>
      <c r="G209" s="13">
        <v>6.2725</v>
      </c>
      <c r="K209" s="287"/>
      <c r="L209" s="287">
        <f t="shared" si="43"/>
        <v>162.00014300000001</v>
      </c>
      <c r="M209" s="310">
        <f t="shared" si="45"/>
        <v>340.98153599999995</v>
      </c>
      <c r="N209" s="289"/>
      <c r="O209" s="288">
        <f t="shared" si="44"/>
        <v>216.23667449999996</v>
      </c>
      <c r="P209" s="309">
        <f t="shared" si="46"/>
        <v>230.47485824999998</v>
      </c>
      <c r="Q209" s="287"/>
      <c r="R209" s="286"/>
    </row>
    <row r="210" spans="1:18" ht="18" customHeight="1">
      <c r="A210" s="12">
        <v>39735</v>
      </c>
      <c r="C210" s="13">
        <v>4.1124999999999998</v>
      </c>
      <c r="D210" s="13">
        <v>8.9600000000000009</v>
      </c>
      <c r="F210" s="292">
        <v>5.73</v>
      </c>
      <c r="G210" s="13">
        <v>6.13</v>
      </c>
      <c r="K210" s="287"/>
      <c r="L210" s="287">
        <f t="shared" si="43"/>
        <v>161.90172250000001</v>
      </c>
      <c r="M210" s="310">
        <f t="shared" si="45"/>
        <v>329.22355199999998</v>
      </c>
      <c r="N210" s="289"/>
      <c r="O210" s="288">
        <f t="shared" si="44"/>
        <v>210.54140100000001</v>
      </c>
      <c r="P210" s="309">
        <f t="shared" si="46"/>
        <v>225.23888099999996</v>
      </c>
      <c r="Q210" s="287"/>
      <c r="R210" s="286"/>
    </row>
    <row r="211" spans="1:18" ht="18" customHeight="1">
      <c r="A211" s="12">
        <v>39736</v>
      </c>
      <c r="C211" s="13">
        <v>3.88</v>
      </c>
      <c r="D211" s="13">
        <v>8.58</v>
      </c>
      <c r="F211" s="292">
        <v>5.5575000000000001</v>
      </c>
      <c r="G211" s="13">
        <v>5.9</v>
      </c>
      <c r="K211" s="287"/>
      <c r="L211" s="287">
        <f t="shared" si="43"/>
        <v>152.748616</v>
      </c>
      <c r="M211" s="310">
        <f t="shared" si="45"/>
        <v>315.26094599999999</v>
      </c>
      <c r="N211" s="289"/>
      <c r="O211" s="288">
        <f t="shared" si="44"/>
        <v>204.20311274999997</v>
      </c>
      <c r="P211" s="309">
        <f t="shared" si="46"/>
        <v>216.78782999999999</v>
      </c>
      <c r="Q211" s="287"/>
      <c r="R211" s="286"/>
    </row>
    <row r="212" spans="1:18" ht="18" customHeight="1">
      <c r="A212" s="12">
        <v>39737</v>
      </c>
      <c r="C212" s="13">
        <v>3.8450000000000002</v>
      </c>
      <c r="D212" s="13">
        <v>8.67</v>
      </c>
      <c r="F212" s="292">
        <v>5.5525000000000002</v>
      </c>
      <c r="G212" s="13">
        <v>5.88</v>
      </c>
      <c r="K212" s="287"/>
      <c r="L212" s="287">
        <f t="shared" si="43"/>
        <v>151.37072900000001</v>
      </c>
      <c r="M212" s="310">
        <f t="shared" si="45"/>
        <v>318.56787899999995</v>
      </c>
      <c r="N212" s="289"/>
      <c r="O212" s="288">
        <f t="shared" si="44"/>
        <v>204.01939425</v>
      </c>
      <c r="P212" s="309">
        <f t="shared" si="46"/>
        <v>216.05295599999997</v>
      </c>
      <c r="Q212" s="287"/>
      <c r="R212" s="286"/>
    </row>
    <row r="213" spans="1:18" ht="18" customHeight="1">
      <c r="A213" s="12">
        <v>39738</v>
      </c>
      <c r="C213" s="13">
        <v>4.03</v>
      </c>
      <c r="D213" s="13">
        <v>8.94</v>
      </c>
      <c r="F213" s="292">
        <v>5.6624999999999996</v>
      </c>
      <c r="G213" s="13">
        <v>5.9749999999999996</v>
      </c>
      <c r="K213" s="287"/>
      <c r="L213" s="287">
        <f t="shared" si="43"/>
        <v>158.65384600000002</v>
      </c>
      <c r="M213" s="310">
        <f t="shared" si="45"/>
        <v>328.48867799999994</v>
      </c>
      <c r="N213" s="289"/>
      <c r="O213" s="288">
        <f t="shared" si="44"/>
        <v>208.06120124999998</v>
      </c>
      <c r="P213" s="309">
        <f t="shared" si="46"/>
        <v>219.54360749999998</v>
      </c>
      <c r="Q213" s="287"/>
      <c r="R213" s="286"/>
    </row>
    <row r="214" spans="1:18" ht="18" customHeight="1">
      <c r="A214" s="12">
        <v>39741</v>
      </c>
      <c r="C214" s="13">
        <v>4.1849999999999996</v>
      </c>
      <c r="D214" s="13">
        <v>9.2899999999999991</v>
      </c>
      <c r="F214" s="292">
        <v>5.6349999999999998</v>
      </c>
      <c r="G214" s="13">
        <v>5.9574999999999996</v>
      </c>
      <c r="K214" s="287"/>
      <c r="L214" s="287">
        <f t="shared" si="43"/>
        <v>164.75591699999998</v>
      </c>
      <c r="M214" s="310">
        <f t="shared" si="45"/>
        <v>341.34897299999994</v>
      </c>
      <c r="N214" s="289"/>
      <c r="O214" s="288">
        <f t="shared" si="44"/>
        <v>207.05074949999997</v>
      </c>
      <c r="P214" s="309">
        <f t="shared" si="46"/>
        <v>218.90059274999996</v>
      </c>
      <c r="Q214" s="287"/>
      <c r="R214" s="286"/>
    </row>
    <row r="215" spans="1:18" ht="18" customHeight="1">
      <c r="A215" s="12">
        <v>39742</v>
      </c>
      <c r="C215" s="13">
        <v>4.1100000000000003</v>
      </c>
      <c r="D215" s="13">
        <v>9.08</v>
      </c>
      <c r="F215" s="292">
        <v>5.49</v>
      </c>
      <c r="G215" s="13">
        <v>5.82</v>
      </c>
      <c r="K215" s="287"/>
      <c r="L215" s="287">
        <f t="shared" si="43"/>
        <v>161.80330200000003</v>
      </c>
      <c r="M215" s="310">
        <f t="shared" si="45"/>
        <v>333.63279599999998</v>
      </c>
      <c r="N215" s="289"/>
      <c r="O215" s="288">
        <f t="shared" si="44"/>
        <v>201.72291299999998</v>
      </c>
      <c r="P215" s="309">
        <f t="shared" si="46"/>
        <v>213.84833399999999</v>
      </c>
      <c r="Q215" s="287"/>
      <c r="R215" s="286"/>
    </row>
    <row r="216" spans="1:18" ht="18" customHeight="1">
      <c r="A216" s="12">
        <v>39743</v>
      </c>
      <c r="C216" s="13">
        <v>3.85</v>
      </c>
      <c r="D216" s="13">
        <v>8.59</v>
      </c>
      <c r="F216" s="292">
        <v>5.1775000000000002</v>
      </c>
      <c r="G216" s="13">
        <v>5.4950000000000001</v>
      </c>
      <c r="K216" s="287"/>
      <c r="L216" s="287">
        <f t="shared" si="43"/>
        <v>151.56757000000002</v>
      </c>
      <c r="M216" s="310">
        <f t="shared" si="45"/>
        <v>315.62838299999999</v>
      </c>
      <c r="N216" s="289"/>
      <c r="O216" s="288">
        <f t="shared" si="44"/>
        <v>190.24050674999998</v>
      </c>
      <c r="P216" s="309">
        <f t="shared" si="46"/>
        <v>201.90663149999997</v>
      </c>
      <c r="Q216" s="287"/>
      <c r="R216" s="286"/>
    </row>
    <row r="217" spans="1:18" ht="18" customHeight="1">
      <c r="A217" s="12">
        <v>39744</v>
      </c>
      <c r="C217" s="13">
        <v>3.9024999999999999</v>
      </c>
      <c r="D217" s="13">
        <v>8.8450000000000006</v>
      </c>
      <c r="F217" s="292">
        <v>5.23</v>
      </c>
      <c r="G217" s="13">
        <v>5.53</v>
      </c>
      <c r="K217" s="287"/>
      <c r="L217" s="287">
        <f t="shared" si="43"/>
        <v>153.6344005</v>
      </c>
      <c r="M217" s="310">
        <f t="shared" si="45"/>
        <v>324.99802649999998</v>
      </c>
      <c r="N217" s="289"/>
      <c r="O217" s="288">
        <f t="shared" si="44"/>
        <v>192.16955100000001</v>
      </c>
      <c r="P217" s="309">
        <f t="shared" si="46"/>
        <v>203.19266099999999</v>
      </c>
      <c r="Q217" s="287"/>
      <c r="R217" s="286"/>
    </row>
    <row r="218" spans="1:18" ht="18" customHeight="1">
      <c r="A218" s="12">
        <v>39745</v>
      </c>
      <c r="C218" s="13">
        <v>3.7275</v>
      </c>
      <c r="D218" s="13">
        <v>8.6374999999999993</v>
      </c>
      <c r="F218" s="292">
        <v>5.1624999999999996</v>
      </c>
      <c r="G218" s="13">
        <v>5.47</v>
      </c>
      <c r="K218" s="287"/>
      <c r="L218" s="287">
        <f t="shared" si="43"/>
        <v>146.74496550000001</v>
      </c>
      <c r="M218" s="310">
        <f t="shared" si="45"/>
        <v>317.37370874999993</v>
      </c>
      <c r="N218" s="289"/>
      <c r="O218" s="288">
        <f t="shared" si="44"/>
        <v>189.68935124999996</v>
      </c>
      <c r="P218" s="309">
        <f t="shared" si="46"/>
        <v>200.98803899999999</v>
      </c>
      <c r="Q218" s="287"/>
      <c r="R218" s="286"/>
    </row>
    <row r="219" spans="1:18" ht="18" customHeight="1">
      <c r="A219" s="12">
        <v>39748</v>
      </c>
      <c r="C219" s="13">
        <v>3.8525</v>
      </c>
      <c r="D219" s="13">
        <v>8.93</v>
      </c>
      <c r="F219" s="292">
        <v>5.2949999999999999</v>
      </c>
      <c r="G219" s="13">
        <v>5.6449999999999996</v>
      </c>
      <c r="K219" s="287"/>
      <c r="L219" s="287">
        <f t="shared" si="43"/>
        <v>151.66599050000002</v>
      </c>
      <c r="M219" s="310">
        <f t="shared" si="45"/>
        <v>328.12124099999994</v>
      </c>
      <c r="N219" s="289"/>
      <c r="O219" s="288">
        <f t="shared" si="44"/>
        <v>194.55789149999998</v>
      </c>
      <c r="P219" s="309">
        <f t="shared" si="46"/>
        <v>207.41818649999996</v>
      </c>
      <c r="Q219" s="287"/>
      <c r="R219" s="286"/>
    </row>
    <row r="220" spans="1:18" ht="18" customHeight="1">
      <c r="A220" s="12">
        <v>39749</v>
      </c>
      <c r="C220" s="13">
        <v>3.9075000000000002</v>
      </c>
      <c r="D220" s="13">
        <v>8.7874999999999996</v>
      </c>
      <c r="F220" s="292">
        <v>5.14</v>
      </c>
      <c r="G220" s="13">
        <v>5.5324999999999998</v>
      </c>
      <c r="K220" s="287"/>
      <c r="L220" s="287">
        <f t="shared" si="43"/>
        <v>153.8312415</v>
      </c>
      <c r="M220" s="310">
        <f t="shared" si="45"/>
        <v>322.88526374999998</v>
      </c>
      <c r="N220" s="289"/>
      <c r="O220" s="288">
        <f t="shared" si="44"/>
        <v>188.86261799999997</v>
      </c>
      <c r="P220" s="309">
        <f t="shared" si="46"/>
        <v>203.28452024999999</v>
      </c>
      <c r="Q220" s="287"/>
      <c r="R220" s="286"/>
    </row>
    <row r="221" spans="1:18" ht="18" customHeight="1">
      <c r="A221" s="12">
        <v>39750</v>
      </c>
      <c r="C221" s="13">
        <v>4.2074999999999996</v>
      </c>
      <c r="D221" s="13">
        <v>9.3725000000000005</v>
      </c>
      <c r="F221" s="292">
        <v>5.6124999999999998</v>
      </c>
      <c r="G221" s="13">
        <v>5.98</v>
      </c>
      <c r="K221" s="287"/>
      <c r="L221" s="287">
        <f t="shared" si="43"/>
        <v>165.64170149999998</v>
      </c>
      <c r="M221" s="310">
        <f t="shared" si="45"/>
        <v>344.38032824999999</v>
      </c>
      <c r="N221" s="289"/>
      <c r="O221" s="288">
        <f t="shared" si="44"/>
        <v>206.22401624999998</v>
      </c>
      <c r="P221" s="309">
        <f t="shared" si="46"/>
        <v>219.72732600000001</v>
      </c>
      <c r="Q221" s="287"/>
      <c r="R221" s="286"/>
    </row>
    <row r="222" spans="1:18" ht="18" customHeight="1">
      <c r="A222" s="12">
        <v>39751</v>
      </c>
      <c r="C222" s="13">
        <v>4.0949999999999998</v>
      </c>
      <c r="D222" s="13">
        <v>9.34</v>
      </c>
      <c r="F222" s="292">
        <v>5.38</v>
      </c>
      <c r="G222" s="13">
        <v>5.7350000000000003</v>
      </c>
      <c r="K222" s="287"/>
      <c r="L222" s="287">
        <f t="shared" si="43"/>
        <v>161.21277899999998</v>
      </c>
      <c r="M222" s="310">
        <f t="shared" si="45"/>
        <v>343.18615799999998</v>
      </c>
      <c r="N222" s="289"/>
      <c r="O222" s="288">
        <f t="shared" si="44"/>
        <v>197.68110599999997</v>
      </c>
      <c r="P222" s="309">
        <f t="shared" si="46"/>
        <v>210.72511950000001</v>
      </c>
      <c r="Q222" s="287"/>
      <c r="R222" s="286"/>
    </row>
    <row r="223" spans="1:18" ht="18" customHeight="1">
      <c r="A223" s="12">
        <v>39752</v>
      </c>
      <c r="C223" s="13">
        <v>4.0149999999999997</v>
      </c>
      <c r="D223" s="13">
        <v>9.2524999999999995</v>
      </c>
      <c r="F223" s="292">
        <v>5.3624999999999998</v>
      </c>
      <c r="G223" s="13">
        <v>5.73</v>
      </c>
      <c r="K223" s="287"/>
      <c r="L223" s="287">
        <f t="shared" si="43"/>
        <v>158.063323</v>
      </c>
      <c r="M223" s="310">
        <f t="shared" si="45"/>
        <v>339.97108424999993</v>
      </c>
      <c r="N223" s="289"/>
      <c r="O223" s="288">
        <f t="shared" si="44"/>
        <v>197.03809124999998</v>
      </c>
      <c r="P223" s="309">
        <f t="shared" si="46"/>
        <v>210.54140100000001</v>
      </c>
      <c r="Q223" s="287"/>
      <c r="R223" s="286"/>
    </row>
    <row r="224" spans="1:18" ht="18" customHeight="1">
      <c r="A224" s="306" t="s">
        <v>73</v>
      </c>
      <c r="B224" s="297"/>
      <c r="C224" s="297">
        <f>AVERAGE(C201:C223)</f>
        <v>4.1263043478260872</v>
      </c>
      <c r="D224" s="297">
        <f>AVERAGE(D201:D223)</f>
        <v>9.220217391304347</v>
      </c>
      <c r="E224" s="297"/>
      <c r="F224" s="308">
        <f>AVERAGE(F201:F223)</f>
        <v>5.6991304347826084</v>
      </c>
      <c r="G224" s="297">
        <f>AVERAGE(G201:G223)</f>
        <v>6.039891304347826</v>
      </c>
      <c r="H224" s="297"/>
      <c r="I224" s="297"/>
      <c r="J224" s="305"/>
      <c r="K224" s="294"/>
      <c r="L224" s="294">
        <f>AVERAGE(L201:L223)</f>
        <v>162.44517482608697</v>
      </c>
      <c r="M224" s="312">
        <f>AVERAGE(M201:M223)</f>
        <v>339.93055306521745</v>
      </c>
      <c r="N224" s="294"/>
      <c r="O224" s="294">
        <f>AVERAGE(O201:O223)</f>
        <v>209.40713895652175</v>
      </c>
      <c r="P224" s="311">
        <f>AVERAGE(P201:P223)</f>
        <v>222.69105602173912</v>
      </c>
      <c r="Q224" s="287"/>
      <c r="R224" s="286"/>
    </row>
    <row r="225" spans="1:18" ht="18" customHeight="1">
      <c r="A225" s="12">
        <v>39755</v>
      </c>
      <c r="C225" s="13">
        <v>4.03</v>
      </c>
      <c r="D225" s="13">
        <v>9.2825000000000006</v>
      </c>
      <c r="F225" s="292">
        <v>5.62</v>
      </c>
      <c r="G225" s="13">
        <v>5.9775</v>
      </c>
      <c r="K225" s="287"/>
      <c r="L225" s="287">
        <f t="shared" ref="L225:L241" si="47">C225*39.3682</f>
        <v>158.65384600000002</v>
      </c>
      <c r="M225" s="310">
        <f t="shared" ref="M225:M236" si="48">D225*36.7437</f>
        <v>341.07339524999998</v>
      </c>
      <c r="N225" s="289"/>
      <c r="O225" s="288">
        <f t="shared" ref="O225:O236" si="49">F225*36.7437</f>
        <v>206.49959399999997</v>
      </c>
      <c r="P225" s="309">
        <f t="shared" ref="P225:P236" si="50">G225*36.7437</f>
        <v>219.63546674999998</v>
      </c>
      <c r="Q225" s="287"/>
      <c r="R225" s="286"/>
    </row>
    <row r="226" spans="1:18" ht="18" customHeight="1">
      <c r="A226" s="12">
        <v>39756</v>
      </c>
      <c r="C226" s="13">
        <v>4.13</v>
      </c>
      <c r="D226" s="13">
        <v>9.4949999999999992</v>
      </c>
      <c r="F226" s="292">
        <v>5.7249999999999996</v>
      </c>
      <c r="G226" s="13">
        <v>6.09</v>
      </c>
      <c r="K226" s="287"/>
      <c r="L226" s="287">
        <f t="shared" si="47"/>
        <v>162.590666</v>
      </c>
      <c r="M226" s="310">
        <f t="shared" si="48"/>
        <v>348.88143149999996</v>
      </c>
      <c r="N226" s="289"/>
      <c r="O226" s="288">
        <f t="shared" si="49"/>
        <v>210.35768249999998</v>
      </c>
      <c r="P226" s="309">
        <f t="shared" si="50"/>
        <v>223.76913299999998</v>
      </c>
      <c r="Q226" s="287"/>
      <c r="R226" s="286"/>
    </row>
    <row r="227" spans="1:18" ht="18" customHeight="1">
      <c r="A227" s="12">
        <v>39757</v>
      </c>
      <c r="C227" s="13">
        <v>3.9024999999999999</v>
      </c>
      <c r="D227" s="13">
        <v>8.9474999999999998</v>
      </c>
      <c r="F227" s="292">
        <v>5.3724999999999996</v>
      </c>
      <c r="G227" s="13">
        <v>5.7675000000000001</v>
      </c>
      <c r="K227" s="287"/>
      <c r="L227" s="287">
        <f t="shared" si="47"/>
        <v>153.6344005</v>
      </c>
      <c r="M227" s="310">
        <f t="shared" si="48"/>
        <v>328.76425574999996</v>
      </c>
      <c r="N227" s="289"/>
      <c r="O227" s="288">
        <f t="shared" si="49"/>
        <v>197.40552824999997</v>
      </c>
      <c r="P227" s="309">
        <f t="shared" si="50"/>
        <v>211.91928974999999</v>
      </c>
      <c r="Q227" s="287"/>
      <c r="R227" s="286"/>
    </row>
    <row r="228" spans="1:18" ht="18" customHeight="1">
      <c r="A228" s="12">
        <v>39758</v>
      </c>
      <c r="C228" s="13">
        <v>3.78</v>
      </c>
      <c r="D228" s="13">
        <v>8.9949999999999992</v>
      </c>
      <c r="F228" s="292">
        <v>5.2249999999999996</v>
      </c>
      <c r="G228" s="13">
        <v>5.63</v>
      </c>
      <c r="K228" s="287"/>
      <c r="L228" s="287">
        <f t="shared" si="47"/>
        <v>148.81179599999999</v>
      </c>
      <c r="M228" s="310">
        <f t="shared" si="48"/>
        <v>330.50958149999997</v>
      </c>
      <c r="N228" s="289"/>
      <c r="O228" s="288">
        <f t="shared" si="49"/>
        <v>191.98583249999996</v>
      </c>
      <c r="P228" s="309">
        <f t="shared" si="50"/>
        <v>206.86703099999997</v>
      </c>
      <c r="Q228" s="287"/>
      <c r="R228" s="286"/>
    </row>
    <row r="229" spans="1:18" ht="18" customHeight="1">
      <c r="A229" s="12">
        <v>39759</v>
      </c>
      <c r="C229" s="13">
        <v>3.7549999999999999</v>
      </c>
      <c r="D229" s="13">
        <v>9.1174999999999997</v>
      </c>
      <c r="F229" s="292">
        <v>5.21</v>
      </c>
      <c r="G229" s="13">
        <v>5.68</v>
      </c>
      <c r="K229" s="287"/>
      <c r="L229" s="287">
        <f t="shared" si="47"/>
        <v>147.82759100000001</v>
      </c>
      <c r="M229" s="310">
        <f t="shared" si="48"/>
        <v>335.01068474999994</v>
      </c>
      <c r="N229" s="289"/>
      <c r="O229" s="288">
        <f t="shared" si="49"/>
        <v>191.43467699999999</v>
      </c>
      <c r="P229" s="309">
        <f t="shared" si="50"/>
        <v>208.70421599999997</v>
      </c>
      <c r="Q229" s="287"/>
      <c r="R229" s="286"/>
    </row>
    <row r="230" spans="1:18" ht="18" customHeight="1">
      <c r="A230" s="12">
        <v>39762</v>
      </c>
      <c r="C230" s="13">
        <v>3.835</v>
      </c>
      <c r="D230" s="13">
        <v>9.4</v>
      </c>
      <c r="F230" s="292">
        <v>5.2</v>
      </c>
      <c r="G230" s="13">
        <v>5.63</v>
      </c>
      <c r="K230" s="287"/>
      <c r="L230" s="287">
        <f t="shared" si="47"/>
        <v>150.977047</v>
      </c>
      <c r="M230" s="310">
        <f t="shared" si="48"/>
        <v>345.39078000000001</v>
      </c>
      <c r="N230" s="289"/>
      <c r="O230" s="288">
        <f t="shared" si="49"/>
        <v>191.06724</v>
      </c>
      <c r="P230" s="309">
        <f t="shared" si="50"/>
        <v>206.86703099999997</v>
      </c>
      <c r="Q230" s="287"/>
      <c r="R230" s="286"/>
    </row>
    <row r="231" spans="1:18" ht="18" customHeight="1">
      <c r="A231" s="12">
        <v>39763</v>
      </c>
      <c r="C231" s="13">
        <v>3.7425000000000002</v>
      </c>
      <c r="D231" s="13">
        <v>9.08</v>
      </c>
      <c r="F231" s="292">
        <v>5.2324999999999999</v>
      </c>
      <c r="G231" s="13">
        <v>5.71</v>
      </c>
      <c r="K231" s="287"/>
      <c r="L231" s="287">
        <f t="shared" si="47"/>
        <v>147.33548850000003</v>
      </c>
      <c r="M231" s="310">
        <f t="shared" si="48"/>
        <v>333.63279599999998</v>
      </c>
      <c r="N231" s="289"/>
      <c r="O231" s="288">
        <f t="shared" si="49"/>
        <v>192.26141024999998</v>
      </c>
      <c r="P231" s="309">
        <f t="shared" si="50"/>
        <v>209.80652699999999</v>
      </c>
      <c r="Q231" s="287"/>
      <c r="R231" s="286"/>
    </row>
    <row r="232" spans="1:18" ht="18" customHeight="1">
      <c r="A232" s="12">
        <v>39764</v>
      </c>
      <c r="C232" s="13">
        <v>3.6949999999999998</v>
      </c>
      <c r="D232" s="13">
        <v>8.8524999999999991</v>
      </c>
      <c r="F232" s="292">
        <v>5.33</v>
      </c>
      <c r="G232" s="13">
        <v>5.7549999999999999</v>
      </c>
      <c r="K232" s="287"/>
      <c r="L232" s="287">
        <f t="shared" si="47"/>
        <v>145.46549899999999</v>
      </c>
      <c r="M232" s="310">
        <f t="shared" si="48"/>
        <v>325.27360424999995</v>
      </c>
      <c r="N232" s="289"/>
      <c r="O232" s="288">
        <f t="shared" si="49"/>
        <v>195.84392099999999</v>
      </c>
      <c r="P232" s="309">
        <f t="shared" si="50"/>
        <v>211.45999349999997</v>
      </c>
      <c r="Q232" s="287"/>
      <c r="R232" s="286"/>
    </row>
    <row r="233" spans="1:18" ht="18" customHeight="1">
      <c r="A233" s="12">
        <v>39765</v>
      </c>
      <c r="C233" s="13">
        <v>3.77</v>
      </c>
      <c r="D233" s="13">
        <v>8.8699999999999992</v>
      </c>
      <c r="F233" s="292">
        <v>5.3825000000000003</v>
      </c>
      <c r="G233" s="13">
        <v>5.78</v>
      </c>
      <c r="K233" s="287"/>
      <c r="L233" s="287">
        <f t="shared" si="47"/>
        <v>148.418114</v>
      </c>
      <c r="M233" s="310">
        <f t="shared" si="48"/>
        <v>325.91661899999997</v>
      </c>
      <c r="N233" s="289"/>
      <c r="O233" s="288">
        <f t="shared" si="49"/>
        <v>197.77296525</v>
      </c>
      <c r="P233" s="309">
        <f t="shared" si="50"/>
        <v>212.37858599999998</v>
      </c>
      <c r="Q233" s="287"/>
      <c r="R233" s="286"/>
    </row>
    <row r="234" spans="1:18" ht="18" customHeight="1">
      <c r="A234" s="12">
        <v>39766</v>
      </c>
      <c r="C234" s="13">
        <v>3.8025000000000002</v>
      </c>
      <c r="D234" s="13">
        <v>8.7799999999999994</v>
      </c>
      <c r="F234" s="292">
        <v>5.5425000000000004</v>
      </c>
      <c r="G234" s="13">
        <v>5.9325000000000001</v>
      </c>
      <c r="K234" s="287"/>
      <c r="L234" s="287">
        <f t="shared" si="47"/>
        <v>149.69758050000002</v>
      </c>
      <c r="M234" s="310">
        <f t="shared" si="48"/>
        <v>322.60968599999995</v>
      </c>
      <c r="N234" s="289"/>
      <c r="O234" s="288">
        <f t="shared" si="49"/>
        <v>203.65195725000001</v>
      </c>
      <c r="P234" s="309">
        <f t="shared" si="50"/>
        <v>217.98200025</v>
      </c>
      <c r="Q234" s="287"/>
      <c r="R234" s="286"/>
    </row>
    <row r="235" spans="1:18" ht="18" customHeight="1">
      <c r="A235" s="12">
        <v>39769</v>
      </c>
      <c r="C235" s="13">
        <v>3.8574999999999999</v>
      </c>
      <c r="D235" s="13">
        <v>9.0649999999999995</v>
      </c>
      <c r="F235" s="292">
        <v>5.3375000000000004</v>
      </c>
      <c r="G235" s="13">
        <v>5.6550000000000002</v>
      </c>
      <c r="K235" s="287"/>
      <c r="L235" s="287">
        <f t="shared" si="47"/>
        <v>151.8628315</v>
      </c>
      <c r="M235" s="310">
        <f t="shared" si="48"/>
        <v>333.08164049999993</v>
      </c>
      <c r="N235" s="289"/>
      <c r="O235" s="288">
        <f t="shared" si="49"/>
        <v>196.11949874999999</v>
      </c>
      <c r="P235" s="309">
        <f t="shared" si="50"/>
        <v>207.78562349999999</v>
      </c>
      <c r="Q235" s="287"/>
      <c r="R235" s="286"/>
    </row>
    <row r="236" spans="1:18" ht="18" customHeight="1">
      <c r="A236" s="12">
        <v>39770</v>
      </c>
      <c r="C236" s="13">
        <v>3.8</v>
      </c>
      <c r="D236" s="13">
        <v>9.02</v>
      </c>
      <c r="F236" s="292">
        <v>5.2975000000000003</v>
      </c>
      <c r="G236" s="13">
        <v>5.61</v>
      </c>
      <c r="K236" s="287"/>
      <c r="L236" s="287">
        <f t="shared" si="47"/>
        <v>149.59916000000001</v>
      </c>
      <c r="M236" s="310">
        <f t="shared" si="48"/>
        <v>331.42817399999996</v>
      </c>
      <c r="N236" s="289"/>
      <c r="O236" s="288">
        <f t="shared" si="49"/>
        <v>194.64975074999998</v>
      </c>
      <c r="P236" s="309">
        <f t="shared" si="50"/>
        <v>206.13215700000001</v>
      </c>
      <c r="Q236" s="287"/>
      <c r="R236" s="286"/>
    </row>
    <row r="237" spans="1:18" ht="18" customHeight="1">
      <c r="A237" s="12">
        <v>39771</v>
      </c>
      <c r="C237" s="13">
        <v>3.7875000000000001</v>
      </c>
      <c r="D237" s="13">
        <v>8.9700000000000006</v>
      </c>
      <c r="F237" s="292">
        <v>5.27</v>
      </c>
      <c r="G237" s="13">
        <v>5.5949999999999998</v>
      </c>
      <c r="K237" s="287"/>
      <c r="L237" s="287">
        <f t="shared" si="47"/>
        <v>149.1070575</v>
      </c>
      <c r="M237" s="310">
        <f>D237*39.3682</f>
        <v>353.13275400000003</v>
      </c>
      <c r="N237" s="289"/>
      <c r="O237" s="288">
        <f>F237*36.7437</f>
        <v>193.63929899999997</v>
      </c>
      <c r="P237" s="309">
        <f>G237*39.3682</f>
        <v>220.26507899999999</v>
      </c>
      <c r="Q237" s="287"/>
      <c r="R237" s="286"/>
    </row>
    <row r="238" spans="1:18" ht="18" customHeight="1">
      <c r="A238" s="12">
        <v>39772</v>
      </c>
      <c r="C238" s="13">
        <v>3.6375000000000002</v>
      </c>
      <c r="D238" s="13">
        <v>8.56</v>
      </c>
      <c r="F238" s="292">
        <v>5.1174999999999997</v>
      </c>
      <c r="G238" s="13">
        <v>5.4824999999999999</v>
      </c>
      <c r="K238" s="287"/>
      <c r="L238" s="287">
        <f t="shared" si="47"/>
        <v>143.20182750000001</v>
      </c>
      <c r="M238" s="310">
        <f>D238*36.7437</f>
        <v>314.526072</v>
      </c>
      <c r="N238" s="289"/>
      <c r="O238" s="288">
        <f>F238*36.7437</f>
        <v>188.03588474999998</v>
      </c>
      <c r="P238" s="309">
        <f>G238*36.7437</f>
        <v>201.44733524999998</v>
      </c>
      <c r="Q238" s="287"/>
      <c r="R238" s="286"/>
    </row>
    <row r="239" spans="1:18" ht="18" customHeight="1">
      <c r="A239" s="12">
        <v>39776</v>
      </c>
      <c r="C239" s="13">
        <v>3.5449999999999999</v>
      </c>
      <c r="D239" s="13">
        <v>8.84</v>
      </c>
      <c r="F239" s="292">
        <v>5.375</v>
      </c>
      <c r="G239" s="13">
        <v>5.6875</v>
      </c>
      <c r="K239" s="287"/>
      <c r="L239" s="287">
        <f t="shared" si="47"/>
        <v>139.56026900000001</v>
      </c>
      <c r="M239" s="310">
        <f>D239*36.7437</f>
        <v>324.81430799999998</v>
      </c>
      <c r="N239" s="289"/>
      <c r="O239" s="288">
        <f>F239*36.7437</f>
        <v>197.49738749999997</v>
      </c>
      <c r="P239" s="309">
        <f>G239*36.7437</f>
        <v>208.97979374999997</v>
      </c>
      <c r="Q239" s="287"/>
      <c r="R239" s="286"/>
    </row>
    <row r="240" spans="1:18" ht="18" customHeight="1">
      <c r="A240" s="12">
        <v>39777</v>
      </c>
      <c r="C240" s="13">
        <v>3.5350000000000001</v>
      </c>
      <c r="D240" s="13">
        <v>8.83</v>
      </c>
      <c r="F240" s="292">
        <v>5.34</v>
      </c>
      <c r="G240" s="13">
        <v>5.6224999999999996</v>
      </c>
      <c r="K240" s="287"/>
      <c r="L240" s="287">
        <f t="shared" si="47"/>
        <v>139.16658700000002</v>
      </c>
      <c r="M240" s="310">
        <f>D240*36.7437</f>
        <v>324.44687099999999</v>
      </c>
      <c r="N240" s="289"/>
      <c r="O240" s="288">
        <f>F240*36.7437</f>
        <v>196.21135799999999</v>
      </c>
      <c r="P240" s="309">
        <f>G240*36.7437</f>
        <v>206.59145324999997</v>
      </c>
      <c r="Q240" s="287"/>
      <c r="R240" s="286"/>
    </row>
    <row r="241" spans="1:18" ht="18" customHeight="1">
      <c r="A241" s="12">
        <v>39778</v>
      </c>
      <c r="C241" s="13">
        <v>3.54</v>
      </c>
      <c r="D241" s="13">
        <v>8.86</v>
      </c>
      <c r="F241" s="292">
        <v>5.3550000000000004</v>
      </c>
      <c r="G241" s="13">
        <v>5.585</v>
      </c>
      <c r="J241" s="14">
        <v>0</v>
      </c>
      <c r="K241" s="287"/>
      <c r="L241" s="287">
        <f t="shared" si="47"/>
        <v>139.363428</v>
      </c>
      <c r="M241" s="310">
        <f>D241*36.7437</f>
        <v>325.54918199999997</v>
      </c>
      <c r="N241" s="289"/>
      <c r="O241" s="288">
        <f>F241*36.7437</f>
        <v>196.76251350000001</v>
      </c>
      <c r="P241" s="309">
        <f>G241*36.7437</f>
        <v>205.21356449999999</v>
      </c>
      <c r="Q241" s="287"/>
      <c r="R241" s="286"/>
    </row>
    <row r="242" spans="1:18" ht="18" customHeight="1">
      <c r="A242" s="306" t="s">
        <v>72</v>
      </c>
      <c r="B242" s="297"/>
      <c r="C242" s="297">
        <f>AVERAGE(C225:C241)</f>
        <v>3.7732352941176477</v>
      </c>
      <c r="D242" s="297">
        <f>AVERAGE(D225:D241)</f>
        <v>8.9979411764705866</v>
      </c>
      <c r="E242" s="297"/>
      <c r="F242" s="297">
        <f>AVERAGE(F225:F241)</f>
        <v>5.3489705882352956</v>
      </c>
      <c r="G242" s="297">
        <f>AVERAGE(G225:G241)</f>
        <v>5.7170588235294115</v>
      </c>
      <c r="H242" s="297"/>
      <c r="I242" s="297"/>
      <c r="J242" s="305"/>
      <c r="K242" s="294"/>
      <c r="L242" s="294">
        <f>AVERAGE(L225:L241)</f>
        <v>148.54548170588237</v>
      </c>
      <c r="M242" s="312">
        <f>AVERAGE(M225:M241)</f>
        <v>332.00246091176467</v>
      </c>
      <c r="N242" s="294"/>
      <c r="O242" s="294">
        <f>AVERAGE(O225:O241)</f>
        <v>196.54097060294114</v>
      </c>
      <c r="P242" s="311">
        <f>AVERAGE(P225:P241)</f>
        <v>210.92966355882348</v>
      </c>
      <c r="Q242" s="287"/>
      <c r="R242" s="286"/>
    </row>
    <row r="243" spans="1:18" ht="18" customHeight="1">
      <c r="A243" s="12">
        <v>39783</v>
      </c>
      <c r="B243" s="291"/>
      <c r="C243" s="291">
        <v>3.3275000000000001</v>
      </c>
      <c r="D243" s="291">
        <v>8.4600000000000009</v>
      </c>
      <c r="E243" s="291"/>
      <c r="F243" s="292">
        <v>5.0975000000000001</v>
      </c>
      <c r="G243" s="291">
        <v>5.3574999999999999</v>
      </c>
      <c r="H243" s="291"/>
      <c r="I243" s="291"/>
      <c r="K243" s="287"/>
      <c r="L243" s="287">
        <f t="shared" ref="L243:L263" si="51">C243*39.3682</f>
        <v>130.99768550000002</v>
      </c>
      <c r="M243" s="310">
        <f t="shared" ref="M243:M263" si="52">D243*36.7437</f>
        <v>310.85170199999999</v>
      </c>
      <c r="N243" s="289"/>
      <c r="O243" s="288">
        <f t="shared" ref="O243:O263" si="53">F243*36.7437</f>
        <v>187.30101074999999</v>
      </c>
      <c r="P243" s="309">
        <f t="shared" ref="P243:P263" si="54">G243*36.7437</f>
        <v>196.85437274999998</v>
      </c>
      <c r="Q243" s="287"/>
      <c r="R243" s="286"/>
    </row>
    <row r="244" spans="1:18" ht="18" customHeight="1">
      <c r="A244" s="12">
        <v>39784</v>
      </c>
      <c r="B244" s="291"/>
      <c r="C244" s="291">
        <v>3.3250000000000002</v>
      </c>
      <c r="D244" s="291">
        <v>8.27</v>
      </c>
      <c r="E244" s="291"/>
      <c r="F244" s="292">
        <v>5.0975000000000001</v>
      </c>
      <c r="G244" s="291">
        <v>5.375</v>
      </c>
      <c r="H244" s="291"/>
      <c r="I244" s="291"/>
      <c r="K244" s="287"/>
      <c r="L244" s="287">
        <f t="shared" si="51"/>
        <v>130.89926500000001</v>
      </c>
      <c r="M244" s="310">
        <f t="shared" si="52"/>
        <v>303.87039899999996</v>
      </c>
      <c r="N244" s="289"/>
      <c r="O244" s="288">
        <f t="shared" si="53"/>
        <v>187.30101074999999</v>
      </c>
      <c r="P244" s="309">
        <f t="shared" si="54"/>
        <v>197.49738749999997</v>
      </c>
      <c r="Q244" s="287"/>
      <c r="R244" s="286"/>
    </row>
    <row r="245" spans="1:18" ht="18" customHeight="1">
      <c r="A245" s="12">
        <v>39785</v>
      </c>
      <c r="B245" s="291"/>
      <c r="C245" s="291">
        <v>3.32</v>
      </c>
      <c r="D245" s="291">
        <v>8.3000000000000007</v>
      </c>
      <c r="E245" s="291"/>
      <c r="F245" s="292">
        <v>5.0075000000000003</v>
      </c>
      <c r="G245" s="291">
        <v>5.2949999999999999</v>
      </c>
      <c r="H245" s="291"/>
      <c r="I245" s="291"/>
      <c r="K245" s="287"/>
      <c r="L245" s="287">
        <f t="shared" si="51"/>
        <v>130.70242400000001</v>
      </c>
      <c r="M245" s="310">
        <f t="shared" si="52"/>
        <v>304.97271000000001</v>
      </c>
      <c r="N245" s="289"/>
      <c r="O245" s="288">
        <f t="shared" si="53"/>
        <v>183.99407775</v>
      </c>
      <c r="P245" s="309">
        <f t="shared" si="54"/>
        <v>194.55789149999998</v>
      </c>
      <c r="Q245" s="287"/>
      <c r="R245" s="286"/>
    </row>
    <row r="246" spans="1:18" ht="18" customHeight="1">
      <c r="A246" s="12">
        <v>39786</v>
      </c>
      <c r="B246" s="291"/>
      <c r="C246" s="291">
        <v>3.1825000000000001</v>
      </c>
      <c r="D246" s="291">
        <v>8.11</v>
      </c>
      <c r="E246" s="291"/>
      <c r="F246" s="292">
        <v>4.6775000000000002</v>
      </c>
      <c r="G246" s="291">
        <v>4.97</v>
      </c>
      <c r="H246" s="291"/>
      <c r="I246" s="291"/>
      <c r="K246" s="287"/>
      <c r="L246" s="287">
        <f t="shared" si="51"/>
        <v>125.28929650000001</v>
      </c>
      <c r="M246" s="310">
        <f t="shared" si="52"/>
        <v>297.99140699999998</v>
      </c>
      <c r="N246" s="289"/>
      <c r="O246" s="288">
        <f t="shared" si="53"/>
        <v>171.86865674999999</v>
      </c>
      <c r="P246" s="309">
        <f t="shared" si="54"/>
        <v>182.61618899999996</v>
      </c>
      <c r="Q246" s="287"/>
      <c r="R246" s="286"/>
    </row>
    <row r="247" spans="1:18" ht="18" customHeight="1">
      <c r="A247" s="12">
        <v>39787</v>
      </c>
      <c r="B247" s="291"/>
      <c r="C247" s="291">
        <v>2.9350000000000001</v>
      </c>
      <c r="D247" s="291">
        <v>7.835</v>
      </c>
      <c r="E247" s="291"/>
      <c r="F247" s="292">
        <v>4.55</v>
      </c>
      <c r="G247" s="291">
        <v>4.8975</v>
      </c>
      <c r="H247" s="291"/>
      <c r="I247" s="291"/>
      <c r="K247" s="287"/>
      <c r="L247" s="287">
        <f t="shared" si="51"/>
        <v>115.54566700000001</v>
      </c>
      <c r="M247" s="310">
        <f t="shared" si="52"/>
        <v>287.8868895</v>
      </c>
      <c r="N247" s="289"/>
      <c r="O247" s="288">
        <f t="shared" si="53"/>
        <v>167.18383499999999</v>
      </c>
      <c r="P247" s="309">
        <f t="shared" si="54"/>
        <v>179.95227075</v>
      </c>
      <c r="Q247" s="287"/>
      <c r="R247" s="286"/>
    </row>
    <row r="248" spans="1:18" ht="18" customHeight="1">
      <c r="A248" s="12">
        <v>39790</v>
      </c>
      <c r="B248" s="291"/>
      <c r="C248" s="291">
        <v>3.1425000000000001</v>
      </c>
      <c r="D248" s="291">
        <v>8.2050000000000001</v>
      </c>
      <c r="E248" s="291"/>
      <c r="F248" s="292">
        <v>4.7300000000000004</v>
      </c>
      <c r="G248" s="291">
        <v>5.0175000000000001</v>
      </c>
      <c r="H248" s="291"/>
      <c r="I248" s="291"/>
      <c r="K248" s="287"/>
      <c r="L248" s="287">
        <f t="shared" si="51"/>
        <v>123.71456850000001</v>
      </c>
      <c r="M248" s="310">
        <f t="shared" si="52"/>
        <v>301.48205849999999</v>
      </c>
      <c r="N248" s="289"/>
      <c r="O248" s="288">
        <f t="shared" si="53"/>
        <v>173.79770099999999</v>
      </c>
      <c r="P248" s="309">
        <f t="shared" si="54"/>
        <v>184.36151475</v>
      </c>
      <c r="Q248" s="287"/>
      <c r="R248" s="286"/>
    </row>
    <row r="249" spans="1:18" ht="18" customHeight="1">
      <c r="A249" s="12">
        <v>39791</v>
      </c>
      <c r="B249" s="291"/>
      <c r="C249" s="291">
        <v>3.1225000000000001</v>
      </c>
      <c r="D249" s="291">
        <v>8.1300000000000008</v>
      </c>
      <c r="E249" s="291"/>
      <c r="F249" s="292">
        <v>4.7225000000000001</v>
      </c>
      <c r="G249" s="291">
        <v>5</v>
      </c>
      <c r="H249" s="291"/>
      <c r="I249" s="291"/>
      <c r="K249" s="287"/>
      <c r="L249" s="287">
        <f t="shared" si="51"/>
        <v>122.9272045</v>
      </c>
      <c r="M249" s="310">
        <f t="shared" si="52"/>
        <v>298.72628100000003</v>
      </c>
      <c r="N249" s="289"/>
      <c r="O249" s="288">
        <f t="shared" si="53"/>
        <v>173.52212324999999</v>
      </c>
      <c r="P249" s="309">
        <f t="shared" si="54"/>
        <v>183.71849999999998</v>
      </c>
      <c r="Q249" s="287"/>
      <c r="R249" s="286"/>
    </row>
    <row r="250" spans="1:18" ht="18" customHeight="1">
      <c r="A250" s="12">
        <v>39792</v>
      </c>
      <c r="B250" s="291"/>
      <c r="C250" s="291">
        <v>3.2675000000000001</v>
      </c>
      <c r="D250" s="291">
        <v>8.2949999999999999</v>
      </c>
      <c r="E250" s="291"/>
      <c r="F250" s="292">
        <v>4.9249999999999998</v>
      </c>
      <c r="G250" s="291">
        <v>5.1574999999999998</v>
      </c>
      <c r="H250" s="291"/>
      <c r="I250" s="291"/>
      <c r="K250" s="287"/>
      <c r="L250" s="287">
        <f t="shared" si="51"/>
        <v>128.6355935</v>
      </c>
      <c r="M250" s="310">
        <f t="shared" si="52"/>
        <v>304.78899149999995</v>
      </c>
      <c r="N250" s="289"/>
      <c r="O250" s="288">
        <f t="shared" si="53"/>
        <v>180.96272249999998</v>
      </c>
      <c r="P250" s="309">
        <f t="shared" si="54"/>
        <v>189.50563274999996</v>
      </c>
      <c r="Q250" s="287"/>
      <c r="R250" s="286"/>
    </row>
    <row r="251" spans="1:18" ht="18" customHeight="1">
      <c r="A251" s="12">
        <v>39793</v>
      </c>
      <c r="B251" s="291"/>
      <c r="C251" s="291">
        <v>3.38</v>
      </c>
      <c r="D251" s="291">
        <v>8.5649999999999995</v>
      </c>
      <c r="E251" s="291"/>
      <c r="F251" s="292">
        <v>4.9124999999999996</v>
      </c>
      <c r="G251" s="291">
        <v>5.2149999999999999</v>
      </c>
      <c r="H251" s="291"/>
      <c r="I251" s="291"/>
      <c r="K251" s="287"/>
      <c r="L251" s="287">
        <f t="shared" si="51"/>
        <v>133.064516</v>
      </c>
      <c r="M251" s="310">
        <f t="shared" si="52"/>
        <v>314.70979049999994</v>
      </c>
      <c r="N251" s="289"/>
      <c r="O251" s="288">
        <f t="shared" si="53"/>
        <v>180.50342624999996</v>
      </c>
      <c r="P251" s="309">
        <f t="shared" si="54"/>
        <v>191.61839549999999</v>
      </c>
      <c r="Q251" s="287"/>
      <c r="R251" s="286"/>
    </row>
    <row r="252" spans="1:18" ht="18" customHeight="1">
      <c r="A252" s="12">
        <v>39794</v>
      </c>
      <c r="B252" s="291"/>
      <c r="C252" s="291">
        <v>3.5950000000000002</v>
      </c>
      <c r="D252" s="291">
        <v>8.5399999999999991</v>
      </c>
      <c r="E252" s="291"/>
      <c r="F252" s="292">
        <v>5.0674999999999999</v>
      </c>
      <c r="G252" s="291">
        <v>5.3025000000000002</v>
      </c>
      <c r="H252" s="291"/>
      <c r="I252" s="291"/>
      <c r="K252" s="287"/>
      <c r="L252" s="287">
        <f t="shared" si="51"/>
        <v>141.52867900000001</v>
      </c>
      <c r="M252" s="310">
        <f t="shared" si="52"/>
        <v>313.79119799999995</v>
      </c>
      <c r="N252" s="289"/>
      <c r="O252" s="288">
        <f t="shared" si="53"/>
        <v>186.19869974999997</v>
      </c>
      <c r="P252" s="309">
        <f t="shared" si="54"/>
        <v>194.83346924999998</v>
      </c>
      <c r="Q252" s="287"/>
      <c r="R252" s="286"/>
    </row>
    <row r="253" spans="1:18" ht="18" customHeight="1">
      <c r="A253" s="12">
        <v>39797</v>
      </c>
      <c r="B253" s="291"/>
      <c r="C253" s="291">
        <v>3.7524999999999999</v>
      </c>
      <c r="D253" s="291">
        <v>8.4600000000000009</v>
      </c>
      <c r="E253" s="291"/>
      <c r="F253" s="292">
        <v>5.2</v>
      </c>
      <c r="G253" s="291">
        <v>5.43</v>
      </c>
      <c r="H253" s="291"/>
      <c r="I253" s="291"/>
      <c r="K253" s="287"/>
      <c r="L253" s="287">
        <f t="shared" si="51"/>
        <v>147.72917050000001</v>
      </c>
      <c r="M253" s="310">
        <f t="shared" si="52"/>
        <v>310.85170199999999</v>
      </c>
      <c r="N253" s="289"/>
      <c r="O253" s="288">
        <f t="shared" si="53"/>
        <v>191.06724</v>
      </c>
      <c r="P253" s="309">
        <f t="shared" si="54"/>
        <v>199.51829099999998</v>
      </c>
      <c r="Q253" s="287"/>
      <c r="R253" s="286"/>
    </row>
    <row r="254" spans="1:18" ht="18" customHeight="1">
      <c r="A254" s="12">
        <v>39798</v>
      </c>
      <c r="B254" s="291"/>
      <c r="C254" s="291">
        <v>3.94</v>
      </c>
      <c r="D254" s="291">
        <v>8.5850000000000009</v>
      </c>
      <c r="E254" s="291"/>
      <c r="F254" s="292">
        <v>5.44</v>
      </c>
      <c r="G254" s="291">
        <v>5.65</v>
      </c>
      <c r="H254" s="291"/>
      <c r="I254" s="291"/>
      <c r="K254" s="287"/>
      <c r="L254" s="287">
        <f t="shared" si="51"/>
        <v>155.11070800000002</v>
      </c>
      <c r="M254" s="310">
        <f t="shared" si="52"/>
        <v>315.44466449999999</v>
      </c>
      <c r="N254" s="289"/>
      <c r="O254" s="288">
        <f t="shared" si="53"/>
        <v>199.885728</v>
      </c>
      <c r="P254" s="309">
        <f t="shared" si="54"/>
        <v>207.60190499999999</v>
      </c>
      <c r="Q254" s="287"/>
      <c r="R254" s="286"/>
    </row>
    <row r="255" spans="1:18" ht="18" customHeight="1">
      <c r="A255" s="12">
        <v>39799</v>
      </c>
      <c r="B255" s="291"/>
      <c r="C255" s="291">
        <v>3.895</v>
      </c>
      <c r="D255" s="291">
        <v>8.64</v>
      </c>
      <c r="E255" s="291"/>
      <c r="F255" s="292">
        <v>5.5750000000000002</v>
      </c>
      <c r="G255" s="291">
        <v>5.7824999999999998</v>
      </c>
      <c r="H255" s="291"/>
      <c r="I255" s="291"/>
      <c r="K255" s="287"/>
      <c r="L255" s="287">
        <f t="shared" si="51"/>
        <v>153.33913900000002</v>
      </c>
      <c r="M255" s="310">
        <f t="shared" si="52"/>
        <v>317.46556800000002</v>
      </c>
      <c r="N255" s="289"/>
      <c r="O255" s="288">
        <f t="shared" si="53"/>
        <v>204.84612749999999</v>
      </c>
      <c r="P255" s="309">
        <f t="shared" si="54"/>
        <v>212.47044524999998</v>
      </c>
      <c r="Q255" s="287"/>
      <c r="R255" s="286"/>
    </row>
    <row r="256" spans="1:18" ht="18" customHeight="1">
      <c r="A256" s="12">
        <v>39800</v>
      </c>
      <c r="B256" s="291"/>
      <c r="C256" s="291">
        <v>3.895</v>
      </c>
      <c r="D256" s="291">
        <v>8.6950000000000003</v>
      </c>
      <c r="E256" s="291"/>
      <c r="F256" s="292">
        <v>5.7149999999999999</v>
      </c>
      <c r="G256" s="291">
        <v>5.9050000000000002</v>
      </c>
      <c r="H256" s="291"/>
      <c r="I256" s="291"/>
      <c r="K256" s="287"/>
      <c r="L256" s="287">
        <f t="shared" si="51"/>
        <v>153.33913900000002</v>
      </c>
      <c r="M256" s="310">
        <f t="shared" si="52"/>
        <v>319.48647149999999</v>
      </c>
      <c r="N256" s="289"/>
      <c r="O256" s="288">
        <f t="shared" si="53"/>
        <v>209.99024549999999</v>
      </c>
      <c r="P256" s="309">
        <f t="shared" si="54"/>
        <v>216.97154849999998</v>
      </c>
      <c r="Q256" s="287"/>
      <c r="R256" s="286"/>
    </row>
    <row r="257" spans="1:18" ht="18" customHeight="1">
      <c r="A257" s="12">
        <v>39801</v>
      </c>
      <c r="B257" s="291"/>
      <c r="C257" s="291">
        <v>3.8075000000000001</v>
      </c>
      <c r="D257" s="291">
        <v>8.6824999999999992</v>
      </c>
      <c r="E257" s="291"/>
      <c r="F257" s="292">
        <v>5.6325000000000003</v>
      </c>
      <c r="G257" s="291">
        <v>5.83</v>
      </c>
      <c r="H257" s="291"/>
      <c r="I257" s="291"/>
      <c r="K257" s="287"/>
      <c r="L257" s="287">
        <f t="shared" si="51"/>
        <v>149.89442150000002</v>
      </c>
      <c r="M257" s="310">
        <f t="shared" si="52"/>
        <v>319.02717524999997</v>
      </c>
      <c r="N257" s="289"/>
      <c r="O257" s="288">
        <f t="shared" si="53"/>
        <v>206.95889025</v>
      </c>
      <c r="P257" s="309">
        <f t="shared" si="54"/>
        <v>214.21577099999999</v>
      </c>
      <c r="Q257" s="287"/>
      <c r="R257" s="286"/>
    </row>
    <row r="258" spans="1:18" ht="18" customHeight="1">
      <c r="A258" s="12">
        <v>39804</v>
      </c>
      <c r="B258" s="291"/>
      <c r="C258" s="291">
        <v>3.8174999999999999</v>
      </c>
      <c r="D258" s="291">
        <v>8.8650000000000002</v>
      </c>
      <c r="E258" s="291"/>
      <c r="F258" s="292">
        <v>5.69</v>
      </c>
      <c r="G258" s="291">
        <v>5.8925000000000001</v>
      </c>
      <c r="H258" s="291"/>
      <c r="I258" s="291"/>
      <c r="K258" s="287"/>
      <c r="L258" s="287">
        <f t="shared" si="51"/>
        <v>150.28810350000001</v>
      </c>
      <c r="M258" s="310">
        <f t="shared" si="52"/>
        <v>325.73290049999997</v>
      </c>
      <c r="N258" s="289"/>
      <c r="O258" s="288">
        <f t="shared" si="53"/>
        <v>209.071653</v>
      </c>
      <c r="P258" s="309">
        <f t="shared" si="54"/>
        <v>216.51225224999999</v>
      </c>
      <c r="Q258" s="287"/>
      <c r="R258" s="286"/>
    </row>
    <row r="259" spans="1:18" ht="18" customHeight="1">
      <c r="A259" s="12">
        <v>39805</v>
      </c>
      <c r="B259" s="291"/>
      <c r="C259" s="291">
        <v>3.9474999999999998</v>
      </c>
      <c r="D259" s="291">
        <v>9.01</v>
      </c>
      <c r="E259" s="291"/>
      <c r="F259" s="292">
        <v>5.7525000000000004</v>
      </c>
      <c r="G259" s="291">
        <v>5.94</v>
      </c>
      <c r="H259" s="291"/>
      <c r="I259" s="291"/>
      <c r="K259" s="287"/>
      <c r="L259" s="287">
        <f t="shared" si="51"/>
        <v>155.4059695</v>
      </c>
      <c r="M259" s="310">
        <f t="shared" si="52"/>
        <v>331.06073699999996</v>
      </c>
      <c r="N259" s="289"/>
      <c r="O259" s="288">
        <f t="shared" si="53"/>
        <v>211.36813425</v>
      </c>
      <c r="P259" s="309">
        <f t="shared" si="54"/>
        <v>218.257578</v>
      </c>
      <c r="Q259" s="287"/>
      <c r="R259" s="286"/>
    </row>
    <row r="260" spans="1:18" ht="18" customHeight="1">
      <c r="A260" s="12">
        <v>39806</v>
      </c>
      <c r="B260" s="291"/>
      <c r="C260" s="291">
        <v>3.98</v>
      </c>
      <c r="D260" s="291">
        <v>9.1575000000000006</v>
      </c>
      <c r="E260" s="291"/>
      <c r="F260" s="292">
        <v>5.8224999999999998</v>
      </c>
      <c r="G260" s="291">
        <v>6</v>
      </c>
      <c r="H260" s="291"/>
      <c r="I260" s="291"/>
      <c r="K260" s="287"/>
      <c r="L260" s="287">
        <f t="shared" si="51"/>
        <v>156.68543600000001</v>
      </c>
      <c r="M260" s="310">
        <f t="shared" si="52"/>
        <v>336.48043274999998</v>
      </c>
      <c r="N260" s="289"/>
      <c r="O260" s="288">
        <f t="shared" si="53"/>
        <v>213.94019324999996</v>
      </c>
      <c r="P260" s="309">
        <f t="shared" si="54"/>
        <v>220.4622</v>
      </c>
      <c r="Q260" s="287"/>
      <c r="R260" s="286"/>
    </row>
    <row r="261" spans="1:18" ht="18" customHeight="1">
      <c r="A261" s="12">
        <v>39811</v>
      </c>
      <c r="B261" s="291"/>
      <c r="C261" s="291">
        <v>3.9350000000000001</v>
      </c>
      <c r="D261" s="291">
        <v>9.3849999999999998</v>
      </c>
      <c r="E261" s="291"/>
      <c r="F261" s="292">
        <v>5.92</v>
      </c>
      <c r="G261" s="291">
        <v>6.11</v>
      </c>
      <c r="H261" s="291"/>
      <c r="I261" s="291"/>
      <c r="K261" s="287"/>
      <c r="L261" s="287">
        <f t="shared" si="51"/>
        <v>154.91386700000001</v>
      </c>
      <c r="M261" s="310">
        <f t="shared" si="52"/>
        <v>344.83962449999996</v>
      </c>
      <c r="N261" s="289"/>
      <c r="O261" s="288">
        <f t="shared" si="53"/>
        <v>217.52270399999998</v>
      </c>
      <c r="P261" s="309">
        <f t="shared" si="54"/>
        <v>224.504007</v>
      </c>
      <c r="Q261" s="287"/>
      <c r="R261" s="286"/>
    </row>
    <row r="262" spans="1:18" ht="18" customHeight="1">
      <c r="A262" s="12">
        <v>39812</v>
      </c>
      <c r="B262" s="291"/>
      <c r="C262" s="291">
        <v>3.9624999999999999</v>
      </c>
      <c r="D262" s="291">
        <v>9.4574999999999996</v>
      </c>
      <c r="E262" s="291"/>
      <c r="F262" s="292">
        <v>6.0475000000000003</v>
      </c>
      <c r="G262" s="291">
        <v>6.2175000000000002</v>
      </c>
      <c r="H262" s="291"/>
      <c r="I262" s="291"/>
      <c r="K262" s="287"/>
      <c r="L262" s="287">
        <f t="shared" si="51"/>
        <v>155.99649250000002</v>
      </c>
      <c r="M262" s="310">
        <f t="shared" si="52"/>
        <v>347.50354274999995</v>
      </c>
      <c r="N262" s="289"/>
      <c r="O262" s="288">
        <f t="shared" si="53"/>
        <v>222.20752575</v>
      </c>
      <c r="P262" s="309">
        <f t="shared" si="54"/>
        <v>228.45395474999998</v>
      </c>
      <c r="Q262" s="287"/>
      <c r="R262" s="286"/>
    </row>
    <row r="263" spans="1:18" ht="18" customHeight="1">
      <c r="A263" s="12">
        <v>39813</v>
      </c>
      <c r="B263" s="291"/>
      <c r="C263" s="291">
        <v>4.07</v>
      </c>
      <c r="D263" s="291">
        <v>9.7225000000000001</v>
      </c>
      <c r="E263" s="291"/>
      <c r="F263" s="292">
        <v>6.1074999999999999</v>
      </c>
      <c r="G263" s="291">
        <v>6.3</v>
      </c>
      <c r="H263" s="291"/>
      <c r="I263" s="291"/>
      <c r="K263" s="287"/>
      <c r="L263" s="287">
        <f t="shared" si="51"/>
        <v>160.22857400000001</v>
      </c>
      <c r="M263" s="310">
        <f t="shared" si="52"/>
        <v>357.24062325</v>
      </c>
      <c r="N263" s="289"/>
      <c r="O263" s="288">
        <f t="shared" si="53"/>
        <v>224.41214774999997</v>
      </c>
      <c r="P263" s="309">
        <f t="shared" si="54"/>
        <v>231.48530999999997</v>
      </c>
      <c r="Q263" s="287"/>
      <c r="R263" s="286"/>
    </row>
    <row r="264" spans="1:18" ht="18" customHeight="1">
      <c r="A264" s="306" t="s">
        <v>71</v>
      </c>
      <c r="B264" s="297"/>
      <c r="C264" s="297">
        <f>AVERAGE(C243:C263)</f>
        <v>3.5999999999999996</v>
      </c>
      <c r="D264" s="297">
        <f>AVERAGE(D243:D263)</f>
        <v>8.6366666666666685</v>
      </c>
      <c r="E264" s="297"/>
      <c r="F264" s="297">
        <f>AVERAGE(F243:F263)</f>
        <v>5.3185714285714294</v>
      </c>
      <c r="G264" s="297">
        <f>AVERAGE(G243:G263)</f>
        <v>5.5545238095238094</v>
      </c>
      <c r="H264" s="297"/>
      <c r="I264" s="297"/>
      <c r="J264" s="305"/>
      <c r="K264" s="294"/>
      <c r="L264" s="294">
        <f>AVERAGE(L243:L263)</f>
        <v>141.72552000000002</v>
      </c>
      <c r="M264" s="312">
        <f>AVERAGE(M243:M263)</f>
        <v>317.34308899999996</v>
      </c>
      <c r="N264" s="294"/>
      <c r="O264" s="294">
        <f>AVERAGE(O243:O263)</f>
        <v>195.423993</v>
      </c>
      <c r="P264" s="311">
        <f>AVERAGE(P243:P263)</f>
        <v>204.09375649999998</v>
      </c>
      <c r="Q264" s="287"/>
      <c r="R264" s="286"/>
    </row>
    <row r="265" spans="1:18" ht="18" customHeight="1">
      <c r="A265" s="12">
        <v>39815</v>
      </c>
      <c r="B265" s="291"/>
      <c r="C265" s="291">
        <v>4.1224999999999996</v>
      </c>
      <c r="D265" s="291">
        <v>9.6999999999999993</v>
      </c>
      <c r="E265" s="291"/>
      <c r="F265" s="292">
        <v>6.11</v>
      </c>
      <c r="G265" s="291">
        <v>6.335</v>
      </c>
      <c r="H265" s="291"/>
      <c r="I265" s="291"/>
      <c r="K265" s="287"/>
      <c r="L265" s="287">
        <f>C265*39.3682</f>
        <v>162.29540449999999</v>
      </c>
      <c r="M265" s="310">
        <f t="shared" ref="M265:M284" si="55">D265*36.7437</f>
        <v>356.41388999999992</v>
      </c>
      <c r="N265" s="289"/>
      <c r="O265" s="288">
        <f t="shared" ref="O265:O284" si="56">F265*36.7437</f>
        <v>224.504007</v>
      </c>
      <c r="P265" s="309">
        <f t="shared" ref="P265:P284" si="57">G265*36.7437</f>
        <v>232.77133949999998</v>
      </c>
      <c r="Q265" s="287"/>
      <c r="R265" s="286"/>
    </row>
    <row r="266" spans="1:18" ht="18" customHeight="1">
      <c r="A266" s="12">
        <v>39818</v>
      </c>
      <c r="B266" s="291"/>
      <c r="C266" s="291">
        <v>4.1124999999999998</v>
      </c>
      <c r="D266" s="291">
        <v>9.8375000000000004</v>
      </c>
      <c r="E266" s="291"/>
      <c r="F266" s="292">
        <v>6.1675000000000004</v>
      </c>
      <c r="G266" s="291">
        <v>6.4225000000000003</v>
      </c>
      <c r="H266" s="291"/>
      <c r="I266" s="291"/>
      <c r="K266" s="287"/>
      <c r="L266" s="287">
        <f>C266*39.3682</f>
        <v>161.90172250000001</v>
      </c>
      <c r="M266" s="310">
        <f t="shared" si="55"/>
        <v>361.46614875</v>
      </c>
      <c r="N266" s="289"/>
      <c r="O266" s="288">
        <f t="shared" si="56"/>
        <v>226.61676975</v>
      </c>
      <c r="P266" s="309">
        <f t="shared" si="57"/>
        <v>235.98641325</v>
      </c>
      <c r="Q266" s="287"/>
      <c r="R266" s="286"/>
    </row>
    <row r="267" spans="1:18" ht="18" customHeight="1">
      <c r="A267" s="12">
        <v>39819</v>
      </c>
      <c r="B267" s="291"/>
      <c r="C267" s="291">
        <v>4.2750000000000004</v>
      </c>
      <c r="D267" s="291">
        <v>10.1425</v>
      </c>
      <c r="E267" s="291"/>
      <c r="F267" s="292">
        <v>6.4349999999999996</v>
      </c>
      <c r="G267" s="291">
        <v>6.7</v>
      </c>
      <c r="H267" s="291"/>
      <c r="I267" s="291"/>
      <c r="K267" s="287"/>
      <c r="L267" s="287">
        <f>C267*39.3682</f>
        <v>168.29905500000001</v>
      </c>
      <c r="M267" s="310">
        <f t="shared" si="55"/>
        <v>372.67297724999997</v>
      </c>
      <c r="N267" s="289"/>
      <c r="O267" s="288">
        <f t="shared" si="56"/>
        <v>236.44570949999996</v>
      </c>
      <c r="P267" s="309">
        <f t="shared" si="57"/>
        <v>246.18278999999998</v>
      </c>
      <c r="Q267" s="287"/>
      <c r="R267" s="286"/>
    </row>
    <row r="268" spans="1:18" ht="18" customHeight="1">
      <c r="A268" s="12">
        <v>39820</v>
      </c>
      <c r="B268" s="291"/>
      <c r="C268" s="291">
        <v>4.165</v>
      </c>
      <c r="D268" s="291">
        <v>9.9</v>
      </c>
      <c r="E268" s="291"/>
      <c r="F268" s="292">
        <v>6.1325000000000003</v>
      </c>
      <c r="G268" s="291">
        <v>6.37</v>
      </c>
      <c r="H268" s="291"/>
      <c r="I268" s="291"/>
      <c r="K268" s="287"/>
      <c r="L268" s="287">
        <f>C268*39.3682</f>
        <v>163.96855300000001</v>
      </c>
      <c r="M268" s="310">
        <f t="shared" si="55"/>
        <v>363.76263</v>
      </c>
      <c r="N268" s="289"/>
      <c r="O268" s="288">
        <f t="shared" si="56"/>
        <v>225.33074024999999</v>
      </c>
      <c r="P268" s="309">
        <f t="shared" si="57"/>
        <v>234.05736899999999</v>
      </c>
      <c r="Q268" s="287"/>
      <c r="R268" s="286"/>
    </row>
    <row r="269" spans="1:18" ht="18" customHeight="1">
      <c r="A269" s="12">
        <v>39821</v>
      </c>
      <c r="B269" s="291"/>
      <c r="C269" s="291">
        <v>4.0674999999999999</v>
      </c>
      <c r="D269" s="291">
        <v>9.89</v>
      </c>
      <c r="E269" s="291"/>
      <c r="F269" s="292">
        <v>6.125</v>
      </c>
      <c r="G269" s="291">
        <v>6.3324999999999996</v>
      </c>
      <c r="H269" s="291"/>
      <c r="I269" s="291"/>
      <c r="K269" s="287"/>
      <c r="L269" s="287">
        <f>C269*36.7437</f>
        <v>149.45499974999998</v>
      </c>
      <c r="M269" s="310">
        <f t="shared" si="55"/>
        <v>363.39519300000001</v>
      </c>
      <c r="N269" s="289"/>
      <c r="O269" s="288">
        <f t="shared" si="56"/>
        <v>225.05516249999999</v>
      </c>
      <c r="P269" s="309">
        <f t="shared" si="57"/>
        <v>232.67948024999995</v>
      </c>
      <c r="Q269" s="287"/>
      <c r="R269" s="286"/>
    </row>
    <row r="270" spans="1:18" ht="18" customHeight="1">
      <c r="A270" s="12">
        <v>39822</v>
      </c>
      <c r="B270" s="291"/>
      <c r="C270" s="291">
        <v>4.1074999999999999</v>
      </c>
      <c r="D270" s="291">
        <v>10.375</v>
      </c>
      <c r="E270" s="291"/>
      <c r="F270" s="292">
        <v>6.125</v>
      </c>
      <c r="G270" s="291">
        <v>6.51</v>
      </c>
      <c r="H270" s="291"/>
      <c r="I270" s="291"/>
      <c r="K270" s="287"/>
      <c r="L270" s="287">
        <f t="shared" ref="L270:L284" si="58">C270*39.3682</f>
        <v>161.7048815</v>
      </c>
      <c r="M270" s="310">
        <f t="shared" si="55"/>
        <v>381.21588749999995</v>
      </c>
      <c r="N270" s="289"/>
      <c r="O270" s="288">
        <f t="shared" si="56"/>
        <v>225.05516249999999</v>
      </c>
      <c r="P270" s="309">
        <f t="shared" si="57"/>
        <v>239.20148699999999</v>
      </c>
      <c r="Q270" s="287"/>
      <c r="R270" s="286"/>
    </row>
    <row r="271" spans="1:18" ht="18" customHeight="1">
      <c r="A271" s="12">
        <v>39825</v>
      </c>
      <c r="B271" s="291"/>
      <c r="C271" s="291">
        <v>3.8075000000000001</v>
      </c>
      <c r="D271" s="291">
        <v>9.5399999999999991</v>
      </c>
      <c r="E271" s="291"/>
      <c r="F271" s="292">
        <v>5.6950000000000003</v>
      </c>
      <c r="G271" s="291">
        <v>5.95</v>
      </c>
      <c r="H271" s="291"/>
      <c r="I271" s="291"/>
      <c r="K271" s="287"/>
      <c r="L271" s="287">
        <f t="shared" si="58"/>
        <v>149.89442150000002</v>
      </c>
      <c r="M271" s="310">
        <f t="shared" si="55"/>
        <v>350.53489799999994</v>
      </c>
      <c r="N271" s="289"/>
      <c r="O271" s="288">
        <f t="shared" si="56"/>
        <v>209.2553715</v>
      </c>
      <c r="P271" s="309">
        <f t="shared" si="57"/>
        <v>218.62501499999999</v>
      </c>
      <c r="Q271" s="287"/>
      <c r="R271" s="286"/>
    </row>
    <row r="272" spans="1:18" ht="18" customHeight="1">
      <c r="A272" s="12">
        <v>39826</v>
      </c>
      <c r="B272" s="291"/>
      <c r="C272" s="291">
        <v>3.625</v>
      </c>
      <c r="D272" s="291">
        <v>9.6950000000000003</v>
      </c>
      <c r="E272" s="291"/>
      <c r="F272" s="292">
        <v>5.7074999999999996</v>
      </c>
      <c r="G272" s="291">
        <v>5.97</v>
      </c>
      <c r="H272" s="291"/>
      <c r="I272" s="291"/>
      <c r="K272" s="287"/>
      <c r="L272" s="287">
        <f t="shared" si="58"/>
        <v>142.70972499999999</v>
      </c>
      <c r="M272" s="310">
        <f t="shared" si="55"/>
        <v>356.23017149999998</v>
      </c>
      <c r="N272" s="289"/>
      <c r="O272" s="288">
        <f t="shared" si="56"/>
        <v>209.71466774999996</v>
      </c>
      <c r="P272" s="309">
        <f t="shared" si="57"/>
        <v>219.35988899999998</v>
      </c>
      <c r="Q272" s="287"/>
      <c r="R272" s="286"/>
    </row>
    <row r="273" spans="1:18" ht="18" customHeight="1">
      <c r="A273" s="12">
        <v>39827</v>
      </c>
      <c r="B273" s="291"/>
      <c r="C273" s="291">
        <v>3.665</v>
      </c>
      <c r="D273" s="291">
        <v>9.7799999999999994</v>
      </c>
      <c r="E273" s="291"/>
      <c r="F273" s="292">
        <v>5.7424999999999997</v>
      </c>
      <c r="G273" s="291">
        <v>6</v>
      </c>
      <c r="H273" s="291"/>
      <c r="I273" s="291"/>
      <c r="K273" s="287"/>
      <c r="L273" s="287">
        <f t="shared" si="58"/>
        <v>144.28445300000001</v>
      </c>
      <c r="M273" s="310">
        <f t="shared" si="55"/>
        <v>359.35338599999994</v>
      </c>
      <c r="N273" s="289"/>
      <c r="O273" s="288">
        <f t="shared" si="56"/>
        <v>211.00069724999997</v>
      </c>
      <c r="P273" s="309">
        <f t="shared" si="57"/>
        <v>220.4622</v>
      </c>
      <c r="Q273" s="287"/>
      <c r="R273" s="286"/>
    </row>
    <row r="274" spans="1:18" ht="18" customHeight="1">
      <c r="A274" s="12">
        <v>39828</v>
      </c>
      <c r="B274" s="291"/>
      <c r="C274" s="291">
        <v>3.6524999999999999</v>
      </c>
      <c r="D274" s="291">
        <v>9.9450000000000003</v>
      </c>
      <c r="E274" s="291"/>
      <c r="F274" s="292">
        <v>5.6875</v>
      </c>
      <c r="G274" s="291">
        <v>5.9450000000000003</v>
      </c>
      <c r="H274" s="291"/>
      <c r="I274" s="291"/>
      <c r="K274" s="287"/>
      <c r="L274" s="287">
        <f t="shared" si="58"/>
        <v>143.7923505</v>
      </c>
      <c r="M274" s="310">
        <f t="shared" si="55"/>
        <v>365.41609649999998</v>
      </c>
      <c r="N274" s="289"/>
      <c r="O274" s="288">
        <f t="shared" si="56"/>
        <v>208.97979374999997</v>
      </c>
      <c r="P274" s="309">
        <f t="shared" si="57"/>
        <v>218.44129649999999</v>
      </c>
      <c r="Q274" s="287"/>
      <c r="R274" s="286"/>
    </row>
    <row r="275" spans="1:18" ht="18" customHeight="1">
      <c r="A275" s="12">
        <v>39829</v>
      </c>
      <c r="B275" s="291"/>
      <c r="C275" s="291">
        <v>3.91</v>
      </c>
      <c r="D275" s="291">
        <v>10.199999999999999</v>
      </c>
      <c r="E275" s="291"/>
      <c r="F275" s="292">
        <v>5.7824999999999998</v>
      </c>
      <c r="G275" s="291">
        <v>6.09</v>
      </c>
      <c r="H275" s="291"/>
      <c r="I275" s="291"/>
      <c r="K275" s="287"/>
      <c r="L275" s="287">
        <f t="shared" si="58"/>
        <v>153.92966200000001</v>
      </c>
      <c r="M275" s="310">
        <f t="shared" si="55"/>
        <v>374.78573999999992</v>
      </c>
      <c r="N275" s="289"/>
      <c r="O275" s="288">
        <f t="shared" si="56"/>
        <v>212.47044524999998</v>
      </c>
      <c r="P275" s="309">
        <f t="shared" si="57"/>
        <v>223.76913299999998</v>
      </c>
      <c r="Q275" s="287"/>
      <c r="R275" s="286"/>
    </row>
    <row r="276" spans="1:18" ht="18" customHeight="1">
      <c r="A276" s="12">
        <v>39833</v>
      </c>
      <c r="B276" s="291"/>
      <c r="C276" s="291">
        <v>3.835</v>
      </c>
      <c r="D276" s="291">
        <v>9.92</v>
      </c>
      <c r="E276" s="291"/>
      <c r="F276" s="292">
        <v>5.5</v>
      </c>
      <c r="G276" s="291">
        <v>5.7975000000000003</v>
      </c>
      <c r="H276" s="291"/>
      <c r="I276" s="291"/>
      <c r="K276" s="287"/>
      <c r="L276" s="287">
        <f t="shared" si="58"/>
        <v>150.977047</v>
      </c>
      <c r="M276" s="310">
        <f t="shared" si="55"/>
        <v>364.49750399999999</v>
      </c>
      <c r="N276" s="289"/>
      <c r="O276" s="288">
        <f t="shared" si="56"/>
        <v>202.09034999999997</v>
      </c>
      <c r="P276" s="309">
        <f t="shared" si="57"/>
        <v>213.02160075</v>
      </c>
      <c r="Q276" s="287"/>
      <c r="R276" s="286"/>
    </row>
    <row r="277" spans="1:18" ht="18" customHeight="1">
      <c r="A277" s="12">
        <v>39834</v>
      </c>
      <c r="B277" s="291"/>
      <c r="C277" s="291">
        <v>3.9024999999999999</v>
      </c>
      <c r="D277" s="291">
        <v>10.205</v>
      </c>
      <c r="E277" s="291"/>
      <c r="F277" s="292">
        <v>5.7175000000000002</v>
      </c>
      <c r="G277" s="291">
        <v>6.0049999999999999</v>
      </c>
      <c r="H277" s="291"/>
      <c r="I277" s="291"/>
      <c r="K277" s="287"/>
      <c r="L277" s="287">
        <f t="shared" si="58"/>
        <v>153.6344005</v>
      </c>
      <c r="M277" s="310">
        <f t="shared" si="55"/>
        <v>374.96945849999997</v>
      </c>
      <c r="N277" s="289"/>
      <c r="O277" s="288">
        <f t="shared" si="56"/>
        <v>210.08210474999998</v>
      </c>
      <c r="P277" s="309">
        <f t="shared" si="57"/>
        <v>220.64591849999996</v>
      </c>
      <c r="Q277" s="287"/>
      <c r="R277" s="286"/>
    </row>
    <row r="278" spans="1:18" ht="18" customHeight="1">
      <c r="A278" s="12">
        <v>39835</v>
      </c>
      <c r="B278" s="291"/>
      <c r="C278" s="291">
        <v>3.875</v>
      </c>
      <c r="D278" s="291">
        <v>10.119999999999999</v>
      </c>
      <c r="E278" s="291"/>
      <c r="F278" s="292">
        <v>5.6675000000000004</v>
      </c>
      <c r="G278" s="291">
        <v>5.98</v>
      </c>
      <c r="H278" s="291"/>
      <c r="I278" s="291"/>
      <c r="K278" s="287"/>
      <c r="L278" s="287">
        <f t="shared" si="58"/>
        <v>152.55177500000002</v>
      </c>
      <c r="M278" s="310">
        <f t="shared" si="55"/>
        <v>371.84624399999996</v>
      </c>
      <c r="N278" s="289"/>
      <c r="O278" s="288">
        <f t="shared" si="56"/>
        <v>208.24491975000001</v>
      </c>
      <c r="P278" s="309">
        <f t="shared" si="57"/>
        <v>219.72732600000001</v>
      </c>
      <c r="Q278" s="287"/>
      <c r="R278" s="286"/>
    </row>
    <row r="279" spans="1:18" ht="18" customHeight="1">
      <c r="A279" s="12">
        <v>39836</v>
      </c>
      <c r="B279" s="291"/>
      <c r="C279" s="291">
        <v>3.9049999999999998</v>
      </c>
      <c r="D279" s="291">
        <v>10.09</v>
      </c>
      <c r="E279" s="291"/>
      <c r="F279" s="292">
        <v>5.8274999999999997</v>
      </c>
      <c r="G279" s="291">
        <v>6.1050000000000004</v>
      </c>
      <c r="H279" s="291"/>
      <c r="I279" s="291"/>
      <c r="K279" s="287"/>
      <c r="L279" s="287">
        <f t="shared" si="58"/>
        <v>153.732821</v>
      </c>
      <c r="M279" s="310">
        <f t="shared" si="55"/>
        <v>370.74393299999997</v>
      </c>
      <c r="N279" s="289"/>
      <c r="O279" s="288">
        <f t="shared" si="56"/>
        <v>214.12391174999996</v>
      </c>
      <c r="P279" s="309">
        <f t="shared" si="57"/>
        <v>224.3202885</v>
      </c>
      <c r="Q279" s="287"/>
      <c r="R279" s="286"/>
    </row>
    <row r="280" spans="1:18" ht="18" customHeight="1">
      <c r="A280" s="12">
        <v>39839</v>
      </c>
      <c r="B280" s="291"/>
      <c r="C280" s="291">
        <v>3.9375</v>
      </c>
      <c r="D280" s="291">
        <v>10.09</v>
      </c>
      <c r="E280" s="291"/>
      <c r="F280" s="292">
        <v>5.9249999999999998</v>
      </c>
      <c r="G280" s="291">
        <v>6.2175000000000002</v>
      </c>
      <c r="H280" s="291"/>
      <c r="I280" s="291"/>
      <c r="K280" s="287"/>
      <c r="L280" s="287">
        <f t="shared" si="58"/>
        <v>155.01228750000001</v>
      </c>
      <c r="M280" s="310">
        <f t="shared" si="55"/>
        <v>370.74393299999997</v>
      </c>
      <c r="N280" s="289"/>
      <c r="O280" s="288">
        <f t="shared" si="56"/>
        <v>217.70642249999997</v>
      </c>
      <c r="P280" s="309">
        <f t="shared" si="57"/>
        <v>228.45395474999998</v>
      </c>
      <c r="Q280" s="287"/>
      <c r="R280" s="286"/>
    </row>
    <row r="281" spans="1:18" ht="18" customHeight="1">
      <c r="A281" s="12">
        <v>39840</v>
      </c>
      <c r="B281" s="291"/>
      <c r="C281" s="291">
        <v>3.7749999999999999</v>
      </c>
      <c r="D281" s="291">
        <v>9.76</v>
      </c>
      <c r="E281" s="291"/>
      <c r="F281" s="292">
        <v>5.8475000000000001</v>
      </c>
      <c r="G281" s="291">
        <v>6.15</v>
      </c>
      <c r="H281" s="291"/>
      <c r="I281" s="291"/>
      <c r="K281" s="287"/>
      <c r="L281" s="287">
        <f t="shared" si="58"/>
        <v>148.61495500000001</v>
      </c>
      <c r="M281" s="310">
        <f t="shared" si="55"/>
        <v>358.61851199999995</v>
      </c>
      <c r="N281" s="289"/>
      <c r="O281" s="288">
        <f t="shared" si="56"/>
        <v>214.85878574999998</v>
      </c>
      <c r="P281" s="309">
        <f t="shared" si="57"/>
        <v>225.97375499999998</v>
      </c>
      <c r="Q281" s="287"/>
      <c r="R281" s="286"/>
    </row>
    <row r="282" spans="1:18" ht="18" customHeight="1">
      <c r="A282" s="12">
        <v>39841</v>
      </c>
      <c r="B282" s="291"/>
      <c r="C282" s="291">
        <v>3.8450000000000002</v>
      </c>
      <c r="D282" s="291">
        <v>9.8249999999999993</v>
      </c>
      <c r="E282" s="291"/>
      <c r="F282" s="292">
        <v>5.9524999999999997</v>
      </c>
      <c r="G282" s="291">
        <v>6.26</v>
      </c>
      <c r="H282" s="291"/>
      <c r="I282" s="291"/>
      <c r="K282" s="287"/>
      <c r="L282" s="287">
        <f t="shared" si="58"/>
        <v>151.37072900000001</v>
      </c>
      <c r="M282" s="310">
        <f t="shared" si="55"/>
        <v>361.00685249999992</v>
      </c>
      <c r="N282" s="289"/>
      <c r="O282" s="288">
        <f t="shared" si="56"/>
        <v>218.71687424999996</v>
      </c>
      <c r="P282" s="309">
        <f t="shared" si="57"/>
        <v>230.01556199999996</v>
      </c>
      <c r="Q282" s="287"/>
      <c r="R282" s="286"/>
    </row>
    <row r="283" spans="1:18" ht="18" customHeight="1">
      <c r="A283" s="12">
        <v>39842</v>
      </c>
      <c r="B283" s="291"/>
      <c r="C283" s="291">
        <v>3.8174999999999999</v>
      </c>
      <c r="D283" s="291">
        <v>9.7050000000000001</v>
      </c>
      <c r="E283" s="291"/>
      <c r="F283" s="292">
        <v>5.78</v>
      </c>
      <c r="G283" s="291">
        <v>6.08</v>
      </c>
      <c r="H283" s="291"/>
      <c r="I283" s="291"/>
      <c r="K283" s="287"/>
      <c r="L283" s="287">
        <f t="shared" si="58"/>
        <v>150.28810350000001</v>
      </c>
      <c r="M283" s="310">
        <f t="shared" si="55"/>
        <v>356.59760849999998</v>
      </c>
      <c r="N283" s="289"/>
      <c r="O283" s="288">
        <f t="shared" si="56"/>
        <v>212.37858599999998</v>
      </c>
      <c r="P283" s="309">
        <f t="shared" si="57"/>
        <v>223.40169599999999</v>
      </c>
      <c r="Q283" s="287"/>
      <c r="R283" s="286"/>
    </row>
    <row r="284" spans="1:18" ht="18" customHeight="1">
      <c r="A284" s="12">
        <v>39843</v>
      </c>
      <c r="B284" s="291"/>
      <c r="C284" s="291">
        <v>3.79</v>
      </c>
      <c r="D284" s="291">
        <v>9.8000000000000007</v>
      </c>
      <c r="E284" s="291"/>
      <c r="F284" s="292">
        <v>5.68</v>
      </c>
      <c r="G284" s="291">
        <v>6.01</v>
      </c>
      <c r="H284" s="291"/>
      <c r="I284" s="291"/>
      <c r="K284" s="287"/>
      <c r="L284" s="287">
        <f t="shared" si="58"/>
        <v>149.205478</v>
      </c>
      <c r="M284" s="310">
        <f t="shared" si="55"/>
        <v>360.08825999999999</v>
      </c>
      <c r="N284" s="289"/>
      <c r="O284" s="288">
        <f t="shared" si="56"/>
        <v>208.70421599999997</v>
      </c>
      <c r="P284" s="309">
        <f t="shared" si="57"/>
        <v>220.82963699999996</v>
      </c>
      <c r="Q284" s="287"/>
      <c r="R284" s="286"/>
    </row>
    <row r="285" spans="1:18" ht="18" customHeight="1">
      <c r="A285" s="306" t="s">
        <v>70</v>
      </c>
      <c r="B285" s="297"/>
      <c r="C285" s="297">
        <f>AVERAGE(C265:C284)</f>
        <v>3.9096249999999997</v>
      </c>
      <c r="D285" s="297">
        <f>AVERAGE(D265:D284)</f>
        <v>9.9260000000000002</v>
      </c>
      <c r="E285" s="297"/>
      <c r="F285" s="308">
        <f>AVERAGE(F265:F284)</f>
        <v>5.8803750000000008</v>
      </c>
      <c r="G285" s="308">
        <f>AVERAGE(G265:G284)</f>
        <v>6.1615000000000011</v>
      </c>
      <c r="H285" s="297"/>
      <c r="I285" s="297"/>
      <c r="J285" s="305"/>
      <c r="K285" s="294"/>
      <c r="L285" s="294">
        <f>AVERAGE(L265:L284)</f>
        <v>153.3811412375</v>
      </c>
      <c r="M285" s="312">
        <f>AVERAGE(M265:M284)</f>
        <v>364.71796619999998</v>
      </c>
      <c r="N285" s="294"/>
      <c r="O285" s="294">
        <f>AVERAGE(O265:O284)</f>
        <v>216.06673488749999</v>
      </c>
      <c r="P285" s="311">
        <f>AVERAGE(P265:P284)</f>
        <v>226.39630754999999</v>
      </c>
      <c r="Q285" s="287"/>
      <c r="R285" s="286"/>
    </row>
    <row r="286" spans="1:18" ht="18" customHeight="1">
      <c r="A286" s="12">
        <v>39846</v>
      </c>
      <c r="B286" s="291"/>
      <c r="C286" s="291">
        <v>3.7050000000000001</v>
      </c>
      <c r="D286" s="291">
        <v>9.5950000000000006</v>
      </c>
      <c r="E286" s="291"/>
      <c r="F286" s="292">
        <v>5.6375000000000002</v>
      </c>
      <c r="G286" s="291">
        <v>5.93</v>
      </c>
      <c r="H286" s="291"/>
      <c r="I286" s="291"/>
      <c r="K286" s="287"/>
      <c r="L286" s="287">
        <f t="shared" ref="L286:L327" si="59">C286*39.3682</f>
        <v>145.85918100000001</v>
      </c>
      <c r="M286" s="310">
        <f t="shared" ref="M286:M327" si="60">D286*36.7437</f>
        <v>352.55580149999997</v>
      </c>
      <c r="N286" s="289"/>
      <c r="O286" s="288">
        <f t="shared" ref="O286:O327" si="61">F286*36.7437</f>
        <v>207.14260874999999</v>
      </c>
      <c r="P286" s="309">
        <f t="shared" ref="P286:P327" si="62">G286*36.7437</f>
        <v>217.89014099999997</v>
      </c>
      <c r="Q286" s="287"/>
      <c r="R286" s="286"/>
    </row>
    <row r="287" spans="1:18" ht="18" customHeight="1">
      <c r="A287" s="12">
        <v>39847</v>
      </c>
      <c r="B287" s="291"/>
      <c r="C287" s="291">
        <v>3.6175000000000002</v>
      </c>
      <c r="D287" s="291">
        <v>9.4600000000000009</v>
      </c>
      <c r="E287" s="291"/>
      <c r="F287" s="292">
        <v>5.5250000000000004</v>
      </c>
      <c r="G287" s="291">
        <v>5.81</v>
      </c>
      <c r="H287" s="291"/>
      <c r="I287" s="291"/>
      <c r="K287" s="287"/>
      <c r="L287" s="287">
        <f t="shared" si="59"/>
        <v>142.41446350000001</v>
      </c>
      <c r="M287" s="310">
        <f t="shared" si="60"/>
        <v>347.59540199999998</v>
      </c>
      <c r="N287" s="289"/>
      <c r="O287" s="288">
        <f t="shared" si="61"/>
        <v>203.00894249999999</v>
      </c>
      <c r="P287" s="309">
        <f t="shared" si="62"/>
        <v>213.48089699999997</v>
      </c>
      <c r="Q287" s="287"/>
      <c r="R287" s="286"/>
    </row>
    <row r="288" spans="1:18" ht="18" customHeight="1">
      <c r="A288" s="12">
        <v>39848</v>
      </c>
      <c r="B288" s="291"/>
      <c r="C288" s="291">
        <v>3.5825</v>
      </c>
      <c r="D288" s="291">
        <v>9.4949999999999992</v>
      </c>
      <c r="E288" s="291"/>
      <c r="F288" s="292">
        <v>5.4225000000000003</v>
      </c>
      <c r="G288" s="291">
        <v>5.7</v>
      </c>
      <c r="H288" s="291"/>
      <c r="I288" s="291"/>
      <c r="K288" s="287"/>
      <c r="L288" s="287">
        <f t="shared" si="59"/>
        <v>141.0365765</v>
      </c>
      <c r="M288" s="310">
        <f t="shared" si="60"/>
        <v>348.88143149999996</v>
      </c>
      <c r="N288" s="289"/>
      <c r="O288" s="288">
        <f t="shared" si="61"/>
        <v>199.24271325000001</v>
      </c>
      <c r="P288" s="309">
        <f t="shared" si="62"/>
        <v>209.43908999999999</v>
      </c>
      <c r="Q288" s="287"/>
      <c r="R288" s="286"/>
    </row>
    <row r="289" spans="1:18" ht="18" customHeight="1">
      <c r="A289" s="12">
        <v>39849</v>
      </c>
      <c r="B289" s="291"/>
      <c r="C289" s="291">
        <v>3.7124999999999999</v>
      </c>
      <c r="D289" s="291">
        <v>9.8000000000000007</v>
      </c>
      <c r="E289" s="291"/>
      <c r="F289" s="292">
        <v>5.6174999999999997</v>
      </c>
      <c r="G289" s="291">
        <v>5.9</v>
      </c>
      <c r="H289" s="291"/>
      <c r="I289" s="291"/>
      <c r="K289" s="287"/>
      <c r="L289" s="287">
        <f t="shared" si="59"/>
        <v>146.15444250000002</v>
      </c>
      <c r="M289" s="310">
        <f t="shared" si="60"/>
        <v>360.08825999999999</v>
      </c>
      <c r="N289" s="289"/>
      <c r="O289" s="288">
        <f t="shared" si="61"/>
        <v>206.40773474999997</v>
      </c>
      <c r="P289" s="309">
        <f t="shared" si="62"/>
        <v>216.78782999999999</v>
      </c>
      <c r="Q289" s="287"/>
      <c r="R289" s="286"/>
    </row>
    <row r="290" spans="1:18" ht="18" customHeight="1">
      <c r="A290" s="12">
        <v>39850</v>
      </c>
      <c r="B290" s="291"/>
      <c r="C290" s="291">
        <v>3.7725</v>
      </c>
      <c r="D290" s="291">
        <v>10.01</v>
      </c>
      <c r="E290" s="291"/>
      <c r="F290" s="292">
        <v>5.57</v>
      </c>
      <c r="G290" s="291">
        <v>5.8650000000000002</v>
      </c>
      <c r="H290" s="291"/>
      <c r="I290" s="291"/>
      <c r="K290" s="287"/>
      <c r="L290" s="287">
        <f t="shared" si="59"/>
        <v>148.51653450000001</v>
      </c>
      <c r="M290" s="310">
        <f t="shared" si="60"/>
        <v>367.80443699999995</v>
      </c>
      <c r="N290" s="289"/>
      <c r="O290" s="288">
        <f t="shared" si="61"/>
        <v>204.662409</v>
      </c>
      <c r="P290" s="309">
        <f t="shared" si="62"/>
        <v>215.5018005</v>
      </c>
      <c r="Q290" s="287"/>
      <c r="R290" s="286"/>
    </row>
    <row r="291" spans="1:18" ht="18" customHeight="1">
      <c r="A291" s="12">
        <v>39853</v>
      </c>
      <c r="B291" s="291"/>
      <c r="C291" s="291">
        <v>3.7749999999999999</v>
      </c>
      <c r="D291" s="291">
        <v>10.02</v>
      </c>
      <c r="E291" s="291"/>
      <c r="F291" s="292">
        <v>5.65</v>
      </c>
      <c r="G291" s="291">
        <v>5.95</v>
      </c>
      <c r="H291" s="291"/>
      <c r="I291" s="291"/>
      <c r="K291" s="287"/>
      <c r="L291" s="287">
        <f t="shared" si="59"/>
        <v>148.61495500000001</v>
      </c>
      <c r="M291" s="310">
        <f t="shared" si="60"/>
        <v>368.17187399999995</v>
      </c>
      <c r="N291" s="289"/>
      <c r="O291" s="288">
        <f t="shared" si="61"/>
        <v>207.60190499999999</v>
      </c>
      <c r="P291" s="309">
        <f t="shared" si="62"/>
        <v>218.62501499999999</v>
      </c>
      <c r="Q291" s="287"/>
      <c r="R291" s="286"/>
    </row>
    <row r="292" spans="1:18" ht="18" customHeight="1">
      <c r="A292" s="12">
        <v>39854</v>
      </c>
      <c r="B292" s="291"/>
      <c r="C292" s="291">
        <v>3.7675000000000001</v>
      </c>
      <c r="D292" s="291">
        <v>9.94</v>
      </c>
      <c r="E292" s="291"/>
      <c r="F292" s="292">
        <v>5.56</v>
      </c>
      <c r="G292" s="291">
        <v>5.89</v>
      </c>
      <c r="H292" s="291"/>
      <c r="I292" s="291"/>
      <c r="K292" s="287"/>
      <c r="L292" s="287">
        <f t="shared" si="59"/>
        <v>148.3196935</v>
      </c>
      <c r="M292" s="310">
        <f t="shared" si="60"/>
        <v>365.23237799999993</v>
      </c>
      <c r="N292" s="289"/>
      <c r="O292" s="288">
        <f t="shared" si="61"/>
        <v>204.29497199999997</v>
      </c>
      <c r="P292" s="309">
        <f t="shared" si="62"/>
        <v>216.42039299999996</v>
      </c>
      <c r="Q292" s="287"/>
      <c r="R292" s="286"/>
    </row>
    <row r="293" spans="1:18" ht="18" customHeight="1">
      <c r="A293" s="12">
        <v>39855</v>
      </c>
      <c r="B293" s="291"/>
      <c r="C293" s="291">
        <v>3.6850000000000001</v>
      </c>
      <c r="D293" s="291">
        <v>9.7799999999999994</v>
      </c>
      <c r="E293" s="291"/>
      <c r="F293" s="292">
        <v>5.4325000000000001</v>
      </c>
      <c r="G293" s="291">
        <v>5.78</v>
      </c>
      <c r="H293" s="291"/>
      <c r="I293" s="291"/>
      <c r="K293" s="287"/>
      <c r="L293" s="287">
        <f t="shared" si="59"/>
        <v>145.07181700000001</v>
      </c>
      <c r="M293" s="310">
        <f t="shared" si="60"/>
        <v>359.35338599999994</v>
      </c>
      <c r="N293" s="289"/>
      <c r="O293" s="288">
        <f t="shared" si="61"/>
        <v>199.61015024999998</v>
      </c>
      <c r="P293" s="309">
        <f t="shared" si="62"/>
        <v>212.37858599999998</v>
      </c>
      <c r="Q293" s="287"/>
      <c r="R293" s="286"/>
    </row>
    <row r="294" spans="1:18" ht="18" customHeight="1">
      <c r="A294" s="12">
        <v>39856</v>
      </c>
      <c r="B294" s="291"/>
      <c r="C294" s="291">
        <v>3.6625000000000001</v>
      </c>
      <c r="D294" s="291">
        <v>9.6850000000000005</v>
      </c>
      <c r="E294" s="291"/>
      <c r="F294" s="292">
        <v>5.3875000000000002</v>
      </c>
      <c r="G294" s="291">
        <v>5.75</v>
      </c>
      <c r="H294" s="291"/>
      <c r="I294" s="291"/>
      <c r="K294" s="287"/>
      <c r="L294" s="287">
        <f t="shared" si="59"/>
        <v>144.18603250000001</v>
      </c>
      <c r="M294" s="310">
        <f t="shared" si="60"/>
        <v>355.86273449999999</v>
      </c>
      <c r="N294" s="289"/>
      <c r="O294" s="288">
        <f t="shared" si="61"/>
        <v>197.95668375</v>
      </c>
      <c r="P294" s="309">
        <f t="shared" si="62"/>
        <v>211.27627499999997</v>
      </c>
      <c r="Q294" s="287"/>
      <c r="R294" s="286"/>
    </row>
    <row r="295" spans="1:18" ht="18" customHeight="1">
      <c r="A295" s="12">
        <v>39857</v>
      </c>
      <c r="B295" s="291"/>
      <c r="C295" s="291">
        <v>3.6324999999999998</v>
      </c>
      <c r="D295" s="291">
        <v>9.5549999999999997</v>
      </c>
      <c r="E295" s="291"/>
      <c r="F295" s="292">
        <v>5.3550000000000004</v>
      </c>
      <c r="G295" s="291">
        <v>5.7450000000000001</v>
      </c>
      <c r="H295" s="291"/>
      <c r="I295" s="291"/>
      <c r="K295" s="287"/>
      <c r="L295" s="287">
        <f t="shared" si="59"/>
        <v>143.0049865</v>
      </c>
      <c r="M295" s="310">
        <f t="shared" si="60"/>
        <v>351.08605349999993</v>
      </c>
      <c r="N295" s="289"/>
      <c r="O295" s="288">
        <f t="shared" si="61"/>
        <v>196.76251350000001</v>
      </c>
      <c r="P295" s="309">
        <f t="shared" si="62"/>
        <v>211.09255649999997</v>
      </c>
      <c r="Q295" s="287"/>
      <c r="R295" s="286"/>
    </row>
    <row r="296" spans="1:18" ht="18" customHeight="1">
      <c r="A296" s="12">
        <v>39861</v>
      </c>
      <c r="B296" s="291"/>
      <c r="C296" s="291">
        <v>3.4925000000000002</v>
      </c>
      <c r="D296" s="291">
        <v>9.0299999999999994</v>
      </c>
      <c r="E296" s="291"/>
      <c r="F296" s="292">
        <v>5.1550000000000002</v>
      </c>
      <c r="G296" s="291">
        <v>5.5075000000000003</v>
      </c>
      <c r="H296" s="291"/>
      <c r="I296" s="291"/>
      <c r="K296" s="287"/>
      <c r="L296" s="287">
        <f t="shared" si="59"/>
        <v>137.49343850000002</v>
      </c>
      <c r="M296" s="310">
        <f t="shared" si="60"/>
        <v>331.79561099999995</v>
      </c>
      <c r="N296" s="289"/>
      <c r="O296" s="288">
        <f t="shared" si="61"/>
        <v>189.41377349999999</v>
      </c>
      <c r="P296" s="309">
        <f t="shared" si="62"/>
        <v>202.36592775</v>
      </c>
      <c r="Q296" s="287"/>
      <c r="R296" s="286"/>
    </row>
    <row r="297" spans="1:18" ht="18" customHeight="1">
      <c r="A297" s="12">
        <v>39862</v>
      </c>
      <c r="B297" s="291"/>
      <c r="C297" s="291">
        <v>3.4925000000000002</v>
      </c>
      <c r="D297" s="291">
        <v>8.875</v>
      </c>
      <c r="E297" s="291"/>
      <c r="F297" s="292">
        <v>5.1074999999999999</v>
      </c>
      <c r="G297" s="291">
        <v>5.4649999999999999</v>
      </c>
      <c r="H297" s="291"/>
      <c r="I297" s="291"/>
      <c r="K297" s="287"/>
      <c r="L297" s="287">
        <f t="shared" si="59"/>
        <v>137.49343850000002</v>
      </c>
      <c r="M297" s="310">
        <f t="shared" si="60"/>
        <v>326.10033749999997</v>
      </c>
      <c r="N297" s="289"/>
      <c r="O297" s="288">
        <f t="shared" si="61"/>
        <v>187.66844774999998</v>
      </c>
      <c r="P297" s="309">
        <f t="shared" si="62"/>
        <v>200.80432049999999</v>
      </c>
      <c r="Q297" s="287"/>
      <c r="R297" s="286"/>
    </row>
    <row r="298" spans="1:18" ht="18" customHeight="1">
      <c r="A298" s="12">
        <v>39863</v>
      </c>
      <c r="B298" s="291"/>
      <c r="C298" s="291">
        <v>3.5325000000000002</v>
      </c>
      <c r="D298" s="291">
        <v>8.8450000000000006</v>
      </c>
      <c r="E298" s="291"/>
      <c r="F298" s="292">
        <v>5.1950000000000003</v>
      </c>
      <c r="G298" s="291">
        <v>5.5824999999999996</v>
      </c>
      <c r="H298" s="291"/>
      <c r="I298" s="291"/>
      <c r="K298" s="287"/>
      <c r="L298" s="287">
        <f t="shared" si="59"/>
        <v>139.06816650000002</v>
      </c>
      <c r="M298" s="310">
        <f t="shared" si="60"/>
        <v>324.99802649999998</v>
      </c>
      <c r="N298" s="289"/>
      <c r="O298" s="288">
        <f t="shared" si="61"/>
        <v>190.8835215</v>
      </c>
      <c r="P298" s="309">
        <f t="shared" si="62"/>
        <v>205.12170524999996</v>
      </c>
      <c r="Q298" s="287"/>
      <c r="R298" s="286"/>
    </row>
    <row r="299" spans="1:18" ht="18" customHeight="1">
      <c r="A299" s="12">
        <v>39864</v>
      </c>
      <c r="B299" s="291"/>
      <c r="C299" s="291">
        <v>3.5024999999999999</v>
      </c>
      <c r="D299" s="291">
        <v>8.625</v>
      </c>
      <c r="E299" s="291"/>
      <c r="F299" s="292">
        <v>5.1924999999999999</v>
      </c>
      <c r="G299" s="291">
        <v>5.5625</v>
      </c>
      <c r="H299" s="291"/>
      <c r="I299" s="291"/>
      <c r="K299" s="287"/>
      <c r="L299" s="287">
        <f t="shared" si="59"/>
        <v>137.88712050000001</v>
      </c>
      <c r="M299" s="310">
        <f t="shared" si="60"/>
        <v>316.91441249999997</v>
      </c>
      <c r="N299" s="289"/>
      <c r="O299" s="288">
        <f t="shared" si="61"/>
        <v>190.79166224999997</v>
      </c>
      <c r="P299" s="309">
        <f t="shared" si="62"/>
        <v>204.38683124999997</v>
      </c>
      <c r="Q299" s="287"/>
      <c r="R299" s="286"/>
    </row>
    <row r="300" spans="1:18" ht="18" customHeight="1">
      <c r="A300" s="12">
        <v>39867</v>
      </c>
      <c r="B300" s="291"/>
      <c r="C300" s="291">
        <v>3.5175000000000001</v>
      </c>
      <c r="D300" s="291">
        <v>8.7274999999999991</v>
      </c>
      <c r="E300" s="291"/>
      <c r="F300" s="292">
        <v>5.1050000000000004</v>
      </c>
      <c r="G300" s="291">
        <v>5.4824999999999999</v>
      </c>
      <c r="H300" s="291"/>
      <c r="I300" s="291"/>
      <c r="K300" s="287"/>
      <c r="L300" s="287">
        <f t="shared" si="59"/>
        <v>138.4776435</v>
      </c>
      <c r="M300" s="310">
        <f t="shared" si="60"/>
        <v>320.68064174999995</v>
      </c>
      <c r="N300" s="289"/>
      <c r="O300" s="288">
        <f t="shared" si="61"/>
        <v>187.57658850000001</v>
      </c>
      <c r="P300" s="309">
        <f t="shared" si="62"/>
        <v>201.44733524999998</v>
      </c>
      <c r="Q300" s="287"/>
      <c r="R300" s="286"/>
    </row>
    <row r="301" spans="1:18" ht="18" customHeight="1">
      <c r="A301" s="12">
        <v>39868</v>
      </c>
      <c r="B301" s="291"/>
      <c r="C301" s="291">
        <v>3.5425</v>
      </c>
      <c r="D301" s="291">
        <v>8.81</v>
      </c>
      <c r="E301" s="291"/>
      <c r="F301" s="292">
        <v>5.1524999999999999</v>
      </c>
      <c r="G301" s="291">
        <v>5.5324999999999998</v>
      </c>
      <c r="H301" s="291"/>
      <c r="I301" s="291"/>
      <c r="K301" s="287"/>
      <c r="L301" s="287">
        <f t="shared" si="59"/>
        <v>139.4618485</v>
      </c>
      <c r="M301" s="310">
        <f t="shared" si="60"/>
        <v>323.711997</v>
      </c>
      <c r="N301" s="289"/>
      <c r="O301" s="288">
        <f t="shared" si="61"/>
        <v>189.32191424999999</v>
      </c>
      <c r="P301" s="309">
        <f t="shared" si="62"/>
        <v>203.28452024999999</v>
      </c>
      <c r="Q301" s="287"/>
      <c r="R301" s="286"/>
    </row>
    <row r="302" spans="1:18" ht="18" customHeight="1">
      <c r="A302" s="12">
        <v>39869</v>
      </c>
      <c r="B302" s="291"/>
      <c r="C302" s="291">
        <v>3.6375000000000002</v>
      </c>
      <c r="D302" s="291">
        <v>8.7799999999999994</v>
      </c>
      <c r="E302" s="291"/>
      <c r="F302" s="292">
        <v>5.2474999999999996</v>
      </c>
      <c r="G302" s="291">
        <v>5.66</v>
      </c>
      <c r="H302" s="291"/>
      <c r="I302" s="291"/>
      <c r="K302" s="287"/>
      <c r="L302" s="287">
        <f t="shared" si="59"/>
        <v>143.20182750000001</v>
      </c>
      <c r="M302" s="310">
        <f t="shared" si="60"/>
        <v>322.60968599999995</v>
      </c>
      <c r="N302" s="289"/>
      <c r="O302" s="288">
        <f t="shared" si="61"/>
        <v>192.81256574999998</v>
      </c>
      <c r="P302" s="309">
        <f t="shared" si="62"/>
        <v>207.96934199999998</v>
      </c>
      <c r="Q302" s="287"/>
      <c r="R302" s="286"/>
    </row>
    <row r="303" spans="1:18" ht="18" customHeight="1">
      <c r="A303" s="12">
        <v>39870</v>
      </c>
      <c r="B303" s="291"/>
      <c r="C303" s="291">
        <v>3.62</v>
      </c>
      <c r="D303" s="291">
        <v>8.6925000000000008</v>
      </c>
      <c r="E303" s="291"/>
      <c r="F303" s="292">
        <v>5.14</v>
      </c>
      <c r="G303" s="291">
        <v>5.5425000000000004</v>
      </c>
      <c r="H303" s="291"/>
      <c r="I303" s="291"/>
      <c r="K303" s="287"/>
      <c r="L303" s="287">
        <f t="shared" si="59"/>
        <v>142.51288400000001</v>
      </c>
      <c r="M303" s="310">
        <f t="shared" si="60"/>
        <v>319.39461225000002</v>
      </c>
      <c r="N303" s="289"/>
      <c r="O303" s="288">
        <f t="shared" si="61"/>
        <v>188.86261799999997</v>
      </c>
      <c r="P303" s="309">
        <f t="shared" si="62"/>
        <v>203.65195725000001</v>
      </c>
      <c r="Q303" s="287"/>
      <c r="R303" s="286"/>
    </row>
    <row r="304" spans="1:18" ht="18" customHeight="1">
      <c r="A304" s="12">
        <v>39871</v>
      </c>
      <c r="B304" s="291"/>
      <c r="C304" s="291">
        <v>3.5074999999999998</v>
      </c>
      <c r="D304" s="291">
        <v>8.7449999999999992</v>
      </c>
      <c r="E304" s="291"/>
      <c r="F304" s="292">
        <v>5.1050000000000004</v>
      </c>
      <c r="G304" s="291">
        <v>5.52</v>
      </c>
      <c r="H304" s="291"/>
      <c r="I304" s="291"/>
      <c r="K304" s="287"/>
      <c r="L304" s="287">
        <f t="shared" si="59"/>
        <v>138.08396149999999</v>
      </c>
      <c r="M304" s="310">
        <f t="shared" si="60"/>
        <v>321.32365649999997</v>
      </c>
      <c r="N304" s="289"/>
      <c r="O304" s="288">
        <f t="shared" si="61"/>
        <v>187.57658850000001</v>
      </c>
      <c r="P304" s="309">
        <f t="shared" si="62"/>
        <v>202.82522399999996</v>
      </c>
      <c r="Q304" s="287"/>
      <c r="R304" s="286"/>
    </row>
    <row r="305" spans="1:18" ht="18" customHeight="1">
      <c r="A305" s="306" t="s">
        <v>69</v>
      </c>
      <c r="B305" s="300"/>
      <c r="C305" s="300">
        <f>AVERAGE(C286:C304)</f>
        <v>3.618815789473683</v>
      </c>
      <c r="D305" s="300">
        <f>AVERAGE(D286:D304)</f>
        <v>9.2878947368421052</v>
      </c>
      <c r="E305" s="300"/>
      <c r="F305" s="300">
        <f>AVERAGE(F286:F304)</f>
        <v>5.3451315789473695</v>
      </c>
      <c r="G305" s="300">
        <f>AVERAGE(G286:G304)</f>
        <v>5.6934210526315789</v>
      </c>
      <c r="H305" s="300"/>
      <c r="I305" s="300"/>
      <c r="J305" s="305"/>
      <c r="K305" s="294"/>
      <c r="L305" s="294">
        <f t="shared" si="59"/>
        <v>142.46626376315785</v>
      </c>
      <c r="M305" s="312">
        <f t="shared" si="60"/>
        <v>341.27161784210523</v>
      </c>
      <c r="N305" s="295"/>
      <c r="O305" s="299">
        <f t="shared" si="61"/>
        <v>196.39991119736845</v>
      </c>
      <c r="P305" s="311">
        <f t="shared" si="62"/>
        <v>209.19735513157892</v>
      </c>
      <c r="Q305" s="287"/>
      <c r="R305" s="286"/>
    </row>
    <row r="306" spans="1:18" ht="18" customHeight="1">
      <c r="A306" s="12">
        <v>39874</v>
      </c>
      <c r="B306" s="291"/>
      <c r="C306" s="291">
        <v>3.4350000000000001</v>
      </c>
      <c r="D306" s="291">
        <v>8.4849999999999994</v>
      </c>
      <c r="E306" s="291"/>
      <c r="F306" s="292">
        <v>4.9474999999999998</v>
      </c>
      <c r="G306" s="291">
        <v>5.4074999999999998</v>
      </c>
      <c r="H306" s="291"/>
      <c r="I306" s="291"/>
      <c r="K306" s="287"/>
      <c r="L306" s="287">
        <f t="shared" si="59"/>
        <v>135.22976700000001</v>
      </c>
      <c r="M306" s="310">
        <f t="shared" si="60"/>
        <v>311.77029449999998</v>
      </c>
      <c r="N306" s="289"/>
      <c r="O306" s="288">
        <f t="shared" si="61"/>
        <v>181.78945574999997</v>
      </c>
      <c r="P306" s="309">
        <f t="shared" si="62"/>
        <v>198.69155774999999</v>
      </c>
      <c r="Q306" s="287"/>
      <c r="R306" s="286"/>
    </row>
    <row r="307" spans="1:18" ht="18" customHeight="1">
      <c r="A307" s="12">
        <v>39875</v>
      </c>
      <c r="B307" s="291"/>
      <c r="C307" s="291">
        <v>3.4350000000000001</v>
      </c>
      <c r="D307" s="291">
        <v>8.6300000000000008</v>
      </c>
      <c r="E307" s="291"/>
      <c r="F307" s="292">
        <v>4.9024999999999999</v>
      </c>
      <c r="G307" s="291">
        <v>5.3875000000000002</v>
      </c>
      <c r="H307" s="291"/>
      <c r="I307" s="291"/>
      <c r="K307" s="287"/>
      <c r="L307" s="287">
        <f t="shared" si="59"/>
        <v>135.22976700000001</v>
      </c>
      <c r="M307" s="310">
        <f t="shared" si="60"/>
        <v>317.09813100000002</v>
      </c>
      <c r="N307" s="289"/>
      <c r="O307" s="288">
        <f t="shared" si="61"/>
        <v>180.13598924999997</v>
      </c>
      <c r="P307" s="309">
        <f t="shared" si="62"/>
        <v>197.95668375</v>
      </c>
      <c r="Q307" s="287"/>
      <c r="R307" s="286"/>
    </row>
    <row r="308" spans="1:18" ht="18" customHeight="1">
      <c r="A308" s="12">
        <v>39876</v>
      </c>
      <c r="B308" s="291"/>
      <c r="C308" s="291">
        <v>3.5525000000000002</v>
      </c>
      <c r="D308" s="291">
        <v>8.7550000000000008</v>
      </c>
      <c r="E308" s="291"/>
      <c r="F308" s="292">
        <v>5.1174999999999997</v>
      </c>
      <c r="G308" s="291">
        <v>5.6050000000000004</v>
      </c>
      <c r="H308" s="291"/>
      <c r="I308" s="291"/>
      <c r="K308" s="287"/>
      <c r="L308" s="287">
        <f t="shared" si="59"/>
        <v>139.85553050000001</v>
      </c>
      <c r="M308" s="310">
        <f t="shared" si="60"/>
        <v>321.69109350000002</v>
      </c>
      <c r="N308" s="289"/>
      <c r="O308" s="288">
        <f t="shared" si="61"/>
        <v>188.03588474999998</v>
      </c>
      <c r="P308" s="309">
        <f t="shared" si="62"/>
        <v>205.94843850000001</v>
      </c>
      <c r="Q308" s="287"/>
      <c r="R308" s="286"/>
    </row>
    <row r="309" spans="1:18" ht="18" customHeight="1">
      <c r="A309" s="12">
        <v>39877</v>
      </c>
      <c r="B309" s="291"/>
      <c r="C309" s="291">
        <v>3.4925000000000002</v>
      </c>
      <c r="D309" s="291">
        <v>8.625</v>
      </c>
      <c r="E309" s="291"/>
      <c r="F309" s="292">
        <v>5.04</v>
      </c>
      <c r="G309" s="291">
        <v>5.55</v>
      </c>
      <c r="H309" s="291"/>
      <c r="I309" s="291"/>
      <c r="K309" s="287"/>
      <c r="L309" s="287">
        <f t="shared" si="59"/>
        <v>137.49343850000002</v>
      </c>
      <c r="M309" s="310">
        <f t="shared" si="60"/>
        <v>316.91441249999997</v>
      </c>
      <c r="N309" s="289"/>
      <c r="O309" s="288">
        <f t="shared" si="61"/>
        <v>185.18824799999999</v>
      </c>
      <c r="P309" s="309">
        <f t="shared" si="62"/>
        <v>203.92753499999998</v>
      </c>
      <c r="Q309" s="287"/>
      <c r="R309" s="286"/>
    </row>
    <row r="310" spans="1:18" ht="18" customHeight="1">
      <c r="A310" s="12">
        <v>39878</v>
      </c>
      <c r="B310" s="291"/>
      <c r="C310" s="291">
        <v>3.5274999999999999</v>
      </c>
      <c r="D310" s="291">
        <v>8.7899999999999991</v>
      </c>
      <c r="E310" s="291"/>
      <c r="F310" s="292">
        <v>5.1624999999999996</v>
      </c>
      <c r="G310" s="291">
        <v>5.68</v>
      </c>
      <c r="H310" s="291"/>
      <c r="I310" s="291"/>
      <c r="K310" s="287"/>
      <c r="L310" s="287">
        <f t="shared" si="59"/>
        <v>138.87132550000001</v>
      </c>
      <c r="M310" s="310">
        <f t="shared" si="60"/>
        <v>322.97712299999995</v>
      </c>
      <c r="N310" s="289"/>
      <c r="O310" s="288">
        <f t="shared" si="61"/>
        <v>189.68935124999996</v>
      </c>
      <c r="P310" s="309">
        <f t="shared" si="62"/>
        <v>208.70421599999997</v>
      </c>
      <c r="Q310" s="287"/>
      <c r="R310" s="286"/>
    </row>
    <row r="311" spans="1:18" ht="18" customHeight="1">
      <c r="A311" s="12">
        <v>39881</v>
      </c>
      <c r="B311" s="291"/>
      <c r="C311" s="291">
        <v>3.5724999999999998</v>
      </c>
      <c r="D311" s="291">
        <v>8.81</v>
      </c>
      <c r="E311" s="291"/>
      <c r="F311" s="304">
        <v>5.13</v>
      </c>
      <c r="G311" s="291">
        <v>5.6974999999999998</v>
      </c>
      <c r="H311" s="291"/>
      <c r="I311" s="291"/>
      <c r="K311" s="287"/>
      <c r="L311" s="287">
        <f t="shared" si="59"/>
        <v>140.64289450000001</v>
      </c>
      <c r="M311" s="310">
        <f t="shared" si="60"/>
        <v>323.711997</v>
      </c>
      <c r="N311" s="289"/>
      <c r="O311" s="288">
        <f t="shared" si="61"/>
        <v>188.49518099999997</v>
      </c>
      <c r="P311" s="309">
        <f t="shared" si="62"/>
        <v>209.34723074999997</v>
      </c>
      <c r="Q311" s="287"/>
      <c r="R311" s="286"/>
    </row>
    <row r="312" spans="1:18" ht="18" customHeight="1">
      <c r="A312" s="12">
        <v>39882</v>
      </c>
      <c r="B312" s="291"/>
      <c r="C312" s="291">
        <v>3.6675</v>
      </c>
      <c r="D312" s="291">
        <v>8.89</v>
      </c>
      <c r="E312" s="291"/>
      <c r="F312" s="292">
        <v>5.2275</v>
      </c>
      <c r="G312" s="291">
        <v>5.8025000000000002</v>
      </c>
      <c r="H312" s="291"/>
      <c r="I312" s="291"/>
      <c r="K312" s="287"/>
      <c r="L312" s="287">
        <f t="shared" si="59"/>
        <v>144.38287350000002</v>
      </c>
      <c r="M312" s="310">
        <f t="shared" si="60"/>
        <v>326.65149300000002</v>
      </c>
      <c r="N312" s="289"/>
      <c r="O312" s="288">
        <f t="shared" si="61"/>
        <v>192.07769174999999</v>
      </c>
      <c r="P312" s="309">
        <f t="shared" si="62"/>
        <v>213.20531925</v>
      </c>
      <c r="Q312" s="287"/>
      <c r="R312" s="286"/>
    </row>
    <row r="313" spans="1:18" ht="18" customHeight="1">
      <c r="A313" s="12">
        <v>39883</v>
      </c>
      <c r="B313" s="291"/>
      <c r="C313" s="291">
        <v>3.56</v>
      </c>
      <c r="D313" s="291">
        <v>8.75</v>
      </c>
      <c r="E313" s="291"/>
      <c r="F313" s="292">
        <v>4.9874999999999998</v>
      </c>
      <c r="G313" s="291">
        <v>5.5750000000000002</v>
      </c>
      <c r="H313" s="291"/>
      <c r="I313" s="291"/>
      <c r="K313" s="287"/>
      <c r="L313" s="287">
        <f t="shared" si="59"/>
        <v>140.150792</v>
      </c>
      <c r="M313" s="310">
        <f t="shared" si="60"/>
        <v>321.50737499999997</v>
      </c>
      <c r="N313" s="289"/>
      <c r="O313" s="288">
        <f t="shared" si="61"/>
        <v>183.25920374999998</v>
      </c>
      <c r="P313" s="309">
        <f t="shared" si="62"/>
        <v>204.84612749999999</v>
      </c>
      <c r="Q313" s="287"/>
      <c r="R313" s="286"/>
    </row>
    <row r="314" spans="1:18" ht="18" customHeight="1">
      <c r="A314" s="12">
        <v>39884</v>
      </c>
      <c r="B314" s="291"/>
      <c r="C314" s="291">
        <v>3.7675000000000001</v>
      </c>
      <c r="D314" s="291">
        <v>8.99</v>
      </c>
      <c r="E314" s="291"/>
      <c r="F314" s="292">
        <v>5.1524999999999999</v>
      </c>
      <c r="G314" s="291">
        <v>5.74</v>
      </c>
      <c r="H314" s="291"/>
      <c r="I314" s="291"/>
      <c r="K314" s="287"/>
      <c r="L314" s="287">
        <f t="shared" si="59"/>
        <v>148.3196935</v>
      </c>
      <c r="M314" s="310">
        <f t="shared" si="60"/>
        <v>330.32586299999997</v>
      </c>
      <c r="N314" s="289"/>
      <c r="O314" s="288">
        <f t="shared" si="61"/>
        <v>189.32191424999999</v>
      </c>
      <c r="P314" s="309">
        <f t="shared" si="62"/>
        <v>210.908838</v>
      </c>
      <c r="Q314" s="287"/>
      <c r="R314" s="286"/>
    </row>
    <row r="315" spans="1:18" ht="18" customHeight="1">
      <c r="A315" s="12">
        <v>39885</v>
      </c>
      <c r="B315" s="291"/>
      <c r="C315" s="291">
        <v>3.75</v>
      </c>
      <c r="D315" s="291">
        <v>8.8249999999999993</v>
      </c>
      <c r="E315" s="291"/>
      <c r="F315" s="292">
        <v>5.0650000000000004</v>
      </c>
      <c r="G315" s="291">
        <v>5.7</v>
      </c>
      <c r="H315" s="291"/>
      <c r="I315" s="291"/>
      <c r="K315" s="287"/>
      <c r="L315" s="287">
        <f t="shared" si="59"/>
        <v>147.63075000000001</v>
      </c>
      <c r="M315" s="310">
        <f t="shared" si="60"/>
        <v>324.26315249999993</v>
      </c>
      <c r="N315" s="289"/>
      <c r="O315" s="288">
        <f t="shared" si="61"/>
        <v>186.1068405</v>
      </c>
      <c r="P315" s="309">
        <f t="shared" si="62"/>
        <v>209.43908999999999</v>
      </c>
      <c r="Q315" s="287"/>
      <c r="R315" s="286"/>
    </row>
    <row r="316" spans="1:18" ht="18" customHeight="1">
      <c r="A316" s="12">
        <v>39888</v>
      </c>
      <c r="B316" s="291"/>
      <c r="C316" s="291">
        <v>3.915</v>
      </c>
      <c r="D316" s="291">
        <v>9.11</v>
      </c>
      <c r="E316" s="291"/>
      <c r="F316" s="292">
        <v>5.4424999999999999</v>
      </c>
      <c r="G316" s="291">
        <v>5.9725000000000001</v>
      </c>
      <c r="H316" s="291"/>
      <c r="I316" s="291"/>
      <c r="K316" s="287"/>
      <c r="L316" s="287">
        <f t="shared" si="59"/>
        <v>154.12650300000001</v>
      </c>
      <c r="M316" s="310">
        <f t="shared" si="60"/>
        <v>334.73510699999997</v>
      </c>
      <c r="N316" s="289"/>
      <c r="O316" s="288">
        <f t="shared" si="61"/>
        <v>199.97758724999997</v>
      </c>
      <c r="P316" s="309">
        <f t="shared" si="62"/>
        <v>219.45174824999998</v>
      </c>
      <c r="Q316" s="287"/>
      <c r="R316" s="286"/>
    </row>
    <row r="317" spans="1:18" ht="18" customHeight="1">
      <c r="A317" s="12">
        <v>39889</v>
      </c>
      <c r="B317" s="291"/>
      <c r="C317" s="291">
        <v>3.9049999999999998</v>
      </c>
      <c r="D317" s="291">
        <v>9.1300000000000008</v>
      </c>
      <c r="E317" s="291"/>
      <c r="F317" s="292">
        <v>5.5250000000000004</v>
      </c>
      <c r="G317" s="291">
        <v>6.0525000000000002</v>
      </c>
      <c r="H317" s="291"/>
      <c r="I317" s="291"/>
      <c r="K317" s="287"/>
      <c r="L317" s="287">
        <f t="shared" si="59"/>
        <v>153.732821</v>
      </c>
      <c r="M317" s="310">
        <f t="shared" si="60"/>
        <v>335.46998100000002</v>
      </c>
      <c r="N317" s="289"/>
      <c r="O317" s="288">
        <f t="shared" si="61"/>
        <v>203.00894249999999</v>
      </c>
      <c r="P317" s="309">
        <f t="shared" si="62"/>
        <v>222.39124425</v>
      </c>
      <c r="Q317" s="287"/>
      <c r="R317" s="286"/>
    </row>
    <row r="318" spans="1:18" ht="18" customHeight="1">
      <c r="A318" s="12">
        <v>39890</v>
      </c>
      <c r="B318" s="291"/>
      <c r="C318" s="291">
        <v>3.8824999999999998</v>
      </c>
      <c r="D318" s="291">
        <v>9.15</v>
      </c>
      <c r="E318" s="291"/>
      <c r="F318" s="292">
        <v>5.3</v>
      </c>
      <c r="G318" s="291">
        <v>5.83</v>
      </c>
      <c r="H318" s="291"/>
      <c r="I318" s="291"/>
      <c r="K318" s="287"/>
      <c r="L318" s="287">
        <f t="shared" si="59"/>
        <v>152.8470365</v>
      </c>
      <c r="M318" s="310">
        <f t="shared" si="60"/>
        <v>336.20485500000001</v>
      </c>
      <c r="N318" s="289"/>
      <c r="O318" s="288">
        <f t="shared" si="61"/>
        <v>194.74160999999998</v>
      </c>
      <c r="P318" s="309">
        <f t="shared" si="62"/>
        <v>214.21577099999999</v>
      </c>
      <c r="Q318" s="287"/>
      <c r="R318" s="286"/>
    </row>
    <row r="319" spans="1:18" ht="18" customHeight="1">
      <c r="A319" s="12">
        <v>39891</v>
      </c>
      <c r="B319" s="291"/>
      <c r="C319" s="291">
        <v>3.9649999999999999</v>
      </c>
      <c r="D319" s="291">
        <v>9.4049999999999994</v>
      </c>
      <c r="E319" s="291"/>
      <c r="F319" s="292">
        <v>5.5025000000000004</v>
      </c>
      <c r="G319" s="291">
        <v>6.06</v>
      </c>
      <c r="H319" s="291"/>
      <c r="I319" s="291"/>
      <c r="K319" s="287"/>
      <c r="L319" s="287">
        <f t="shared" si="59"/>
        <v>156.09491299999999</v>
      </c>
      <c r="M319" s="310">
        <f t="shared" si="60"/>
        <v>345.57449849999995</v>
      </c>
      <c r="N319" s="289"/>
      <c r="O319" s="288">
        <f t="shared" si="61"/>
        <v>202.18220925</v>
      </c>
      <c r="P319" s="309">
        <f t="shared" si="62"/>
        <v>222.66682199999997</v>
      </c>
      <c r="Q319" s="287"/>
      <c r="R319" s="286"/>
    </row>
    <row r="320" spans="1:18" ht="18" customHeight="1">
      <c r="A320" s="12">
        <v>39892</v>
      </c>
      <c r="B320" s="291"/>
      <c r="C320" s="291">
        <v>3.9649999999999999</v>
      </c>
      <c r="D320" s="291">
        <v>9.52</v>
      </c>
      <c r="E320" s="291"/>
      <c r="F320" s="292">
        <v>5.5025000000000004</v>
      </c>
      <c r="G320" s="291">
        <v>6.03</v>
      </c>
      <c r="H320" s="291"/>
      <c r="I320" s="291"/>
      <c r="K320" s="287"/>
      <c r="L320" s="287">
        <f t="shared" si="59"/>
        <v>156.09491299999999</v>
      </c>
      <c r="M320" s="310">
        <f t="shared" si="60"/>
        <v>349.80002399999995</v>
      </c>
      <c r="N320" s="289"/>
      <c r="O320" s="288">
        <f t="shared" si="61"/>
        <v>202.18220925</v>
      </c>
      <c r="P320" s="309">
        <f t="shared" si="62"/>
        <v>221.56451099999998</v>
      </c>
      <c r="Q320" s="287"/>
      <c r="R320" s="286"/>
    </row>
    <row r="321" spans="1:18" ht="18" customHeight="1">
      <c r="A321" s="12">
        <v>39895</v>
      </c>
      <c r="B321" s="291"/>
      <c r="C321" s="291">
        <v>3.9550000000000001</v>
      </c>
      <c r="D321" s="291">
        <v>9.5549999999999997</v>
      </c>
      <c r="E321" s="291"/>
      <c r="F321" s="292">
        <v>5.4924999999999997</v>
      </c>
      <c r="G321" s="291">
        <v>6.04</v>
      </c>
      <c r="H321" s="291"/>
      <c r="I321" s="291"/>
      <c r="K321" s="287"/>
      <c r="L321" s="287">
        <f t="shared" si="59"/>
        <v>155.70123100000001</v>
      </c>
      <c r="M321" s="310">
        <f t="shared" si="60"/>
        <v>351.08605349999993</v>
      </c>
      <c r="N321" s="289"/>
      <c r="O321" s="288">
        <f t="shared" si="61"/>
        <v>201.81477224999998</v>
      </c>
      <c r="P321" s="309">
        <f t="shared" si="62"/>
        <v>221.93194799999998</v>
      </c>
      <c r="Q321" s="287"/>
      <c r="R321" s="286"/>
    </row>
    <row r="322" spans="1:18" ht="18" customHeight="1">
      <c r="A322" s="12">
        <v>39896</v>
      </c>
      <c r="B322" s="291"/>
      <c r="C322" s="291">
        <v>3.9375</v>
      </c>
      <c r="D322" s="291">
        <v>9.67</v>
      </c>
      <c r="E322" s="291"/>
      <c r="F322" s="292">
        <v>5.35</v>
      </c>
      <c r="G322" s="291">
        <v>5.88</v>
      </c>
      <c r="H322" s="291"/>
      <c r="I322" s="291"/>
      <c r="K322" s="287"/>
      <c r="L322" s="287">
        <f t="shared" si="59"/>
        <v>155.01228750000001</v>
      </c>
      <c r="M322" s="310">
        <f t="shared" si="60"/>
        <v>355.31157899999999</v>
      </c>
      <c r="N322" s="289"/>
      <c r="O322" s="288">
        <f t="shared" si="61"/>
        <v>196.57879499999996</v>
      </c>
      <c r="P322" s="309">
        <f t="shared" si="62"/>
        <v>216.05295599999997</v>
      </c>
      <c r="Q322" s="287"/>
      <c r="R322" s="286"/>
    </row>
    <row r="323" spans="1:18" ht="18" customHeight="1">
      <c r="A323" s="12">
        <v>39897</v>
      </c>
      <c r="B323" s="291"/>
      <c r="C323" s="291">
        <v>3.8574999999999999</v>
      </c>
      <c r="D323" s="291">
        <v>9.51</v>
      </c>
      <c r="E323" s="291"/>
      <c r="F323" s="292">
        <v>5.08</v>
      </c>
      <c r="G323" s="291">
        <v>5.55</v>
      </c>
      <c r="H323" s="291"/>
      <c r="I323" s="291"/>
      <c r="K323" s="287"/>
      <c r="L323" s="287">
        <f t="shared" si="59"/>
        <v>151.8628315</v>
      </c>
      <c r="M323" s="310">
        <f t="shared" si="60"/>
        <v>349.43258699999996</v>
      </c>
      <c r="N323" s="289"/>
      <c r="O323" s="288">
        <f t="shared" si="61"/>
        <v>186.657996</v>
      </c>
      <c r="P323" s="309">
        <f t="shared" si="62"/>
        <v>203.92753499999998</v>
      </c>
      <c r="Q323" s="287"/>
      <c r="R323" s="286"/>
    </row>
    <row r="324" spans="1:18" ht="18" customHeight="1">
      <c r="A324" s="12">
        <v>39898</v>
      </c>
      <c r="B324" s="291"/>
      <c r="C324" s="291">
        <v>3.9075000000000002</v>
      </c>
      <c r="D324" s="291">
        <v>9.44</v>
      </c>
      <c r="E324" s="291"/>
      <c r="F324" s="292">
        <v>5.1539999999999999</v>
      </c>
      <c r="G324" s="291">
        <v>5.6</v>
      </c>
      <c r="H324" s="291"/>
      <c r="I324" s="291"/>
      <c r="K324" s="287"/>
      <c r="L324" s="287">
        <f t="shared" si="59"/>
        <v>153.8312415</v>
      </c>
      <c r="M324" s="310">
        <f t="shared" si="60"/>
        <v>346.86052799999993</v>
      </c>
      <c r="N324" s="289"/>
      <c r="O324" s="288">
        <f t="shared" si="61"/>
        <v>189.37702979999997</v>
      </c>
      <c r="P324" s="309">
        <f t="shared" si="62"/>
        <v>205.76471999999998</v>
      </c>
      <c r="Q324" s="287"/>
      <c r="R324" s="286"/>
    </row>
    <row r="325" spans="1:18" ht="18" customHeight="1">
      <c r="A325" s="12">
        <v>39899</v>
      </c>
      <c r="B325" s="291"/>
      <c r="C325" s="291">
        <v>3.87</v>
      </c>
      <c r="D325" s="291">
        <v>9.17</v>
      </c>
      <c r="E325" s="291"/>
      <c r="F325" s="292">
        <v>5.0724999999999998</v>
      </c>
      <c r="G325" s="291">
        <v>5.5</v>
      </c>
      <c r="H325" s="291"/>
      <c r="I325" s="291"/>
      <c r="K325" s="287"/>
      <c r="L325" s="287">
        <f t="shared" si="59"/>
        <v>152.35493400000001</v>
      </c>
      <c r="M325" s="310">
        <f t="shared" si="60"/>
        <v>336.93972899999994</v>
      </c>
      <c r="N325" s="289"/>
      <c r="O325" s="288">
        <f t="shared" si="61"/>
        <v>186.38241824999997</v>
      </c>
      <c r="P325" s="309">
        <f t="shared" si="62"/>
        <v>202.09034999999997</v>
      </c>
      <c r="Q325" s="287"/>
      <c r="R325" s="286"/>
    </row>
    <row r="326" spans="1:18" ht="18" customHeight="1">
      <c r="A326" s="12">
        <v>39902</v>
      </c>
      <c r="B326" s="291"/>
      <c r="C326" s="291">
        <v>3.8624999999999998</v>
      </c>
      <c r="D326" s="291">
        <v>9.0449999999999999</v>
      </c>
      <c r="E326" s="291"/>
      <c r="F326" s="292">
        <v>5.125</v>
      </c>
      <c r="G326" s="291">
        <v>5.5449999999999999</v>
      </c>
      <c r="H326" s="291"/>
      <c r="I326" s="291"/>
      <c r="K326" s="287"/>
      <c r="L326" s="287">
        <f t="shared" si="59"/>
        <v>152.0596725</v>
      </c>
      <c r="M326" s="310">
        <f t="shared" si="60"/>
        <v>332.34676649999994</v>
      </c>
      <c r="N326" s="289"/>
      <c r="O326" s="288">
        <f t="shared" si="61"/>
        <v>188.31146249999998</v>
      </c>
      <c r="P326" s="309">
        <f t="shared" si="62"/>
        <v>203.74381649999998</v>
      </c>
      <c r="Q326" s="287"/>
      <c r="R326" s="286"/>
    </row>
    <row r="327" spans="1:18" ht="18" customHeight="1">
      <c r="A327" s="12">
        <v>39903</v>
      </c>
      <c r="B327" s="291"/>
      <c r="C327" s="291">
        <v>4.0475000000000003</v>
      </c>
      <c r="D327" s="291">
        <v>9.52</v>
      </c>
      <c r="E327" s="291"/>
      <c r="F327" s="292">
        <v>5.3274999999999997</v>
      </c>
      <c r="G327" s="291">
        <v>5.7324999999999999</v>
      </c>
      <c r="H327" s="291"/>
      <c r="I327" s="291"/>
      <c r="K327" s="287"/>
      <c r="L327" s="287">
        <f t="shared" si="59"/>
        <v>159.34278950000001</v>
      </c>
      <c r="M327" s="310">
        <f t="shared" si="60"/>
        <v>349.80002399999995</v>
      </c>
      <c r="N327" s="289"/>
      <c r="O327" s="288">
        <f t="shared" si="61"/>
        <v>195.75206174999997</v>
      </c>
      <c r="P327" s="309">
        <f t="shared" si="62"/>
        <v>210.63326024999998</v>
      </c>
      <c r="Q327" s="287"/>
      <c r="R327" s="286"/>
    </row>
    <row r="328" spans="1:18" ht="18" customHeight="1">
      <c r="A328" s="301" t="s">
        <v>68</v>
      </c>
      <c r="B328" s="297"/>
      <c r="C328" s="297">
        <f>AVERAGE(C306:C327)</f>
        <v>3.7650000000000001</v>
      </c>
      <c r="D328" s="297">
        <f>AVERAGE(D306:D327)</f>
        <v>9.0806818181818176</v>
      </c>
      <c r="E328" s="297"/>
      <c r="F328" s="300">
        <f>AVERAGE(F306:F327)</f>
        <v>5.2093863636363631</v>
      </c>
      <c r="G328" s="297">
        <f>AVERAGE(G306:G327)</f>
        <v>5.7244318181818183</v>
      </c>
      <c r="H328" s="297"/>
      <c r="I328" s="297"/>
      <c r="J328" s="305"/>
      <c r="K328" s="294"/>
      <c r="L328" s="294">
        <f>AVERAGE(L306:L327)</f>
        <v>148.22127300000002</v>
      </c>
      <c r="M328" s="312">
        <f>AVERAGE(M306:M327)</f>
        <v>333.65784852272731</v>
      </c>
      <c r="N328" s="295"/>
      <c r="O328" s="299">
        <f>AVERAGE(O306:O327)</f>
        <v>191.41212972954546</v>
      </c>
      <c r="P328" s="311">
        <f>AVERAGE(P306:P327)</f>
        <v>210.33680539772729</v>
      </c>
      <c r="Q328" s="294"/>
      <c r="R328" s="293"/>
    </row>
    <row r="329" spans="1:18" ht="18" customHeight="1">
      <c r="A329" s="12">
        <v>39904</v>
      </c>
      <c r="C329" s="13">
        <v>3.96</v>
      </c>
      <c r="D329" s="13">
        <v>9.52</v>
      </c>
      <c r="F329" s="292">
        <v>5.2549999999999999</v>
      </c>
      <c r="G329" s="13">
        <v>5.66</v>
      </c>
      <c r="K329" s="287"/>
      <c r="L329" s="287">
        <f t="shared" ref="L329:L349" si="63">C329*39.3682</f>
        <v>155.89807200000001</v>
      </c>
      <c r="M329" s="310">
        <f t="shared" ref="M329:M349" si="64">D329*36.7437</f>
        <v>349.80002399999995</v>
      </c>
      <c r="N329" s="289"/>
      <c r="O329" s="288">
        <f t="shared" ref="O329:O349" si="65">F329*36.7437</f>
        <v>193.08814349999997</v>
      </c>
      <c r="P329" s="309">
        <f t="shared" ref="P329:P349" si="66">G329*36.7437</f>
        <v>207.96934199999998</v>
      </c>
      <c r="Q329" s="287"/>
      <c r="R329" s="286"/>
    </row>
    <row r="330" spans="1:18" ht="18" customHeight="1">
      <c r="A330" s="12">
        <v>39905</v>
      </c>
      <c r="C330" s="13">
        <v>4.0250000000000004</v>
      </c>
      <c r="D330" s="13">
        <v>9.77</v>
      </c>
      <c r="F330" s="292">
        <v>5.5049999999999999</v>
      </c>
      <c r="G330" s="13">
        <v>5.915</v>
      </c>
      <c r="K330" s="287"/>
      <c r="L330" s="287">
        <f t="shared" si="63"/>
        <v>158.45700500000001</v>
      </c>
      <c r="M330" s="310">
        <f t="shared" si="64"/>
        <v>358.98594899999995</v>
      </c>
      <c r="N330" s="289"/>
      <c r="O330" s="288">
        <f t="shared" si="65"/>
        <v>202.27406849999997</v>
      </c>
      <c r="P330" s="309">
        <f t="shared" si="66"/>
        <v>217.33898549999998</v>
      </c>
      <c r="Q330" s="287"/>
      <c r="R330" s="286"/>
    </row>
    <row r="331" spans="1:18" ht="18" customHeight="1">
      <c r="A331" s="12">
        <v>39906</v>
      </c>
      <c r="C331" s="13">
        <v>4.0449999999999999</v>
      </c>
      <c r="D331" s="13">
        <v>9.9550000000000001</v>
      </c>
      <c r="F331" s="292">
        <v>5.6349999999999998</v>
      </c>
      <c r="G331" s="13">
        <v>6.0750000000000002</v>
      </c>
      <c r="K331" s="287"/>
      <c r="L331" s="287">
        <f t="shared" si="63"/>
        <v>159.24436900000001</v>
      </c>
      <c r="M331" s="310">
        <f t="shared" si="64"/>
        <v>365.78353349999998</v>
      </c>
      <c r="N331" s="289"/>
      <c r="O331" s="288">
        <f t="shared" si="65"/>
        <v>207.05074949999997</v>
      </c>
      <c r="P331" s="309">
        <f t="shared" si="66"/>
        <v>223.21797749999999</v>
      </c>
      <c r="Q331" s="287"/>
      <c r="R331" s="286"/>
    </row>
    <row r="332" spans="1:18" ht="18" customHeight="1">
      <c r="A332" s="12">
        <v>39909</v>
      </c>
      <c r="C332" s="13">
        <v>4.0549999999999997</v>
      </c>
      <c r="D332" s="13">
        <v>9.94</v>
      </c>
      <c r="F332" s="292">
        <v>5.57</v>
      </c>
      <c r="G332" s="13">
        <v>6.03</v>
      </c>
      <c r="K332" s="287"/>
      <c r="L332" s="287">
        <f t="shared" si="63"/>
        <v>159.63805099999999</v>
      </c>
      <c r="M332" s="310">
        <f t="shared" si="64"/>
        <v>365.23237799999993</v>
      </c>
      <c r="N332" s="289"/>
      <c r="O332" s="288">
        <f t="shared" si="65"/>
        <v>204.662409</v>
      </c>
      <c r="P332" s="309">
        <f t="shared" si="66"/>
        <v>221.56451099999998</v>
      </c>
      <c r="Q332" s="287"/>
      <c r="R332" s="286"/>
    </row>
    <row r="333" spans="1:18" ht="18" customHeight="1">
      <c r="A333" s="12">
        <v>39910</v>
      </c>
      <c r="C333" s="13">
        <v>3.9624999999999999</v>
      </c>
      <c r="D333" s="13">
        <v>9.8949999999999996</v>
      </c>
      <c r="F333" s="292">
        <v>5.3975</v>
      </c>
      <c r="G333" s="13">
        <v>5.9</v>
      </c>
      <c r="K333" s="287"/>
      <c r="L333" s="287">
        <f t="shared" si="63"/>
        <v>155.99649250000002</v>
      </c>
      <c r="M333" s="310">
        <f t="shared" si="64"/>
        <v>363.57891149999995</v>
      </c>
      <c r="N333" s="289"/>
      <c r="O333" s="288">
        <f t="shared" si="65"/>
        <v>198.32412074999999</v>
      </c>
      <c r="P333" s="309">
        <f t="shared" si="66"/>
        <v>216.78782999999999</v>
      </c>
      <c r="Q333" s="287"/>
      <c r="R333" s="286"/>
    </row>
    <row r="334" spans="1:18" ht="18" customHeight="1">
      <c r="A334" s="12">
        <v>39911</v>
      </c>
      <c r="C334" s="13">
        <v>3.97</v>
      </c>
      <c r="D334" s="13">
        <v>10.06</v>
      </c>
      <c r="F334" s="292">
        <v>5.32</v>
      </c>
      <c r="G334" s="13">
        <v>5.8</v>
      </c>
      <c r="K334" s="287"/>
      <c r="L334" s="287">
        <f t="shared" si="63"/>
        <v>156.29175400000003</v>
      </c>
      <c r="M334" s="310">
        <f t="shared" si="64"/>
        <v>369.64162199999998</v>
      </c>
      <c r="N334" s="289"/>
      <c r="O334" s="288">
        <f t="shared" si="65"/>
        <v>195.476484</v>
      </c>
      <c r="P334" s="309">
        <f t="shared" si="66"/>
        <v>213.11345999999998</v>
      </c>
      <c r="Q334" s="287"/>
      <c r="R334" s="286"/>
    </row>
    <row r="335" spans="1:18" ht="18" customHeight="1">
      <c r="A335" s="12">
        <v>39912</v>
      </c>
      <c r="C335" s="13">
        <v>3.9024999999999999</v>
      </c>
      <c r="D335" s="13">
        <v>10.07</v>
      </c>
      <c r="F335" s="292">
        <v>5.22</v>
      </c>
      <c r="G335" s="13">
        <v>5.7050000000000001</v>
      </c>
      <c r="K335" s="287"/>
      <c r="L335" s="287">
        <f t="shared" si="63"/>
        <v>153.6344005</v>
      </c>
      <c r="M335" s="310">
        <f t="shared" si="64"/>
        <v>370.00905899999998</v>
      </c>
      <c r="N335" s="289"/>
      <c r="O335" s="288">
        <f t="shared" si="65"/>
        <v>191.80211399999999</v>
      </c>
      <c r="P335" s="309">
        <f t="shared" si="66"/>
        <v>209.62280849999999</v>
      </c>
      <c r="Q335" s="287"/>
      <c r="R335" s="286"/>
    </row>
    <row r="336" spans="1:18" ht="18" customHeight="1">
      <c r="A336" s="12">
        <v>39916</v>
      </c>
      <c r="C336" s="13">
        <v>3.875</v>
      </c>
      <c r="D336" s="13">
        <v>10.215</v>
      </c>
      <c r="F336" s="292">
        <v>5.2324999999999999</v>
      </c>
      <c r="G336" s="13">
        <v>5.7</v>
      </c>
      <c r="K336" s="287"/>
      <c r="L336" s="287">
        <f t="shared" si="63"/>
        <v>152.55177500000002</v>
      </c>
      <c r="M336" s="310">
        <f t="shared" si="64"/>
        <v>375.33689549999997</v>
      </c>
      <c r="N336" s="289"/>
      <c r="O336" s="288">
        <f t="shared" si="65"/>
        <v>192.26141024999998</v>
      </c>
      <c r="P336" s="309">
        <f t="shared" si="66"/>
        <v>209.43908999999999</v>
      </c>
      <c r="Q336" s="287"/>
      <c r="R336" s="286"/>
    </row>
    <row r="337" spans="1:18" ht="18" customHeight="1">
      <c r="A337" s="12">
        <v>39917</v>
      </c>
      <c r="C337" s="13">
        <v>3.9424999999999999</v>
      </c>
      <c r="D337" s="13">
        <v>10.36</v>
      </c>
      <c r="F337" s="292">
        <v>5.2225000000000001</v>
      </c>
      <c r="G337" s="13">
        <v>5.6449999999999996</v>
      </c>
      <c r="K337" s="287"/>
      <c r="L337" s="287">
        <f t="shared" si="63"/>
        <v>155.20912849999999</v>
      </c>
      <c r="M337" s="310">
        <f t="shared" si="64"/>
        <v>380.66473199999996</v>
      </c>
      <c r="N337" s="289"/>
      <c r="O337" s="288">
        <f t="shared" si="65"/>
        <v>191.89397324999999</v>
      </c>
      <c r="P337" s="309">
        <f t="shared" si="66"/>
        <v>207.41818649999996</v>
      </c>
      <c r="Q337" s="287"/>
      <c r="R337" s="286"/>
    </row>
    <row r="338" spans="1:18" ht="18" customHeight="1">
      <c r="A338" s="12">
        <v>39918</v>
      </c>
      <c r="C338" s="13">
        <v>3.8450000000000002</v>
      </c>
      <c r="D338" s="13">
        <v>10.35</v>
      </c>
      <c r="F338" s="292">
        <v>5.1524999999999999</v>
      </c>
      <c r="G338" s="13">
        <v>5.6</v>
      </c>
      <c r="K338" s="287"/>
      <c r="L338" s="287">
        <f t="shared" si="63"/>
        <v>151.37072900000001</v>
      </c>
      <c r="M338" s="310">
        <f t="shared" si="64"/>
        <v>380.29729499999996</v>
      </c>
      <c r="N338" s="289"/>
      <c r="O338" s="288">
        <f t="shared" si="65"/>
        <v>189.32191424999999</v>
      </c>
      <c r="P338" s="309">
        <f t="shared" si="66"/>
        <v>205.76471999999998</v>
      </c>
      <c r="Q338" s="287"/>
      <c r="R338" s="286"/>
    </row>
    <row r="339" spans="1:18" ht="18" customHeight="1">
      <c r="A339" s="12">
        <v>39919</v>
      </c>
      <c r="C339" s="13">
        <v>3.8574999999999999</v>
      </c>
      <c r="D339" s="13">
        <v>10.585000000000001</v>
      </c>
      <c r="F339" s="292">
        <v>5.2474999999999996</v>
      </c>
      <c r="G339" s="13">
        <v>5.7</v>
      </c>
      <c r="K339" s="287"/>
      <c r="L339" s="287">
        <f t="shared" si="63"/>
        <v>151.8628315</v>
      </c>
      <c r="M339" s="310">
        <f t="shared" si="64"/>
        <v>388.93206450000002</v>
      </c>
      <c r="N339" s="289"/>
      <c r="O339" s="288">
        <f t="shared" si="65"/>
        <v>192.81256574999998</v>
      </c>
      <c r="P339" s="309">
        <f t="shared" si="66"/>
        <v>209.43908999999999</v>
      </c>
      <c r="Q339" s="287"/>
      <c r="R339" s="286"/>
    </row>
    <row r="340" spans="1:18" ht="18" customHeight="1">
      <c r="A340" s="12">
        <v>39920</v>
      </c>
      <c r="C340" s="13">
        <v>3.7625000000000002</v>
      </c>
      <c r="D340" s="13">
        <v>10.51</v>
      </c>
      <c r="F340" s="292">
        <v>5.23</v>
      </c>
      <c r="G340" s="13">
        <v>5.69</v>
      </c>
      <c r="K340" s="287"/>
      <c r="L340" s="287">
        <f t="shared" si="63"/>
        <v>148.12285250000002</v>
      </c>
      <c r="M340" s="310">
        <f t="shared" si="64"/>
        <v>386.17628699999995</v>
      </c>
      <c r="N340" s="289"/>
      <c r="O340" s="288">
        <f t="shared" si="65"/>
        <v>192.16955100000001</v>
      </c>
      <c r="P340" s="309">
        <f t="shared" si="66"/>
        <v>209.071653</v>
      </c>
      <c r="Q340" s="287"/>
      <c r="R340" s="286"/>
    </row>
    <row r="341" spans="1:18" ht="18" customHeight="1">
      <c r="A341" s="12">
        <v>39923</v>
      </c>
      <c r="C341" s="13">
        <v>3.6949999999999998</v>
      </c>
      <c r="D341" s="13">
        <v>10.185</v>
      </c>
      <c r="F341" s="292">
        <v>5.0449999999999999</v>
      </c>
      <c r="G341" s="13">
        <v>5.59</v>
      </c>
      <c r="K341" s="287"/>
      <c r="L341" s="287">
        <f t="shared" si="63"/>
        <v>145.46549899999999</v>
      </c>
      <c r="M341" s="310">
        <f t="shared" si="64"/>
        <v>374.23458449999998</v>
      </c>
      <c r="N341" s="289"/>
      <c r="O341" s="288">
        <f t="shared" si="65"/>
        <v>185.37196649999998</v>
      </c>
      <c r="P341" s="309">
        <f t="shared" si="66"/>
        <v>205.39728299999999</v>
      </c>
      <c r="Q341" s="287"/>
      <c r="R341" s="286"/>
    </row>
    <row r="342" spans="1:18" ht="18" customHeight="1">
      <c r="A342" s="12">
        <v>39924</v>
      </c>
      <c r="C342" s="13">
        <v>3.74</v>
      </c>
      <c r="D342" s="13">
        <v>10.38</v>
      </c>
      <c r="F342" s="292">
        <v>5.0949999999999998</v>
      </c>
      <c r="G342" s="13">
        <v>5.6325000000000003</v>
      </c>
      <c r="K342" s="287"/>
      <c r="L342" s="287">
        <f t="shared" si="63"/>
        <v>147.23706800000002</v>
      </c>
      <c r="M342" s="310">
        <f t="shared" si="64"/>
        <v>381.39960600000001</v>
      </c>
      <c r="N342" s="289"/>
      <c r="O342" s="288">
        <f t="shared" si="65"/>
        <v>187.20915149999996</v>
      </c>
      <c r="P342" s="309">
        <f t="shared" si="66"/>
        <v>206.95889025</v>
      </c>
      <c r="Q342" s="287"/>
      <c r="R342" s="286"/>
    </row>
    <row r="343" spans="1:18" ht="18" customHeight="1">
      <c r="A343" s="12">
        <v>39925</v>
      </c>
      <c r="C343" s="13">
        <v>3.7349999999999999</v>
      </c>
      <c r="D343" s="13">
        <v>10.46</v>
      </c>
      <c r="F343" s="292">
        <v>5.1675000000000004</v>
      </c>
      <c r="G343" s="13">
        <v>5.6950000000000003</v>
      </c>
      <c r="K343" s="287"/>
      <c r="L343" s="287">
        <f t="shared" si="63"/>
        <v>147.04022699999999</v>
      </c>
      <c r="M343" s="310">
        <f t="shared" si="64"/>
        <v>384.33910200000003</v>
      </c>
      <c r="N343" s="289"/>
      <c r="O343" s="288">
        <f t="shared" si="65"/>
        <v>189.87306975000001</v>
      </c>
      <c r="P343" s="309">
        <f t="shared" si="66"/>
        <v>209.2553715</v>
      </c>
      <c r="Q343" s="287"/>
      <c r="R343" s="286"/>
    </row>
    <row r="344" spans="1:18" ht="18" customHeight="1">
      <c r="A344" s="12">
        <v>39926</v>
      </c>
      <c r="C344" s="13">
        <v>3.81</v>
      </c>
      <c r="D344" s="13">
        <v>10.3775</v>
      </c>
      <c r="F344" s="304">
        <v>5.2925000000000004</v>
      </c>
      <c r="G344" s="13">
        <v>5.84</v>
      </c>
      <c r="K344" s="287"/>
      <c r="L344" s="287">
        <f t="shared" si="63"/>
        <v>149.992842</v>
      </c>
      <c r="M344" s="310">
        <f t="shared" si="64"/>
        <v>381.30774674999992</v>
      </c>
      <c r="N344" s="289"/>
      <c r="O344" s="288">
        <f t="shared" si="65"/>
        <v>194.46603225000001</v>
      </c>
      <c r="P344" s="309">
        <f t="shared" si="66"/>
        <v>214.58320799999998</v>
      </c>
      <c r="Q344" s="287"/>
      <c r="R344" s="286"/>
    </row>
    <row r="345" spans="1:18" ht="18" customHeight="1">
      <c r="A345" s="12">
        <v>39927</v>
      </c>
      <c r="C345" s="13">
        <v>3.77</v>
      </c>
      <c r="D345" s="13">
        <v>10.4025</v>
      </c>
      <c r="F345" s="304">
        <v>5.3224999999999998</v>
      </c>
      <c r="G345" s="13">
        <v>5.8624999999999998</v>
      </c>
      <c r="K345" s="287"/>
      <c r="L345" s="287">
        <f t="shared" si="63"/>
        <v>148.418114</v>
      </c>
      <c r="M345" s="310">
        <f t="shared" si="64"/>
        <v>382.22633924999997</v>
      </c>
      <c r="N345" s="289"/>
      <c r="O345" s="288">
        <f t="shared" si="65"/>
        <v>195.56834324999997</v>
      </c>
      <c r="P345" s="309">
        <f t="shared" si="66"/>
        <v>215.40994124999997</v>
      </c>
      <c r="Q345" s="287"/>
      <c r="R345" s="286"/>
    </row>
    <row r="346" spans="1:18" ht="18" customHeight="1">
      <c r="A346" s="12">
        <v>39930</v>
      </c>
      <c r="C346" s="13">
        <v>3.7225000000000001</v>
      </c>
      <c r="D346" s="13">
        <v>10.047499999999999</v>
      </c>
      <c r="F346" s="304">
        <v>5.08</v>
      </c>
      <c r="G346" s="13">
        <v>5.6449999999999996</v>
      </c>
      <c r="K346" s="287"/>
      <c r="L346" s="287">
        <f t="shared" si="63"/>
        <v>146.5481245</v>
      </c>
      <c r="M346" s="310">
        <f t="shared" si="64"/>
        <v>369.18232574999996</v>
      </c>
      <c r="N346" s="289"/>
      <c r="O346" s="288">
        <f t="shared" si="65"/>
        <v>186.657996</v>
      </c>
      <c r="P346" s="309">
        <f t="shared" si="66"/>
        <v>207.41818649999996</v>
      </c>
      <c r="Q346" s="287"/>
      <c r="R346" s="286"/>
    </row>
    <row r="347" spans="1:18" ht="18" customHeight="1">
      <c r="A347" s="12">
        <v>39931</v>
      </c>
      <c r="C347" s="13">
        <v>3.75</v>
      </c>
      <c r="D347" s="13">
        <v>9.8949999999999996</v>
      </c>
      <c r="F347" s="304">
        <v>5.1050000000000004</v>
      </c>
      <c r="G347" s="13">
        <v>5.65</v>
      </c>
      <c r="K347" s="287"/>
      <c r="L347" s="287">
        <f t="shared" si="63"/>
        <v>147.63075000000001</v>
      </c>
      <c r="M347" s="310">
        <f t="shared" si="64"/>
        <v>363.57891149999995</v>
      </c>
      <c r="N347" s="289"/>
      <c r="O347" s="288">
        <f t="shared" si="65"/>
        <v>187.57658850000001</v>
      </c>
      <c r="P347" s="309">
        <f t="shared" si="66"/>
        <v>207.60190499999999</v>
      </c>
      <c r="Q347" s="287"/>
      <c r="R347" s="286"/>
    </row>
    <row r="348" spans="1:18" ht="18" customHeight="1">
      <c r="A348" s="12">
        <v>39932</v>
      </c>
      <c r="C348" s="13">
        <v>3.93</v>
      </c>
      <c r="D348" s="13">
        <v>10.34</v>
      </c>
      <c r="F348" s="304">
        <v>5.2074999999999996</v>
      </c>
      <c r="G348" s="13">
        <v>5.7225000000000001</v>
      </c>
      <c r="K348" s="287"/>
      <c r="L348" s="287">
        <f t="shared" si="63"/>
        <v>154.717026</v>
      </c>
      <c r="M348" s="310">
        <f t="shared" si="64"/>
        <v>379.92985799999997</v>
      </c>
      <c r="N348" s="289"/>
      <c r="O348" s="288">
        <f t="shared" si="65"/>
        <v>191.34281774999997</v>
      </c>
      <c r="P348" s="309">
        <f t="shared" si="66"/>
        <v>210.26582324999998</v>
      </c>
      <c r="Q348" s="287"/>
      <c r="R348" s="286"/>
    </row>
    <row r="349" spans="1:18" ht="18" customHeight="1">
      <c r="A349" s="12">
        <v>39933</v>
      </c>
      <c r="C349" s="13">
        <v>3.9624999999999999</v>
      </c>
      <c r="D349" s="13">
        <v>10.7</v>
      </c>
      <c r="F349" s="292">
        <v>5.2424999999999997</v>
      </c>
      <c r="G349" s="13">
        <v>5.7625000000000002</v>
      </c>
      <c r="K349" s="287"/>
      <c r="L349" s="287">
        <f t="shared" si="63"/>
        <v>155.99649250000002</v>
      </c>
      <c r="M349" s="310">
        <f t="shared" si="64"/>
        <v>393.15758999999991</v>
      </c>
      <c r="N349" s="289"/>
      <c r="O349" s="288">
        <f t="shared" si="65"/>
        <v>192.62884724999998</v>
      </c>
      <c r="P349" s="309">
        <f t="shared" si="66"/>
        <v>211.73557124999999</v>
      </c>
      <c r="Q349" s="287"/>
      <c r="R349" s="286"/>
    </row>
    <row r="350" spans="1:18" ht="18" customHeight="1">
      <c r="A350" s="301" t="s">
        <v>67</v>
      </c>
      <c r="B350" s="297"/>
      <c r="C350" s="297">
        <f>AVERAGE(C329:C349)</f>
        <v>3.8722619047619053</v>
      </c>
      <c r="D350" s="297">
        <f>AVERAGE(D329:D349)</f>
        <v>10.191309523809522</v>
      </c>
      <c r="E350" s="297"/>
      <c r="F350" s="300">
        <f>AVERAGE(F329:F349)</f>
        <v>5.26404761904762</v>
      </c>
      <c r="G350" s="297">
        <f>AVERAGE(G329:G349)</f>
        <v>5.7533333333333339</v>
      </c>
      <c r="H350" s="297"/>
      <c r="I350" s="297"/>
      <c r="K350" s="294"/>
      <c r="L350" s="294">
        <f>AVERAGE(L329:L349)</f>
        <v>152.44398111904761</v>
      </c>
      <c r="M350" s="312">
        <f>AVERAGE(M329:M349)</f>
        <v>374.46641975</v>
      </c>
      <c r="N350" s="295"/>
      <c r="O350" s="299">
        <f>AVERAGE(O329:O349)</f>
        <v>193.42058650000001</v>
      </c>
      <c r="P350" s="311">
        <f>AVERAGE(P329:P349)</f>
        <v>211.398754</v>
      </c>
      <c r="Q350" s="294"/>
      <c r="R350" s="293"/>
    </row>
    <row r="351" spans="1:18" ht="18" customHeight="1">
      <c r="A351" s="12">
        <v>39934</v>
      </c>
      <c r="C351" s="13">
        <v>4.0625</v>
      </c>
      <c r="D351" s="13">
        <v>11.02</v>
      </c>
      <c r="F351" s="292">
        <v>5.5724999999999998</v>
      </c>
      <c r="G351" s="13">
        <v>6.0724999999999998</v>
      </c>
      <c r="K351" s="287"/>
      <c r="L351" s="287">
        <f t="shared" ref="L351:L370" si="67">C351*39.3682</f>
        <v>159.9333125</v>
      </c>
      <c r="M351" s="310">
        <f t="shared" ref="M351:M370" si="68">D351*36.7437</f>
        <v>404.91557399999994</v>
      </c>
      <c r="N351" s="289"/>
      <c r="O351" s="288">
        <f t="shared" ref="O351:O370" si="69">F351*36.7437</f>
        <v>204.75426824999997</v>
      </c>
      <c r="P351" s="309">
        <f t="shared" ref="P351:P370" si="70">G351*36.7437</f>
        <v>223.12611824999996</v>
      </c>
      <c r="Q351" s="287"/>
      <c r="R351" s="286"/>
    </row>
    <row r="352" spans="1:18" ht="18" customHeight="1">
      <c r="A352" s="12">
        <v>39937</v>
      </c>
      <c r="C352" s="13">
        <v>3.98</v>
      </c>
      <c r="D352" s="13">
        <v>11.1525</v>
      </c>
      <c r="F352" s="292">
        <v>5.3849999999999998</v>
      </c>
      <c r="G352" s="13">
        <v>5.91</v>
      </c>
      <c r="K352" s="287"/>
      <c r="L352" s="287">
        <f t="shared" si="67"/>
        <v>156.68543600000001</v>
      </c>
      <c r="M352" s="310">
        <f t="shared" si="68"/>
        <v>409.78411424999996</v>
      </c>
      <c r="N352" s="289"/>
      <c r="O352" s="288">
        <f t="shared" si="69"/>
        <v>197.86482449999997</v>
      </c>
      <c r="P352" s="309">
        <f t="shared" si="70"/>
        <v>217.15526699999998</v>
      </c>
      <c r="Q352" s="287"/>
      <c r="R352" s="286"/>
    </row>
    <row r="353" spans="1:18" ht="18" customHeight="1">
      <c r="A353" s="12">
        <v>39938</v>
      </c>
      <c r="C353" s="13">
        <v>3.9849999999999999</v>
      </c>
      <c r="D353" s="13">
        <v>11.16</v>
      </c>
      <c r="F353" s="292">
        <v>5.415</v>
      </c>
      <c r="G353" s="13">
        <v>5.9275000000000002</v>
      </c>
      <c r="K353" s="287"/>
      <c r="L353" s="287">
        <f t="shared" si="67"/>
        <v>156.88227699999999</v>
      </c>
      <c r="M353" s="310">
        <f t="shared" si="68"/>
        <v>410.05969199999998</v>
      </c>
      <c r="N353" s="289"/>
      <c r="O353" s="288">
        <f t="shared" si="69"/>
        <v>198.96713549999998</v>
      </c>
      <c r="P353" s="309">
        <f t="shared" si="70"/>
        <v>217.79828175</v>
      </c>
      <c r="Q353" s="287"/>
      <c r="R353" s="286"/>
    </row>
    <row r="354" spans="1:18" ht="18" customHeight="1">
      <c r="A354" s="12">
        <v>39939</v>
      </c>
      <c r="C354" s="13">
        <v>4.0075000000000003</v>
      </c>
      <c r="D354" s="13">
        <v>11.35</v>
      </c>
      <c r="F354" s="292">
        <v>5.4775</v>
      </c>
      <c r="G354" s="13">
        <v>6.01</v>
      </c>
      <c r="K354" s="287"/>
      <c r="L354" s="287">
        <f t="shared" si="67"/>
        <v>157.76806150000002</v>
      </c>
      <c r="M354" s="310">
        <f t="shared" si="68"/>
        <v>417.04099499999995</v>
      </c>
      <c r="N354" s="289"/>
      <c r="O354" s="288">
        <f t="shared" si="69"/>
        <v>201.26361674999998</v>
      </c>
      <c r="P354" s="309">
        <f t="shared" si="70"/>
        <v>220.82963699999996</v>
      </c>
      <c r="Q354" s="287"/>
      <c r="R354" s="286"/>
    </row>
    <row r="355" spans="1:18" ht="18" customHeight="1">
      <c r="A355" s="12">
        <v>39940</v>
      </c>
      <c r="C355" s="13">
        <v>4.0475000000000003</v>
      </c>
      <c r="D355" s="13">
        <v>11.19</v>
      </c>
      <c r="F355" s="292">
        <v>5.59</v>
      </c>
      <c r="G355" s="13">
        <v>6.0875000000000004</v>
      </c>
      <c r="K355" s="287"/>
      <c r="L355" s="287">
        <f t="shared" si="67"/>
        <v>159.34278950000001</v>
      </c>
      <c r="M355" s="310">
        <f t="shared" si="68"/>
        <v>411.16200299999997</v>
      </c>
      <c r="N355" s="289"/>
      <c r="O355" s="288">
        <f t="shared" si="69"/>
        <v>205.39728299999999</v>
      </c>
      <c r="P355" s="309">
        <f t="shared" si="70"/>
        <v>223.67727374999998</v>
      </c>
      <c r="Q355" s="287"/>
      <c r="R355" s="286"/>
    </row>
    <row r="356" spans="1:18" ht="18" customHeight="1">
      <c r="A356" s="12">
        <v>39941</v>
      </c>
      <c r="C356" s="13">
        <v>4.1399999999999997</v>
      </c>
      <c r="D356" s="13">
        <v>11.34</v>
      </c>
      <c r="F356" s="292">
        <v>5.8049999999999997</v>
      </c>
      <c r="G356" s="13">
        <v>6.27</v>
      </c>
      <c r="K356" s="287"/>
      <c r="L356" s="287">
        <f t="shared" si="67"/>
        <v>162.98434799999998</v>
      </c>
      <c r="M356" s="310">
        <f t="shared" si="68"/>
        <v>416.67355799999996</v>
      </c>
      <c r="N356" s="289"/>
      <c r="O356" s="288">
        <f t="shared" si="69"/>
        <v>213.29717849999997</v>
      </c>
      <c r="P356" s="309">
        <f t="shared" si="70"/>
        <v>230.38299899999996</v>
      </c>
      <c r="Q356" s="287"/>
      <c r="R356" s="286"/>
    </row>
    <row r="357" spans="1:18" ht="18" customHeight="1">
      <c r="A357" s="12">
        <v>39944</v>
      </c>
      <c r="C357" s="13">
        <v>4.1349999999999998</v>
      </c>
      <c r="D357" s="13">
        <v>11.3</v>
      </c>
      <c r="F357" s="292">
        <v>5.8049999999999997</v>
      </c>
      <c r="G357" s="13">
        <v>6.2949999999999999</v>
      </c>
      <c r="K357" s="287"/>
      <c r="L357" s="287">
        <f t="shared" si="67"/>
        <v>162.78750700000001</v>
      </c>
      <c r="M357" s="310">
        <f t="shared" si="68"/>
        <v>415.20380999999998</v>
      </c>
      <c r="N357" s="289"/>
      <c r="O357" s="288">
        <f t="shared" si="69"/>
        <v>213.29717849999997</v>
      </c>
      <c r="P357" s="309">
        <f t="shared" si="70"/>
        <v>231.30159149999997</v>
      </c>
      <c r="Q357" s="287"/>
      <c r="R357" s="286"/>
    </row>
    <row r="358" spans="1:18" ht="18" customHeight="1">
      <c r="A358" s="12">
        <v>39945</v>
      </c>
      <c r="C358" s="13">
        <v>4.1950000000000003</v>
      </c>
      <c r="D358" s="13">
        <v>11.375</v>
      </c>
      <c r="F358" s="292">
        <v>5.8250000000000002</v>
      </c>
      <c r="G358" s="13">
        <v>6.34</v>
      </c>
      <c r="K358" s="287"/>
      <c r="L358" s="287">
        <f t="shared" si="67"/>
        <v>165.14959900000002</v>
      </c>
      <c r="M358" s="310">
        <f t="shared" si="68"/>
        <v>417.95958749999994</v>
      </c>
      <c r="N358" s="289"/>
      <c r="O358" s="288">
        <f t="shared" si="69"/>
        <v>214.03205249999999</v>
      </c>
      <c r="P358" s="309">
        <f t="shared" si="70"/>
        <v>232.95505799999998</v>
      </c>
      <c r="Q358" s="287"/>
      <c r="R358" s="286"/>
    </row>
    <row r="359" spans="1:18" ht="18" customHeight="1">
      <c r="A359" s="12">
        <v>39946</v>
      </c>
      <c r="C359" s="13">
        <v>4.1950000000000003</v>
      </c>
      <c r="D359" s="13">
        <v>11.5</v>
      </c>
      <c r="F359" s="292">
        <v>5.7874999999999996</v>
      </c>
      <c r="G359" s="13">
        <v>6.35</v>
      </c>
      <c r="K359" s="287"/>
      <c r="L359" s="287">
        <f t="shared" si="67"/>
        <v>165.14959900000002</v>
      </c>
      <c r="M359" s="310">
        <f t="shared" si="68"/>
        <v>422.55254999999994</v>
      </c>
      <c r="N359" s="289"/>
      <c r="O359" s="288">
        <f t="shared" si="69"/>
        <v>212.65416374999998</v>
      </c>
      <c r="P359" s="309">
        <f t="shared" si="70"/>
        <v>233.32249499999998</v>
      </c>
      <c r="Q359" s="287"/>
      <c r="R359" s="286"/>
    </row>
    <row r="360" spans="1:18" ht="18" customHeight="1">
      <c r="A360" s="12">
        <v>39947</v>
      </c>
      <c r="C360" s="13">
        <v>4.2140000000000004</v>
      </c>
      <c r="D360" s="13">
        <v>11.66</v>
      </c>
      <c r="F360" s="292">
        <v>5.8150000000000004</v>
      </c>
      <c r="G360" s="13">
        <v>6.4074999999999998</v>
      </c>
      <c r="K360" s="287"/>
      <c r="L360" s="287">
        <f t="shared" si="67"/>
        <v>165.89759480000004</v>
      </c>
      <c r="M360" s="310">
        <f t="shared" si="68"/>
        <v>428.43154199999998</v>
      </c>
      <c r="N360" s="289"/>
      <c r="O360" s="288">
        <f t="shared" si="69"/>
        <v>213.6646155</v>
      </c>
      <c r="P360" s="309">
        <f t="shared" si="70"/>
        <v>235.43525774999998</v>
      </c>
      <c r="Q360" s="287"/>
      <c r="R360" s="286"/>
    </row>
    <row r="361" spans="1:18" ht="18" customHeight="1">
      <c r="A361" s="12">
        <v>39948</v>
      </c>
      <c r="C361" s="13">
        <v>4.1725000000000003</v>
      </c>
      <c r="D361" s="13">
        <v>11.305</v>
      </c>
      <c r="F361" s="292">
        <v>5.7750000000000004</v>
      </c>
      <c r="G361" s="13">
        <v>6.3049999999999997</v>
      </c>
      <c r="K361" s="287"/>
      <c r="L361" s="287">
        <f t="shared" si="67"/>
        <v>164.26381450000002</v>
      </c>
      <c r="M361" s="310">
        <f t="shared" si="68"/>
        <v>415.38752849999997</v>
      </c>
      <c r="N361" s="289"/>
      <c r="O361" s="288">
        <f t="shared" si="69"/>
        <v>212.19486749999999</v>
      </c>
      <c r="P361" s="309">
        <f t="shared" si="70"/>
        <v>231.66902849999997</v>
      </c>
      <c r="Q361" s="287"/>
      <c r="R361" s="286"/>
    </row>
    <row r="362" spans="1:18" ht="18" customHeight="1">
      <c r="A362" s="12">
        <v>39951</v>
      </c>
      <c r="C362" s="13">
        <v>4.2149999999999999</v>
      </c>
      <c r="D362" s="13">
        <v>11.465</v>
      </c>
      <c r="F362" s="292">
        <v>5.9050000000000002</v>
      </c>
      <c r="G362" s="13">
        <v>6.44</v>
      </c>
      <c r="K362" s="287"/>
      <c r="L362" s="287">
        <f t="shared" si="67"/>
        <v>165.93696299999999</v>
      </c>
      <c r="M362" s="310">
        <f t="shared" si="68"/>
        <v>421.26652049999996</v>
      </c>
      <c r="N362" s="289"/>
      <c r="O362" s="288">
        <f t="shared" si="69"/>
        <v>216.97154849999998</v>
      </c>
      <c r="P362" s="309">
        <f t="shared" si="70"/>
        <v>236.62942799999999</v>
      </c>
      <c r="Q362" s="287"/>
      <c r="R362" s="286"/>
    </row>
    <row r="363" spans="1:18" ht="18" customHeight="1">
      <c r="A363" s="12">
        <v>39952</v>
      </c>
      <c r="C363" s="13">
        <v>4.2575000000000003</v>
      </c>
      <c r="D363" s="13">
        <v>11.62</v>
      </c>
      <c r="F363" s="292">
        <v>5.8875000000000002</v>
      </c>
      <c r="G363" s="13">
        <v>6.4275000000000002</v>
      </c>
      <c r="K363" s="287"/>
      <c r="L363" s="287">
        <f t="shared" si="67"/>
        <v>167.61011150000002</v>
      </c>
      <c r="M363" s="310">
        <f t="shared" si="68"/>
        <v>426.96179399999994</v>
      </c>
      <c r="N363" s="289"/>
      <c r="O363" s="288">
        <f t="shared" si="69"/>
        <v>216.32853374999999</v>
      </c>
      <c r="P363" s="309">
        <f t="shared" si="70"/>
        <v>236.17013175</v>
      </c>
      <c r="Q363" s="287"/>
      <c r="R363" s="286"/>
    </row>
    <row r="364" spans="1:18" ht="18" customHeight="1">
      <c r="A364" s="12">
        <v>39953</v>
      </c>
      <c r="C364" s="13">
        <v>4.26</v>
      </c>
      <c r="D364" s="13">
        <v>11.69</v>
      </c>
      <c r="F364" s="292">
        <v>5.9775</v>
      </c>
      <c r="G364" s="13">
        <v>6.5</v>
      </c>
      <c r="K364" s="287"/>
      <c r="L364" s="287">
        <f t="shared" si="67"/>
        <v>167.70853199999999</v>
      </c>
      <c r="M364" s="310">
        <f t="shared" si="68"/>
        <v>429.53385299999997</v>
      </c>
      <c r="N364" s="289"/>
      <c r="O364" s="288">
        <f t="shared" si="69"/>
        <v>219.63546674999998</v>
      </c>
      <c r="P364" s="309">
        <f t="shared" si="70"/>
        <v>238.83404999999999</v>
      </c>
      <c r="Q364" s="287"/>
      <c r="R364" s="286"/>
    </row>
    <row r="365" spans="1:18" ht="18" customHeight="1">
      <c r="A365" s="12">
        <v>39954</v>
      </c>
      <c r="C365" s="13">
        <v>4.24</v>
      </c>
      <c r="D365" s="13">
        <v>11.75</v>
      </c>
      <c r="F365" s="292">
        <v>5.9349999999999996</v>
      </c>
      <c r="G365" s="13">
        <v>6.47</v>
      </c>
      <c r="K365" s="287"/>
      <c r="L365" s="287">
        <f t="shared" si="67"/>
        <v>166.92116800000002</v>
      </c>
      <c r="M365" s="310">
        <f t="shared" si="68"/>
        <v>431.73847499999994</v>
      </c>
      <c r="N365" s="289"/>
      <c r="O365" s="288">
        <f t="shared" si="69"/>
        <v>218.07385949999997</v>
      </c>
      <c r="P365" s="309">
        <f t="shared" si="70"/>
        <v>237.73173899999998</v>
      </c>
      <c r="Q365" s="287"/>
      <c r="R365" s="286"/>
    </row>
    <row r="366" spans="1:18" ht="18" customHeight="1">
      <c r="A366" s="12">
        <v>39955</v>
      </c>
      <c r="C366" s="13">
        <v>4.3025000000000002</v>
      </c>
      <c r="D366" s="13">
        <v>11.66</v>
      </c>
      <c r="F366" s="292">
        <v>6.125</v>
      </c>
      <c r="G366" s="13">
        <v>6.6050000000000004</v>
      </c>
      <c r="K366" s="287"/>
      <c r="L366" s="287">
        <f t="shared" si="67"/>
        <v>169.38168050000002</v>
      </c>
      <c r="M366" s="310">
        <f t="shared" si="68"/>
        <v>428.43154199999998</v>
      </c>
      <c r="N366" s="289"/>
      <c r="O366" s="288">
        <f t="shared" si="69"/>
        <v>225.05516249999999</v>
      </c>
      <c r="P366" s="309">
        <f t="shared" si="70"/>
        <v>242.6921385</v>
      </c>
      <c r="Q366" s="287"/>
      <c r="R366" s="286"/>
    </row>
    <row r="367" spans="1:18" ht="18" customHeight="1">
      <c r="A367" s="12">
        <v>39959</v>
      </c>
      <c r="C367" s="13">
        <v>4.2750000000000004</v>
      </c>
      <c r="D367" s="13">
        <v>11.855</v>
      </c>
      <c r="F367" s="292">
        <v>6.12</v>
      </c>
      <c r="G367" s="13">
        <v>6.6224999999999996</v>
      </c>
      <c r="K367" s="287"/>
      <c r="L367" s="287">
        <f t="shared" si="67"/>
        <v>168.29905500000001</v>
      </c>
      <c r="M367" s="310">
        <f t="shared" si="68"/>
        <v>435.5965635</v>
      </c>
      <c r="N367" s="289"/>
      <c r="O367" s="288">
        <f t="shared" si="69"/>
        <v>224.871444</v>
      </c>
      <c r="P367" s="309">
        <f t="shared" si="70"/>
        <v>243.33515324999996</v>
      </c>
      <c r="Q367" s="287"/>
      <c r="R367" s="286"/>
    </row>
    <row r="368" spans="1:18" ht="18" customHeight="1">
      <c r="A368" s="12">
        <v>39960</v>
      </c>
      <c r="C368" s="13">
        <v>4.26</v>
      </c>
      <c r="D368" s="13">
        <v>11.87</v>
      </c>
      <c r="F368" s="292">
        <v>6.2575000000000003</v>
      </c>
      <c r="G368" s="13">
        <v>6.75</v>
      </c>
      <c r="K368" s="287"/>
      <c r="L368" s="287">
        <f t="shared" si="67"/>
        <v>167.70853199999999</v>
      </c>
      <c r="M368" s="310">
        <f t="shared" si="68"/>
        <v>436.14771899999994</v>
      </c>
      <c r="N368" s="289"/>
      <c r="O368" s="288">
        <f t="shared" si="69"/>
        <v>229.92370274999999</v>
      </c>
      <c r="P368" s="309">
        <f t="shared" si="70"/>
        <v>248.01997499999999</v>
      </c>
      <c r="Q368" s="287"/>
      <c r="R368" s="286"/>
    </row>
    <row r="369" spans="1:18" ht="18" customHeight="1">
      <c r="A369" s="12">
        <v>39961</v>
      </c>
      <c r="C369" s="13">
        <v>4.2874999999999996</v>
      </c>
      <c r="D369" s="13">
        <v>11.79</v>
      </c>
      <c r="F369" s="292">
        <v>6.3049999999999997</v>
      </c>
      <c r="G369" s="13">
        <v>6.8075000000000001</v>
      </c>
      <c r="K369" s="287"/>
      <c r="L369" s="287">
        <f t="shared" si="67"/>
        <v>168.7911575</v>
      </c>
      <c r="M369" s="310">
        <f t="shared" si="68"/>
        <v>433.20822299999992</v>
      </c>
      <c r="N369" s="289"/>
      <c r="O369" s="288">
        <f t="shared" si="69"/>
        <v>231.66902849999997</v>
      </c>
      <c r="P369" s="309">
        <f t="shared" si="70"/>
        <v>250.13273774999999</v>
      </c>
      <c r="Q369" s="287"/>
      <c r="R369" s="286"/>
    </row>
    <row r="370" spans="1:18" ht="18" customHeight="1">
      <c r="A370" s="12">
        <v>39962</v>
      </c>
      <c r="C370" s="13">
        <v>4.3624999999999998</v>
      </c>
      <c r="D370" s="13">
        <v>11.84</v>
      </c>
      <c r="F370" s="292">
        <v>6.3724999999999996</v>
      </c>
      <c r="G370" s="13">
        <v>6.87</v>
      </c>
      <c r="K370" s="287"/>
      <c r="L370" s="287">
        <f t="shared" si="67"/>
        <v>171.74377250000001</v>
      </c>
      <c r="M370" s="310">
        <f t="shared" si="68"/>
        <v>435.04540799999995</v>
      </c>
      <c r="N370" s="289"/>
      <c r="O370" s="288">
        <f t="shared" si="69"/>
        <v>234.14922824999996</v>
      </c>
      <c r="P370" s="309">
        <f t="shared" si="70"/>
        <v>252.42921899999999</v>
      </c>
      <c r="Q370" s="287"/>
      <c r="R370" s="286"/>
    </row>
    <row r="371" spans="1:18" ht="18" customHeight="1">
      <c r="A371" s="301" t="s">
        <v>66</v>
      </c>
      <c r="B371" s="303"/>
      <c r="C371" s="303">
        <f>AVERAGE(C351:C370)</f>
        <v>4.1797000000000004</v>
      </c>
      <c r="D371" s="297">
        <f>AVERAGE(D351:D370)</f>
        <v>11.494624999999999</v>
      </c>
      <c r="E371" s="297"/>
      <c r="F371" s="300">
        <f>AVERAGE(F351:F370)</f>
        <v>5.8568750000000005</v>
      </c>
      <c r="G371" s="297">
        <f>AVERAGE(G351:G370)</f>
        <v>6.3733750000000011</v>
      </c>
      <c r="H371" s="297"/>
      <c r="I371" s="297"/>
      <c r="J371" s="19"/>
      <c r="K371" s="294"/>
      <c r="L371" s="294">
        <f>AVERAGE(L351:L370)</f>
        <v>164.54726554000001</v>
      </c>
      <c r="M371" s="312">
        <f>AVERAGE(M351:M370)</f>
        <v>422.3550526125</v>
      </c>
      <c r="N371" s="295"/>
      <c r="O371" s="299">
        <f>AVERAGE(O351:O370)</f>
        <v>215.20325793749998</v>
      </c>
      <c r="P371" s="311">
        <f>AVERAGE(P351:P370)</f>
        <v>234.18137898749995</v>
      </c>
      <c r="Q371" s="294"/>
      <c r="R371" s="293"/>
    </row>
    <row r="372" spans="1:18" ht="18" customHeight="1">
      <c r="A372" s="12">
        <v>39965</v>
      </c>
      <c r="C372" s="13">
        <v>4.4574999999999996</v>
      </c>
      <c r="D372" s="13">
        <v>12.185</v>
      </c>
      <c r="F372" s="292">
        <v>6.7450000000000001</v>
      </c>
      <c r="G372" s="13">
        <v>7.26</v>
      </c>
      <c r="K372" s="287"/>
      <c r="L372" s="287">
        <f t="shared" ref="L372:L393" si="71">C372*39.3682</f>
        <v>175.48375149999998</v>
      </c>
      <c r="M372" s="310">
        <f t="shared" ref="M372:M393" si="72">D372*36.7437</f>
        <v>447.72198449999996</v>
      </c>
      <c r="N372" s="289"/>
      <c r="O372" s="288">
        <f t="shared" ref="O372:O393" si="73">F372*36.7437</f>
        <v>247.83625649999999</v>
      </c>
      <c r="P372" s="309">
        <f t="shared" ref="P372:P393" si="74">G372*36.7437</f>
        <v>266.75926199999998</v>
      </c>
      <c r="Q372" s="287"/>
      <c r="R372" s="286"/>
    </row>
    <row r="373" spans="1:18" ht="18" customHeight="1">
      <c r="A373" s="12">
        <v>39966</v>
      </c>
      <c r="C373" s="13">
        <v>4.4950000000000001</v>
      </c>
      <c r="D373" s="13">
        <v>12.09</v>
      </c>
      <c r="F373" s="292">
        <v>6.6950000000000003</v>
      </c>
      <c r="G373" s="13">
        <v>7.19</v>
      </c>
      <c r="K373" s="287"/>
      <c r="L373" s="287">
        <f t="shared" si="71"/>
        <v>176.960059</v>
      </c>
      <c r="M373" s="310">
        <f t="shared" si="72"/>
        <v>444.23133299999995</v>
      </c>
      <c r="N373" s="289"/>
      <c r="O373" s="288">
        <f t="shared" si="73"/>
        <v>245.99907149999999</v>
      </c>
      <c r="P373" s="309">
        <f t="shared" si="74"/>
        <v>264.18720300000001</v>
      </c>
      <c r="Q373" s="287"/>
      <c r="R373" s="286"/>
    </row>
    <row r="374" spans="1:18" ht="18" customHeight="1">
      <c r="A374" s="12">
        <v>39967</v>
      </c>
      <c r="C374" s="13">
        <v>4.3250000000000002</v>
      </c>
      <c r="D374" s="13">
        <v>11.82</v>
      </c>
      <c r="F374" s="292">
        <v>6.1749999999999998</v>
      </c>
      <c r="G374" s="13">
        <v>6.7175000000000002</v>
      </c>
      <c r="K374" s="287"/>
      <c r="L374" s="287">
        <f t="shared" si="71"/>
        <v>170.26746500000002</v>
      </c>
      <c r="M374" s="310">
        <f t="shared" si="72"/>
        <v>434.31053399999996</v>
      </c>
      <c r="N374" s="289"/>
      <c r="O374" s="288">
        <f t="shared" si="73"/>
        <v>226.89234749999997</v>
      </c>
      <c r="P374" s="309">
        <f t="shared" si="74"/>
        <v>246.82580474999997</v>
      </c>
      <c r="Q374" s="287"/>
      <c r="R374" s="286"/>
    </row>
    <row r="375" spans="1:18" ht="18" customHeight="1">
      <c r="A375" s="12">
        <v>39968</v>
      </c>
      <c r="C375" s="13">
        <v>4.4850000000000003</v>
      </c>
      <c r="D375" s="13">
        <v>12.3</v>
      </c>
      <c r="F375" s="292">
        <v>6.3525</v>
      </c>
      <c r="G375" s="13">
        <v>6.9</v>
      </c>
      <c r="K375" s="287"/>
      <c r="L375" s="287">
        <f t="shared" si="71"/>
        <v>176.56637700000002</v>
      </c>
      <c r="M375" s="310">
        <f t="shared" si="72"/>
        <v>451.94750999999997</v>
      </c>
      <c r="N375" s="289"/>
      <c r="O375" s="288">
        <f t="shared" si="73"/>
        <v>233.41435424999997</v>
      </c>
      <c r="P375" s="309">
        <f t="shared" si="74"/>
        <v>253.53153</v>
      </c>
      <c r="Q375" s="287"/>
      <c r="R375" s="286"/>
    </row>
    <row r="376" spans="1:18" ht="18" customHeight="1">
      <c r="A376" s="12">
        <v>39969</v>
      </c>
      <c r="C376" s="13">
        <v>4.4400000000000004</v>
      </c>
      <c r="D376" s="13">
        <v>12.255000000000001</v>
      </c>
      <c r="F376" s="292">
        <v>6.23</v>
      </c>
      <c r="G376" s="13">
        <v>6.75</v>
      </c>
      <c r="K376" s="287"/>
      <c r="L376" s="287">
        <f t="shared" si="71"/>
        <v>174.79480800000002</v>
      </c>
      <c r="M376" s="310">
        <f t="shared" si="72"/>
        <v>450.29404349999999</v>
      </c>
      <c r="N376" s="289"/>
      <c r="O376" s="288">
        <f t="shared" si="73"/>
        <v>228.913251</v>
      </c>
      <c r="P376" s="309">
        <f t="shared" si="74"/>
        <v>248.01997499999999</v>
      </c>
      <c r="Q376" s="287"/>
      <c r="R376" s="286"/>
    </row>
    <row r="377" spans="1:18" ht="18" customHeight="1">
      <c r="A377" s="12">
        <v>39972</v>
      </c>
      <c r="C377" s="13">
        <v>4.3499999999999996</v>
      </c>
      <c r="D377" s="13">
        <v>12.324999999999999</v>
      </c>
      <c r="F377" s="292">
        <v>5.98</v>
      </c>
      <c r="G377" s="13">
        <v>6.5274999999999999</v>
      </c>
      <c r="K377" s="287"/>
      <c r="L377" s="287">
        <f t="shared" si="71"/>
        <v>171.25166999999999</v>
      </c>
      <c r="M377" s="310">
        <f t="shared" si="72"/>
        <v>452.86610249999995</v>
      </c>
      <c r="N377" s="289"/>
      <c r="O377" s="288">
        <f t="shared" si="73"/>
        <v>219.72732600000001</v>
      </c>
      <c r="P377" s="309">
        <f t="shared" si="74"/>
        <v>239.84450174999998</v>
      </c>
      <c r="Q377" s="287"/>
      <c r="R377" s="286"/>
    </row>
    <row r="378" spans="1:18" ht="18" customHeight="1">
      <c r="A378" s="12">
        <v>39973</v>
      </c>
      <c r="C378" s="13">
        <v>4.4400000000000004</v>
      </c>
      <c r="D378" s="13">
        <v>12.435</v>
      </c>
      <c r="F378" s="292">
        <v>6.1375000000000002</v>
      </c>
      <c r="G378" s="13">
        <v>6.6550000000000002</v>
      </c>
      <c r="K378" s="287"/>
      <c r="L378" s="287">
        <f t="shared" si="71"/>
        <v>174.79480800000002</v>
      </c>
      <c r="M378" s="310">
        <f t="shared" si="72"/>
        <v>456.90790949999996</v>
      </c>
      <c r="N378" s="289"/>
      <c r="O378" s="288">
        <f t="shared" si="73"/>
        <v>225.51445874999999</v>
      </c>
      <c r="P378" s="309">
        <f t="shared" si="74"/>
        <v>244.52932349999998</v>
      </c>
      <c r="Q378" s="287"/>
      <c r="R378" s="286"/>
    </row>
    <row r="379" spans="1:18" ht="18" customHeight="1">
      <c r="A379" s="12">
        <v>39974</v>
      </c>
      <c r="C379" s="13">
        <v>4.3574999999999999</v>
      </c>
      <c r="D379" s="13">
        <v>12.46</v>
      </c>
      <c r="F379" s="292">
        <v>5.96</v>
      </c>
      <c r="G379" s="13">
        <v>6.48</v>
      </c>
      <c r="K379" s="287"/>
      <c r="L379" s="287">
        <f t="shared" si="71"/>
        <v>171.5469315</v>
      </c>
      <c r="M379" s="310">
        <f t="shared" si="72"/>
        <v>457.826502</v>
      </c>
      <c r="N379" s="289"/>
      <c r="O379" s="288">
        <f t="shared" si="73"/>
        <v>218.99245199999999</v>
      </c>
      <c r="P379" s="309">
        <f t="shared" si="74"/>
        <v>238.099176</v>
      </c>
      <c r="Q379" s="287"/>
      <c r="R379" s="286"/>
    </row>
    <row r="380" spans="1:18" ht="18" customHeight="1">
      <c r="A380" s="12">
        <v>39975</v>
      </c>
      <c r="C380" s="13">
        <v>4.41</v>
      </c>
      <c r="D380" s="13">
        <v>12.67</v>
      </c>
      <c r="F380" s="292">
        <v>5.9474999999999998</v>
      </c>
      <c r="G380" s="13">
        <v>6.4450000000000003</v>
      </c>
      <c r="K380" s="287"/>
      <c r="L380" s="287">
        <f t="shared" si="71"/>
        <v>173.61376200000001</v>
      </c>
      <c r="M380" s="310">
        <f t="shared" si="72"/>
        <v>465.54267899999996</v>
      </c>
      <c r="N380" s="289"/>
      <c r="O380" s="288">
        <f t="shared" si="73"/>
        <v>218.53315574999996</v>
      </c>
      <c r="P380" s="309">
        <f t="shared" si="74"/>
        <v>236.81314649999999</v>
      </c>
      <c r="Q380" s="287"/>
      <c r="R380" s="286"/>
    </row>
    <row r="381" spans="1:18" ht="18" customHeight="1">
      <c r="A381" s="12">
        <v>39976</v>
      </c>
      <c r="C381" s="13">
        <v>4.2549999999999999</v>
      </c>
      <c r="D381" s="13">
        <v>12.455</v>
      </c>
      <c r="F381" s="292">
        <v>5.8475000000000001</v>
      </c>
      <c r="G381" s="13">
        <v>6.37</v>
      </c>
      <c r="K381" s="287"/>
      <c r="L381" s="287">
        <f t="shared" si="71"/>
        <v>167.51169100000001</v>
      </c>
      <c r="M381" s="310">
        <f t="shared" si="72"/>
        <v>457.64278349999995</v>
      </c>
      <c r="N381" s="289"/>
      <c r="O381" s="288">
        <f t="shared" si="73"/>
        <v>214.85878574999998</v>
      </c>
      <c r="P381" s="309">
        <f t="shared" si="74"/>
        <v>234.05736899999999</v>
      </c>
      <c r="Q381" s="287"/>
      <c r="R381" s="286"/>
    </row>
    <row r="382" spans="1:18" ht="18" customHeight="1">
      <c r="A382" s="12">
        <v>39979</v>
      </c>
      <c r="C382" s="13">
        <v>4.0599999999999996</v>
      </c>
      <c r="D382" s="13">
        <v>11.97</v>
      </c>
      <c r="F382" s="292">
        <v>5.7525000000000004</v>
      </c>
      <c r="G382" s="13">
        <v>6.3174999999999999</v>
      </c>
      <c r="K382" s="287"/>
      <c r="L382" s="287">
        <f t="shared" si="71"/>
        <v>159.834892</v>
      </c>
      <c r="M382" s="310">
        <f t="shared" si="72"/>
        <v>439.82208900000001</v>
      </c>
      <c r="N382" s="289"/>
      <c r="O382" s="288">
        <f t="shared" si="73"/>
        <v>211.36813425</v>
      </c>
      <c r="P382" s="309">
        <f t="shared" si="74"/>
        <v>232.12832474999999</v>
      </c>
      <c r="Q382" s="287"/>
      <c r="R382" s="286"/>
    </row>
    <row r="383" spans="1:18" ht="18" customHeight="1">
      <c r="A383" s="12">
        <v>39980</v>
      </c>
      <c r="C383" s="13">
        <v>4.04</v>
      </c>
      <c r="D383" s="13">
        <v>12.012499999999999</v>
      </c>
      <c r="F383" s="292">
        <v>5.6574999999999998</v>
      </c>
      <c r="G383" s="13">
        <v>6.23</v>
      </c>
      <c r="K383" s="287"/>
      <c r="L383" s="287">
        <f t="shared" si="71"/>
        <v>159.047528</v>
      </c>
      <c r="M383" s="310">
        <f t="shared" si="72"/>
        <v>441.38369624999996</v>
      </c>
      <c r="N383" s="289"/>
      <c r="O383" s="288">
        <f t="shared" si="73"/>
        <v>207.87748274999998</v>
      </c>
      <c r="P383" s="309">
        <f t="shared" si="74"/>
        <v>228.913251</v>
      </c>
      <c r="Q383" s="287"/>
      <c r="R383" s="286"/>
    </row>
    <row r="384" spans="1:18" ht="18" customHeight="1">
      <c r="A384" s="12">
        <v>39981</v>
      </c>
      <c r="C384" s="13">
        <v>4.0774999999999997</v>
      </c>
      <c r="D384" s="13">
        <v>12.0625</v>
      </c>
      <c r="F384" s="292">
        <v>5.66</v>
      </c>
      <c r="G384" s="13">
        <v>6.2275</v>
      </c>
      <c r="K384" s="287"/>
      <c r="L384" s="287">
        <f t="shared" si="71"/>
        <v>160.52383549999999</v>
      </c>
      <c r="M384" s="310">
        <f t="shared" si="72"/>
        <v>443.22088124999999</v>
      </c>
      <c r="N384" s="289"/>
      <c r="O384" s="288">
        <f t="shared" si="73"/>
        <v>207.96934199999998</v>
      </c>
      <c r="P384" s="309">
        <f t="shared" si="74"/>
        <v>228.82139174999998</v>
      </c>
      <c r="Q384" s="287"/>
      <c r="R384" s="286"/>
    </row>
    <row r="385" spans="1:18" ht="18" customHeight="1">
      <c r="A385" s="12">
        <v>39982</v>
      </c>
      <c r="C385" s="13">
        <v>4.0324999999999998</v>
      </c>
      <c r="D385" s="13">
        <v>12.137499999999999</v>
      </c>
      <c r="F385" s="292">
        <v>5.6025</v>
      </c>
      <c r="G385" s="13">
        <v>6.19</v>
      </c>
      <c r="K385" s="287"/>
      <c r="L385" s="287">
        <f t="shared" si="71"/>
        <v>158.75226649999999</v>
      </c>
      <c r="M385" s="310">
        <f t="shared" si="72"/>
        <v>445.97665874999996</v>
      </c>
      <c r="N385" s="289"/>
      <c r="O385" s="288">
        <f t="shared" si="73"/>
        <v>205.85657924999998</v>
      </c>
      <c r="P385" s="309">
        <f t="shared" si="74"/>
        <v>227.44350299999999</v>
      </c>
      <c r="Q385" s="287"/>
      <c r="R385" s="286"/>
    </row>
    <row r="386" spans="1:18" ht="18" customHeight="1">
      <c r="A386" s="12">
        <v>39983</v>
      </c>
      <c r="C386" s="13">
        <v>3.9925000000000002</v>
      </c>
      <c r="D386" s="13">
        <v>11.79</v>
      </c>
      <c r="F386" s="292">
        <v>5.5525000000000002</v>
      </c>
      <c r="G386" s="13">
        <v>6.1475</v>
      </c>
      <c r="K386" s="287"/>
      <c r="L386" s="287">
        <f t="shared" si="71"/>
        <v>157.17753850000003</v>
      </c>
      <c r="M386" s="310">
        <f t="shared" si="72"/>
        <v>433.20822299999992</v>
      </c>
      <c r="N386" s="289"/>
      <c r="O386" s="288">
        <f t="shared" si="73"/>
        <v>204.01939425</v>
      </c>
      <c r="P386" s="309">
        <f t="shared" si="74"/>
        <v>225.88189574999998</v>
      </c>
      <c r="Q386" s="287"/>
      <c r="R386" s="286"/>
    </row>
    <row r="387" spans="1:18" ht="18" customHeight="1">
      <c r="A387" s="12">
        <v>39986</v>
      </c>
      <c r="C387" s="13">
        <v>3.8525</v>
      </c>
      <c r="D387" s="13">
        <v>11.515000000000001</v>
      </c>
      <c r="F387" s="292">
        <v>5.46</v>
      </c>
      <c r="G387" s="13">
        <v>6.04</v>
      </c>
      <c r="K387" s="287"/>
      <c r="L387" s="287">
        <f t="shared" si="71"/>
        <v>151.66599050000002</v>
      </c>
      <c r="M387" s="310">
        <f t="shared" si="72"/>
        <v>423.10370549999999</v>
      </c>
      <c r="N387" s="289"/>
      <c r="O387" s="288">
        <f t="shared" si="73"/>
        <v>200.62060199999999</v>
      </c>
      <c r="P387" s="309">
        <f t="shared" si="74"/>
        <v>221.93194799999998</v>
      </c>
      <c r="Q387" s="287"/>
      <c r="R387" s="286"/>
    </row>
    <row r="388" spans="1:18" ht="18" customHeight="1">
      <c r="A388" s="12">
        <v>39987</v>
      </c>
      <c r="C388" s="13">
        <v>3.89</v>
      </c>
      <c r="D388" s="13">
        <v>11.79</v>
      </c>
      <c r="F388" s="292">
        <v>5.4675000000000002</v>
      </c>
      <c r="G388" s="13">
        <v>6.04</v>
      </c>
      <c r="K388" s="287"/>
      <c r="L388" s="287">
        <f t="shared" si="71"/>
        <v>153.14229800000001</v>
      </c>
      <c r="M388" s="310">
        <f t="shared" si="72"/>
        <v>433.20822299999992</v>
      </c>
      <c r="N388" s="289"/>
      <c r="O388" s="288">
        <f t="shared" si="73"/>
        <v>200.89617974999999</v>
      </c>
      <c r="P388" s="309">
        <f t="shared" si="74"/>
        <v>221.93194799999998</v>
      </c>
      <c r="Q388" s="287"/>
      <c r="R388" s="286"/>
    </row>
    <row r="389" spans="1:18" ht="18" customHeight="1">
      <c r="A389" s="12">
        <v>39988</v>
      </c>
      <c r="C389" s="13">
        <v>3.8650000000000002</v>
      </c>
      <c r="D389" s="13">
        <v>11.85</v>
      </c>
      <c r="F389" s="292">
        <v>5.3975</v>
      </c>
      <c r="G389" s="13">
        <v>5.9749999999999996</v>
      </c>
      <c r="K389" s="287"/>
      <c r="L389" s="287">
        <f t="shared" si="71"/>
        <v>152.15809300000001</v>
      </c>
      <c r="M389" s="310">
        <f t="shared" si="72"/>
        <v>435.41284499999995</v>
      </c>
      <c r="N389" s="289"/>
      <c r="O389" s="288">
        <f t="shared" si="73"/>
        <v>198.32412074999999</v>
      </c>
      <c r="P389" s="309">
        <f t="shared" si="74"/>
        <v>219.54360749999998</v>
      </c>
      <c r="Q389" s="287"/>
      <c r="R389" s="286"/>
    </row>
    <row r="390" spans="1:18" ht="18" customHeight="1">
      <c r="A390" s="12">
        <v>39989</v>
      </c>
      <c r="C390" s="13">
        <v>3.8250000000000002</v>
      </c>
      <c r="D390" s="13">
        <v>11.96</v>
      </c>
      <c r="F390" s="292">
        <v>5.33</v>
      </c>
      <c r="G390" s="13">
        <v>5.9225000000000003</v>
      </c>
      <c r="K390" s="287"/>
      <c r="L390" s="287">
        <f t="shared" si="71"/>
        <v>150.58336500000001</v>
      </c>
      <c r="M390" s="310">
        <f t="shared" si="72"/>
        <v>439.45465200000001</v>
      </c>
      <c r="N390" s="289"/>
      <c r="O390" s="288">
        <f t="shared" si="73"/>
        <v>195.84392099999999</v>
      </c>
      <c r="P390" s="309">
        <f t="shared" si="74"/>
        <v>217.61456325</v>
      </c>
      <c r="Q390" s="287"/>
      <c r="R390" s="286"/>
    </row>
    <row r="391" spans="1:18" ht="18" customHeight="1">
      <c r="A391" s="12">
        <v>39990</v>
      </c>
      <c r="C391" s="13">
        <v>3.8424999999999998</v>
      </c>
      <c r="D391" s="13">
        <v>12.01</v>
      </c>
      <c r="F391" s="292">
        <v>5.3425000000000002</v>
      </c>
      <c r="G391" s="13">
        <v>5.8949999999999996</v>
      </c>
      <c r="K391" s="287"/>
      <c r="L391" s="287">
        <f t="shared" si="71"/>
        <v>151.27230850000001</v>
      </c>
      <c r="M391" s="310">
        <f t="shared" si="72"/>
        <v>441.29183699999993</v>
      </c>
      <c r="N391" s="289"/>
      <c r="O391" s="288">
        <f t="shared" si="73"/>
        <v>196.30321724999999</v>
      </c>
      <c r="P391" s="309">
        <f t="shared" si="74"/>
        <v>216.60411149999996</v>
      </c>
      <c r="Q391" s="287"/>
      <c r="R391" s="286"/>
    </row>
    <row r="392" spans="1:18" ht="18" customHeight="1">
      <c r="A392" s="12">
        <v>39993</v>
      </c>
      <c r="C392" s="13">
        <v>3.77</v>
      </c>
      <c r="D392" s="13">
        <v>12.15</v>
      </c>
      <c r="F392" s="292">
        <v>5.2850000000000001</v>
      </c>
      <c r="G392" s="13">
        <v>5.8150000000000004</v>
      </c>
      <c r="K392" s="287"/>
      <c r="L392" s="287">
        <f t="shared" si="71"/>
        <v>148.418114</v>
      </c>
      <c r="M392" s="310">
        <f t="shared" si="72"/>
        <v>446.43595499999998</v>
      </c>
      <c r="N392" s="289"/>
      <c r="O392" s="288">
        <f t="shared" si="73"/>
        <v>194.19045449999999</v>
      </c>
      <c r="P392" s="309">
        <f t="shared" si="74"/>
        <v>213.6646155</v>
      </c>
      <c r="Q392" s="287"/>
      <c r="R392" s="286"/>
    </row>
    <row r="393" spans="1:18" ht="18" customHeight="1">
      <c r="A393" s="12">
        <v>39994</v>
      </c>
      <c r="C393" s="13">
        <v>3.4775</v>
      </c>
      <c r="D393" s="13">
        <v>12.262499999999999</v>
      </c>
      <c r="F393" s="292">
        <v>5.1124999999999998</v>
      </c>
      <c r="G393" s="13">
        <v>5.6974999999999998</v>
      </c>
      <c r="K393" s="287"/>
      <c r="L393" s="287">
        <f t="shared" si="71"/>
        <v>136.90291550000001</v>
      </c>
      <c r="M393" s="310">
        <f t="shared" si="72"/>
        <v>450.56962124999995</v>
      </c>
      <c r="N393" s="289"/>
      <c r="O393" s="288">
        <f t="shared" si="73"/>
        <v>187.85216624999998</v>
      </c>
      <c r="P393" s="309">
        <f t="shared" si="74"/>
        <v>209.34723074999997</v>
      </c>
      <c r="Q393" s="287"/>
      <c r="R393" s="286"/>
    </row>
    <row r="394" spans="1:18" ht="18" customHeight="1">
      <c r="A394" s="301" t="s">
        <v>65</v>
      </c>
      <c r="B394" s="297"/>
      <c r="C394" s="297">
        <f>AVERAGE(C372:C393)</f>
        <v>4.1245454545454558</v>
      </c>
      <c r="D394" s="297">
        <f>AVERAGE(D372:D393)</f>
        <v>12.113863636363634</v>
      </c>
      <c r="E394" s="297"/>
      <c r="F394" s="300">
        <f>AVERAGE(F372:F393)</f>
        <v>5.8040909090909087</v>
      </c>
      <c r="G394" s="297">
        <f>AVERAGE(G372:G393)</f>
        <v>6.3542045454545448</v>
      </c>
      <c r="H394" s="297"/>
      <c r="I394" s="297"/>
      <c r="K394" s="294"/>
      <c r="L394" s="294">
        <f>AVERAGE(L372:L393)</f>
        <v>162.3759303636364</v>
      </c>
      <c r="M394" s="312">
        <f>AVERAGE(M372:M393)</f>
        <v>445.10817129545461</v>
      </c>
      <c r="N394" s="295"/>
      <c r="O394" s="299">
        <f>AVERAGE(O372:O393)</f>
        <v>213.26377513636359</v>
      </c>
      <c r="P394" s="311">
        <f>AVERAGE(P372:P393)</f>
        <v>233.47698555681816</v>
      </c>
      <c r="Q394" s="294"/>
      <c r="R394" s="293"/>
    </row>
    <row r="395" spans="1:18" ht="18" customHeight="1">
      <c r="A395" s="12">
        <v>39995</v>
      </c>
      <c r="C395" s="13">
        <v>3.5175000000000001</v>
      </c>
      <c r="D395" s="13">
        <v>12.585000000000001</v>
      </c>
      <c r="F395" s="292">
        <v>5.0625</v>
      </c>
      <c r="G395" s="13">
        <v>5.6375000000000002</v>
      </c>
      <c r="K395" s="287"/>
      <c r="L395" s="287">
        <f t="shared" ref="L395:L416" si="75">C395*39.3682</f>
        <v>138.4776435</v>
      </c>
      <c r="M395" s="310">
        <f t="shared" ref="M395:M416" si="76">D395*36.7437</f>
        <v>462.4194645</v>
      </c>
      <c r="N395" s="289"/>
      <c r="O395" s="288">
        <f t="shared" ref="O395:O416" si="77">F395*36.7437</f>
        <v>186.01498124999998</v>
      </c>
      <c r="P395" s="309">
        <f t="shared" ref="P395:P416" si="78">G395*36.7437</f>
        <v>207.14260874999999</v>
      </c>
      <c r="Q395" s="287"/>
      <c r="R395" s="286"/>
    </row>
    <row r="396" spans="1:18" ht="18" customHeight="1">
      <c r="A396" s="12">
        <v>39996</v>
      </c>
      <c r="C396" s="13">
        <v>3.4575</v>
      </c>
      <c r="D396" s="13">
        <v>12.43</v>
      </c>
      <c r="F396" s="292">
        <v>5.0025000000000004</v>
      </c>
      <c r="G396" s="13">
        <v>5.5475000000000003</v>
      </c>
      <c r="K396" s="287"/>
      <c r="L396" s="287">
        <f t="shared" si="75"/>
        <v>136.11555150000001</v>
      </c>
      <c r="M396" s="310">
        <f t="shared" si="76"/>
        <v>456.72419099999996</v>
      </c>
      <c r="N396" s="289"/>
      <c r="O396" s="288">
        <f t="shared" si="77"/>
        <v>183.81035925</v>
      </c>
      <c r="P396" s="309">
        <f t="shared" si="78"/>
        <v>203.83567575000001</v>
      </c>
      <c r="Q396" s="287"/>
      <c r="R396" s="286"/>
    </row>
    <row r="397" spans="1:18" ht="18" customHeight="1">
      <c r="A397" s="12">
        <v>40000</v>
      </c>
      <c r="C397" s="13">
        <v>3.4350000000000001</v>
      </c>
      <c r="D397" s="13">
        <v>12</v>
      </c>
      <c r="F397" s="292">
        <v>4.9050000000000002</v>
      </c>
      <c r="G397" s="13">
        <v>5.4225000000000003</v>
      </c>
      <c r="K397" s="287"/>
      <c r="L397" s="287">
        <f t="shared" si="75"/>
        <v>135.22976700000001</v>
      </c>
      <c r="M397" s="310">
        <f t="shared" si="76"/>
        <v>440.92439999999999</v>
      </c>
      <c r="N397" s="289"/>
      <c r="O397" s="288">
        <f t="shared" si="77"/>
        <v>180.22784849999999</v>
      </c>
      <c r="P397" s="309">
        <f t="shared" si="78"/>
        <v>199.24271325000001</v>
      </c>
      <c r="Q397" s="287"/>
      <c r="R397" s="286"/>
    </row>
    <row r="398" spans="1:18" ht="18" customHeight="1">
      <c r="A398" s="12">
        <v>40001</v>
      </c>
      <c r="C398" s="13">
        <v>3.355</v>
      </c>
      <c r="D398" s="13">
        <v>11.335000000000001</v>
      </c>
      <c r="F398" s="292">
        <v>4.8375000000000004</v>
      </c>
      <c r="G398" s="13">
        <v>5.3525</v>
      </c>
      <c r="K398" s="287"/>
      <c r="L398" s="287">
        <f t="shared" si="75"/>
        <v>132.08031099999999</v>
      </c>
      <c r="M398" s="310">
        <f t="shared" si="76"/>
        <v>416.48983950000002</v>
      </c>
      <c r="N398" s="289"/>
      <c r="O398" s="288">
        <f t="shared" si="77"/>
        <v>177.74764875</v>
      </c>
      <c r="P398" s="309">
        <f t="shared" si="78"/>
        <v>196.67065424999998</v>
      </c>
      <c r="Q398" s="287"/>
      <c r="R398" s="286"/>
    </row>
    <row r="399" spans="1:18" ht="18" customHeight="1">
      <c r="A399" s="12">
        <v>40002</v>
      </c>
      <c r="C399" s="13">
        <v>3.3925000000000001</v>
      </c>
      <c r="D399" s="13">
        <v>10.84</v>
      </c>
      <c r="F399" s="292">
        <v>4.8849999999999998</v>
      </c>
      <c r="G399" s="13">
        <v>5.3775000000000004</v>
      </c>
      <c r="K399" s="287"/>
      <c r="L399" s="287">
        <f t="shared" si="75"/>
        <v>133.55661850000001</v>
      </c>
      <c r="M399" s="310">
        <f t="shared" si="76"/>
        <v>398.30170799999996</v>
      </c>
      <c r="N399" s="289"/>
      <c r="O399" s="288">
        <f t="shared" si="77"/>
        <v>179.49297449999997</v>
      </c>
      <c r="P399" s="309">
        <f t="shared" si="78"/>
        <v>197.58924675</v>
      </c>
      <c r="Q399" s="287"/>
      <c r="R399" s="286"/>
    </row>
    <row r="400" spans="1:18" ht="18" customHeight="1">
      <c r="A400" s="12">
        <v>40003</v>
      </c>
      <c r="C400" s="13">
        <v>3.4350000000000001</v>
      </c>
      <c r="D400" s="13">
        <v>11.105</v>
      </c>
      <c r="F400" s="292">
        <v>4.9424999999999999</v>
      </c>
      <c r="G400" s="13">
        <v>5.43</v>
      </c>
      <c r="K400" s="287"/>
      <c r="L400" s="287">
        <f t="shared" si="75"/>
        <v>135.22976700000001</v>
      </c>
      <c r="M400" s="310">
        <f t="shared" si="76"/>
        <v>408.03878850000001</v>
      </c>
      <c r="N400" s="289"/>
      <c r="O400" s="288">
        <f t="shared" si="77"/>
        <v>181.60573724999998</v>
      </c>
      <c r="P400" s="309">
        <f t="shared" si="78"/>
        <v>199.51829099999998</v>
      </c>
      <c r="Q400" s="287"/>
      <c r="R400" s="286"/>
    </row>
    <row r="401" spans="1:18" ht="18" customHeight="1">
      <c r="A401" s="12">
        <v>40004</v>
      </c>
      <c r="C401" s="13">
        <v>3.4550000000000001</v>
      </c>
      <c r="D401" s="13">
        <v>11.282500000000001</v>
      </c>
      <c r="F401" s="292">
        <v>4.9175000000000004</v>
      </c>
      <c r="G401" s="13">
        <v>5.4</v>
      </c>
      <c r="K401" s="287"/>
      <c r="L401" s="287">
        <f t="shared" si="75"/>
        <v>136.01713100000001</v>
      </c>
      <c r="M401" s="310">
        <f t="shared" si="76"/>
        <v>414.56079525000001</v>
      </c>
      <c r="N401" s="289"/>
      <c r="O401" s="288">
        <f t="shared" si="77"/>
        <v>180.68714474999999</v>
      </c>
      <c r="P401" s="309">
        <f t="shared" si="78"/>
        <v>198.41597999999999</v>
      </c>
      <c r="Q401" s="287"/>
      <c r="R401" s="286"/>
    </row>
    <row r="402" spans="1:18" ht="18" customHeight="1">
      <c r="A402" s="12">
        <v>40007</v>
      </c>
      <c r="C402" s="13">
        <v>3.59</v>
      </c>
      <c r="D402" s="13">
        <v>10.914999999999999</v>
      </c>
      <c r="F402" s="292">
        <v>5.1574999999999998</v>
      </c>
      <c r="G402" s="13">
        <v>5.6375000000000002</v>
      </c>
      <c r="K402" s="287"/>
      <c r="L402" s="287">
        <f t="shared" si="75"/>
        <v>141.331838</v>
      </c>
      <c r="M402" s="310">
        <f t="shared" si="76"/>
        <v>401.05748549999993</v>
      </c>
      <c r="N402" s="289"/>
      <c r="O402" s="288">
        <f t="shared" si="77"/>
        <v>189.50563274999996</v>
      </c>
      <c r="P402" s="309">
        <f t="shared" si="78"/>
        <v>207.14260874999999</v>
      </c>
      <c r="Q402" s="287"/>
      <c r="R402" s="286"/>
    </row>
    <row r="403" spans="1:18" ht="18" customHeight="1">
      <c r="A403" s="12">
        <v>40008</v>
      </c>
      <c r="C403" s="13">
        <v>3.5</v>
      </c>
      <c r="D403" s="13">
        <v>10.74</v>
      </c>
      <c r="F403" s="292">
        <v>5.0175000000000001</v>
      </c>
      <c r="G403" s="13">
        <v>5.5049999999999999</v>
      </c>
      <c r="K403" s="287"/>
      <c r="L403" s="287">
        <f t="shared" si="75"/>
        <v>137.78870000000001</v>
      </c>
      <c r="M403" s="310">
        <f t="shared" si="76"/>
        <v>394.62733799999995</v>
      </c>
      <c r="N403" s="289"/>
      <c r="O403" s="288">
        <f t="shared" si="77"/>
        <v>184.36151475</v>
      </c>
      <c r="P403" s="309">
        <f t="shared" si="78"/>
        <v>202.27406849999997</v>
      </c>
      <c r="Q403" s="287"/>
      <c r="R403" s="286"/>
    </row>
    <row r="404" spans="1:18" ht="18" customHeight="1">
      <c r="A404" s="12">
        <v>40009</v>
      </c>
      <c r="C404" s="13">
        <v>3.2949999999999999</v>
      </c>
      <c r="D404" s="13">
        <v>10.205</v>
      </c>
      <c r="F404" s="292">
        <v>5.3475000000000001</v>
      </c>
      <c r="G404" s="13">
        <v>5.6050000000000004</v>
      </c>
      <c r="K404" s="287"/>
      <c r="L404" s="287">
        <f t="shared" si="75"/>
        <v>129.718219</v>
      </c>
      <c r="M404" s="310">
        <f t="shared" si="76"/>
        <v>374.96945849999997</v>
      </c>
      <c r="N404" s="289"/>
      <c r="O404" s="288">
        <f t="shared" si="77"/>
        <v>196.48693574999999</v>
      </c>
      <c r="P404" s="309">
        <f t="shared" si="78"/>
        <v>205.94843850000001</v>
      </c>
      <c r="Q404" s="287"/>
      <c r="R404" s="286"/>
    </row>
    <row r="405" spans="1:18" ht="18" customHeight="1">
      <c r="A405" s="12">
        <v>40010</v>
      </c>
      <c r="C405" s="13">
        <v>3.1675</v>
      </c>
      <c r="D405" s="13">
        <v>9.76</v>
      </c>
      <c r="F405" s="292">
        <v>5.3324999999999996</v>
      </c>
      <c r="G405" s="13">
        <v>5.5949999999999998</v>
      </c>
      <c r="K405" s="287"/>
      <c r="L405" s="287">
        <f t="shared" si="75"/>
        <v>124.6987735</v>
      </c>
      <c r="M405" s="310">
        <f t="shared" si="76"/>
        <v>358.61851199999995</v>
      </c>
      <c r="N405" s="289"/>
      <c r="O405" s="288">
        <f t="shared" si="77"/>
        <v>195.93578024999997</v>
      </c>
      <c r="P405" s="309">
        <f t="shared" si="78"/>
        <v>205.58100149999999</v>
      </c>
      <c r="Q405" s="287"/>
      <c r="R405" s="286"/>
    </row>
    <row r="406" spans="1:18" ht="18" customHeight="1">
      <c r="A406" s="12">
        <v>40011</v>
      </c>
      <c r="C406" s="13">
        <v>3.2225000000000001</v>
      </c>
      <c r="D406" s="13">
        <v>10.095000000000001</v>
      </c>
      <c r="F406" s="292">
        <v>5.4175000000000004</v>
      </c>
      <c r="G406" s="13">
        <v>5.665</v>
      </c>
      <c r="K406" s="287"/>
      <c r="L406" s="287">
        <f t="shared" si="75"/>
        <v>126.86402450000001</v>
      </c>
      <c r="M406" s="310">
        <f t="shared" si="76"/>
        <v>370.92765149999997</v>
      </c>
      <c r="N406" s="289"/>
      <c r="O406" s="288">
        <f t="shared" si="77"/>
        <v>199.05899475000001</v>
      </c>
      <c r="P406" s="309">
        <f t="shared" si="78"/>
        <v>208.15306049999998</v>
      </c>
      <c r="Q406" s="287"/>
      <c r="R406" s="286"/>
    </row>
    <row r="407" spans="1:18" ht="18" customHeight="1">
      <c r="A407" s="12">
        <v>40014</v>
      </c>
      <c r="C407" s="13">
        <v>3.2324999999999999</v>
      </c>
      <c r="D407" s="13">
        <v>10.33</v>
      </c>
      <c r="F407" s="292">
        <v>5.4225000000000003</v>
      </c>
      <c r="G407" s="13">
        <v>5.71</v>
      </c>
      <c r="K407" s="287"/>
      <c r="L407" s="287">
        <f t="shared" si="75"/>
        <v>127.2577065</v>
      </c>
      <c r="M407" s="310">
        <f t="shared" si="76"/>
        <v>379.56242099999997</v>
      </c>
      <c r="N407" s="289"/>
      <c r="O407" s="288">
        <f t="shared" si="77"/>
        <v>199.24271325000001</v>
      </c>
      <c r="P407" s="309">
        <f t="shared" si="78"/>
        <v>209.80652699999999</v>
      </c>
      <c r="Q407" s="287"/>
      <c r="R407" s="286"/>
    </row>
    <row r="408" spans="1:18" ht="18" customHeight="1">
      <c r="A408" s="12">
        <v>40015</v>
      </c>
      <c r="C408" s="13">
        <v>3.1150000000000002</v>
      </c>
      <c r="D408" s="13">
        <v>10.145</v>
      </c>
      <c r="F408" s="292">
        <v>5.3475000000000001</v>
      </c>
      <c r="G408" s="13">
        <v>5.6574999999999998</v>
      </c>
      <c r="K408" s="287"/>
      <c r="L408" s="287">
        <f t="shared" si="75"/>
        <v>122.63194300000001</v>
      </c>
      <c r="M408" s="310">
        <f t="shared" si="76"/>
        <v>372.76483649999994</v>
      </c>
      <c r="N408" s="289"/>
      <c r="O408" s="288">
        <f t="shared" si="77"/>
        <v>196.48693574999999</v>
      </c>
      <c r="P408" s="309">
        <f t="shared" si="78"/>
        <v>207.87748274999998</v>
      </c>
      <c r="Q408" s="287"/>
      <c r="R408" s="286"/>
    </row>
    <row r="409" spans="1:18" ht="18" customHeight="1">
      <c r="A409" s="12">
        <v>40016</v>
      </c>
      <c r="C409" s="13">
        <v>3.08</v>
      </c>
      <c r="D409" s="13">
        <v>10.185</v>
      </c>
      <c r="F409" s="292">
        <v>5.22</v>
      </c>
      <c r="G409" s="13">
        <v>5.5475000000000003</v>
      </c>
      <c r="K409" s="287"/>
      <c r="L409" s="287">
        <f t="shared" si="75"/>
        <v>121.25405600000001</v>
      </c>
      <c r="M409" s="310">
        <f t="shared" si="76"/>
        <v>374.23458449999998</v>
      </c>
      <c r="N409" s="289"/>
      <c r="O409" s="288">
        <f t="shared" si="77"/>
        <v>191.80211399999999</v>
      </c>
      <c r="P409" s="309">
        <f t="shared" si="78"/>
        <v>203.83567575000001</v>
      </c>
      <c r="Q409" s="287"/>
      <c r="R409" s="286"/>
    </row>
    <row r="410" spans="1:18" ht="18" customHeight="1">
      <c r="A410" s="12">
        <v>40017</v>
      </c>
      <c r="C410" s="13">
        <v>3.27</v>
      </c>
      <c r="D410" s="13">
        <v>10.234999999999999</v>
      </c>
      <c r="F410" s="292">
        <v>5.3174999999999999</v>
      </c>
      <c r="G410" s="13">
        <v>5.6150000000000002</v>
      </c>
      <c r="K410" s="287"/>
      <c r="L410" s="287">
        <f t="shared" si="75"/>
        <v>128.734014</v>
      </c>
      <c r="M410" s="310">
        <f t="shared" si="76"/>
        <v>376.07176949999996</v>
      </c>
      <c r="N410" s="289"/>
      <c r="O410" s="288">
        <f t="shared" si="77"/>
        <v>195.38462474999997</v>
      </c>
      <c r="P410" s="309">
        <f t="shared" si="78"/>
        <v>206.3158755</v>
      </c>
      <c r="Q410" s="287"/>
      <c r="R410" s="286"/>
    </row>
    <row r="411" spans="1:18" ht="18" customHeight="1">
      <c r="A411" s="12">
        <v>40018</v>
      </c>
      <c r="C411" s="13">
        <v>3.1625000000000001</v>
      </c>
      <c r="D411" s="13">
        <v>10.210000000000001</v>
      </c>
      <c r="F411" s="292">
        <v>5.1624999999999996</v>
      </c>
      <c r="G411" s="13">
        <v>5.49</v>
      </c>
      <c r="K411" s="287"/>
      <c r="L411" s="287">
        <f t="shared" si="75"/>
        <v>124.50193250000001</v>
      </c>
      <c r="M411" s="310">
        <f t="shared" si="76"/>
        <v>375.15317700000003</v>
      </c>
      <c r="N411" s="289"/>
      <c r="O411" s="288">
        <f t="shared" si="77"/>
        <v>189.68935124999996</v>
      </c>
      <c r="P411" s="309">
        <f t="shared" si="78"/>
        <v>201.72291299999998</v>
      </c>
      <c r="Q411" s="287"/>
      <c r="R411" s="286"/>
    </row>
    <row r="412" spans="1:18" ht="18" customHeight="1">
      <c r="A412" s="12">
        <v>40021</v>
      </c>
      <c r="C412" s="13">
        <v>3.2225000000000001</v>
      </c>
      <c r="D412" s="13">
        <v>10.2125</v>
      </c>
      <c r="F412" s="292">
        <v>5.2050000000000001</v>
      </c>
      <c r="G412" s="13">
        <v>5.5175000000000001</v>
      </c>
      <c r="K412" s="287"/>
      <c r="L412" s="287">
        <f t="shared" si="75"/>
        <v>126.86402450000001</v>
      </c>
      <c r="M412" s="310">
        <f t="shared" si="76"/>
        <v>375.24503625</v>
      </c>
      <c r="N412" s="289"/>
      <c r="O412" s="288">
        <f t="shared" si="77"/>
        <v>191.2509585</v>
      </c>
      <c r="P412" s="309">
        <f t="shared" si="78"/>
        <v>202.73336474999999</v>
      </c>
      <c r="Q412" s="287"/>
      <c r="R412" s="286"/>
    </row>
    <row r="413" spans="1:18" ht="18" customHeight="1">
      <c r="A413" s="12">
        <v>40022</v>
      </c>
      <c r="C413" s="13">
        <v>3.2050000000000001</v>
      </c>
      <c r="D413" s="13">
        <v>10.545</v>
      </c>
      <c r="F413" s="292">
        <v>5.1624999999999996</v>
      </c>
      <c r="G413" s="13">
        <v>5.5</v>
      </c>
      <c r="K413" s="287"/>
      <c r="L413" s="287">
        <f t="shared" si="75"/>
        <v>126.17508100000001</v>
      </c>
      <c r="M413" s="310">
        <f t="shared" si="76"/>
        <v>387.46231649999999</v>
      </c>
      <c r="N413" s="289"/>
      <c r="O413" s="288">
        <f t="shared" si="77"/>
        <v>189.68935124999996</v>
      </c>
      <c r="P413" s="309">
        <f t="shared" si="78"/>
        <v>202.09034999999997</v>
      </c>
      <c r="Q413" s="287"/>
      <c r="R413" s="286"/>
    </row>
    <row r="414" spans="1:18" ht="18" customHeight="1">
      <c r="A414" s="12">
        <v>40023</v>
      </c>
      <c r="C414" s="13">
        <v>3.2075</v>
      </c>
      <c r="D414" s="13">
        <v>10.574999999999999</v>
      </c>
      <c r="F414" s="292">
        <v>5.1150000000000002</v>
      </c>
      <c r="G414" s="13">
        <v>5.4649999999999999</v>
      </c>
      <c r="K414" s="287"/>
      <c r="L414" s="287">
        <f t="shared" si="75"/>
        <v>126.27350150000001</v>
      </c>
      <c r="M414" s="310">
        <f t="shared" si="76"/>
        <v>388.56462749999992</v>
      </c>
      <c r="N414" s="289"/>
      <c r="O414" s="288">
        <f t="shared" si="77"/>
        <v>187.94402549999998</v>
      </c>
      <c r="P414" s="309">
        <f t="shared" si="78"/>
        <v>200.80432049999999</v>
      </c>
      <c r="Q414" s="287"/>
      <c r="R414" s="286"/>
    </row>
    <row r="415" spans="1:18" ht="18" customHeight="1">
      <c r="A415" s="12">
        <v>40024</v>
      </c>
      <c r="C415" s="13">
        <v>3.3224999999999998</v>
      </c>
      <c r="D415" s="13">
        <v>11.282500000000001</v>
      </c>
      <c r="F415" s="292">
        <v>5.1624999999999996</v>
      </c>
      <c r="G415" s="13">
        <v>5.4950000000000001</v>
      </c>
      <c r="K415" s="287"/>
      <c r="L415" s="287">
        <f t="shared" si="75"/>
        <v>130.80084450000001</v>
      </c>
      <c r="M415" s="310">
        <f t="shared" si="76"/>
        <v>414.56079525000001</v>
      </c>
      <c r="N415" s="289"/>
      <c r="O415" s="288">
        <f t="shared" si="77"/>
        <v>189.68935124999996</v>
      </c>
      <c r="P415" s="309">
        <f t="shared" si="78"/>
        <v>201.90663149999997</v>
      </c>
      <c r="Q415" s="287"/>
      <c r="R415" s="286"/>
    </row>
    <row r="416" spans="1:18" ht="18" customHeight="1">
      <c r="A416" s="12">
        <v>40025</v>
      </c>
      <c r="C416" s="13">
        <v>3.395</v>
      </c>
      <c r="D416" s="13">
        <v>11.34</v>
      </c>
      <c r="F416" s="292">
        <v>5.2824999999999998</v>
      </c>
      <c r="G416" s="13">
        <v>5.5925000000000002</v>
      </c>
      <c r="K416" s="287"/>
      <c r="L416" s="287">
        <f t="shared" si="75"/>
        <v>133.65503900000002</v>
      </c>
      <c r="M416" s="310">
        <f t="shared" si="76"/>
        <v>416.67355799999996</v>
      </c>
      <c r="N416" s="289"/>
      <c r="O416" s="288">
        <f t="shared" si="77"/>
        <v>194.09859524999999</v>
      </c>
      <c r="P416" s="309">
        <f t="shared" si="78"/>
        <v>205.48914224999999</v>
      </c>
      <c r="Q416" s="287"/>
      <c r="R416" s="286"/>
    </row>
    <row r="417" spans="1:18" ht="18" customHeight="1">
      <c r="A417" s="301" t="s">
        <v>64</v>
      </c>
      <c r="B417" s="297"/>
      <c r="C417" s="297">
        <f>AVERAGE(C395:C416)</f>
        <v>3.3197727272727273</v>
      </c>
      <c r="D417" s="297">
        <f>AVERAGE(D395:D416)</f>
        <v>10.834204545454547</v>
      </c>
      <c r="E417" s="297"/>
      <c r="F417" s="300">
        <f>AVERAGE(F395:F416)</f>
        <v>5.146477272727271</v>
      </c>
      <c r="G417" s="297">
        <f>AVERAGE(G395:G416)</f>
        <v>5.5347727272727276</v>
      </c>
      <c r="H417" s="297"/>
      <c r="I417" s="297"/>
      <c r="K417" s="294"/>
      <c r="L417" s="294">
        <f>AVERAGE(L395:L416)</f>
        <v>130.6934766818182</v>
      </c>
      <c r="M417" s="312">
        <f>AVERAGE(M395:M416)</f>
        <v>398.08876155681816</v>
      </c>
      <c r="N417" s="295"/>
      <c r="O417" s="299">
        <f>AVERAGE(O395:O416)</f>
        <v>189.1006169659091</v>
      </c>
      <c r="P417" s="311">
        <f>AVERAGE(P395:P416)</f>
        <v>203.36802865909092</v>
      </c>
      <c r="Q417" s="294"/>
      <c r="R417" s="293"/>
    </row>
    <row r="418" spans="1:18" ht="18" customHeight="1">
      <c r="A418" s="12">
        <v>40028</v>
      </c>
      <c r="C418" s="13">
        <v>3.58</v>
      </c>
      <c r="D418" s="13">
        <v>11.734999999999999</v>
      </c>
      <c r="F418" s="292">
        <v>5.4924999999999997</v>
      </c>
      <c r="G418" s="13">
        <v>5.79</v>
      </c>
      <c r="K418" s="287"/>
      <c r="L418" s="287">
        <f t="shared" ref="L418:L438" si="79">C418*39.3682</f>
        <v>140.93815600000002</v>
      </c>
      <c r="M418" s="310">
        <f t="shared" ref="M418:M438" si="80">D418*36.7437</f>
        <v>431.18731949999994</v>
      </c>
      <c r="N418" s="289"/>
      <c r="O418" s="288">
        <f t="shared" ref="O418:O438" si="81">F418*36.7437</f>
        <v>201.81477224999998</v>
      </c>
      <c r="P418" s="309">
        <f t="shared" ref="P418:P438" si="82">G418*36.7437</f>
        <v>212.74602299999998</v>
      </c>
      <c r="Q418" s="287"/>
      <c r="R418" s="286"/>
    </row>
    <row r="419" spans="1:18" ht="18" customHeight="1">
      <c r="A419" s="12">
        <v>40029</v>
      </c>
      <c r="C419" s="13">
        <v>3.5449999999999999</v>
      </c>
      <c r="D419" s="13">
        <v>11.65</v>
      </c>
      <c r="F419" s="292">
        <v>5.4225000000000003</v>
      </c>
      <c r="G419" s="13">
        <v>5.73</v>
      </c>
      <c r="K419" s="287"/>
      <c r="L419" s="287">
        <f t="shared" si="79"/>
        <v>139.56026900000001</v>
      </c>
      <c r="M419" s="310">
        <f t="shared" si="80"/>
        <v>428.06410499999998</v>
      </c>
      <c r="N419" s="289"/>
      <c r="O419" s="288">
        <f t="shared" si="81"/>
        <v>199.24271325000001</v>
      </c>
      <c r="P419" s="309">
        <f t="shared" si="82"/>
        <v>210.54140100000001</v>
      </c>
      <c r="Q419" s="287"/>
      <c r="R419" s="286"/>
    </row>
    <row r="420" spans="1:18" ht="18" customHeight="1">
      <c r="A420" s="12">
        <v>40030</v>
      </c>
      <c r="C420" s="13">
        <v>3.47</v>
      </c>
      <c r="D420" s="13">
        <v>11.75</v>
      </c>
      <c r="F420" s="292">
        <v>5.2874999999999996</v>
      </c>
      <c r="G420" s="13">
        <v>5.6025</v>
      </c>
      <c r="K420" s="287"/>
      <c r="L420" s="287">
        <f t="shared" si="79"/>
        <v>136.60765400000003</v>
      </c>
      <c r="M420" s="310">
        <f t="shared" si="80"/>
        <v>431.73847499999994</v>
      </c>
      <c r="N420" s="289"/>
      <c r="O420" s="288">
        <f t="shared" si="81"/>
        <v>194.28231374999996</v>
      </c>
      <c r="P420" s="309">
        <f t="shared" si="82"/>
        <v>205.85657924999998</v>
      </c>
      <c r="Q420" s="287"/>
      <c r="R420" s="286"/>
    </row>
    <row r="421" spans="1:18" ht="18" customHeight="1">
      <c r="A421" s="12">
        <v>40031</v>
      </c>
      <c r="C421" s="13">
        <v>3.3250000000000002</v>
      </c>
      <c r="D421" s="13">
        <v>11.705</v>
      </c>
      <c r="F421" s="292">
        <v>5.0025000000000004</v>
      </c>
      <c r="G421" s="13">
        <v>5.34</v>
      </c>
      <c r="K421" s="287"/>
      <c r="L421" s="287">
        <f t="shared" si="79"/>
        <v>130.89926500000001</v>
      </c>
      <c r="M421" s="310">
        <f t="shared" si="80"/>
        <v>430.08500849999996</v>
      </c>
      <c r="N421" s="289"/>
      <c r="O421" s="288">
        <f t="shared" si="81"/>
        <v>183.81035925</v>
      </c>
      <c r="P421" s="309">
        <f t="shared" si="82"/>
        <v>196.21135799999999</v>
      </c>
      <c r="Q421" s="287"/>
      <c r="R421" s="286"/>
    </row>
    <row r="422" spans="1:18" ht="18" customHeight="1">
      <c r="A422" s="12">
        <v>40032</v>
      </c>
      <c r="C422" s="13">
        <v>3.22</v>
      </c>
      <c r="D422" s="13">
        <v>11.845000000000001</v>
      </c>
      <c r="F422" s="292">
        <v>4.8949999999999996</v>
      </c>
      <c r="G422" s="13">
        <v>5.2525000000000004</v>
      </c>
      <c r="K422" s="287"/>
      <c r="L422" s="287">
        <f t="shared" si="79"/>
        <v>126.76560400000001</v>
      </c>
      <c r="M422" s="310">
        <f t="shared" si="80"/>
        <v>435.22912650000001</v>
      </c>
      <c r="N422" s="289"/>
      <c r="O422" s="288">
        <f t="shared" si="81"/>
        <v>179.86041149999997</v>
      </c>
      <c r="P422" s="309">
        <f t="shared" si="82"/>
        <v>192.99628425</v>
      </c>
      <c r="Q422" s="287"/>
      <c r="R422" s="286"/>
    </row>
    <row r="423" spans="1:18" ht="18" customHeight="1">
      <c r="A423" s="12">
        <v>40035</v>
      </c>
      <c r="C423" s="13">
        <v>3.2425000000000002</v>
      </c>
      <c r="D423" s="13">
        <v>11.705</v>
      </c>
      <c r="F423" s="292">
        <v>4.9424999999999999</v>
      </c>
      <c r="G423" s="13">
        <v>5.2525000000000004</v>
      </c>
      <c r="K423" s="287"/>
      <c r="L423" s="287">
        <f t="shared" si="79"/>
        <v>127.65138850000001</v>
      </c>
      <c r="M423" s="310">
        <f t="shared" si="80"/>
        <v>430.08500849999996</v>
      </c>
      <c r="N423" s="289"/>
      <c r="O423" s="288">
        <f t="shared" si="81"/>
        <v>181.60573724999998</v>
      </c>
      <c r="P423" s="309">
        <f t="shared" si="82"/>
        <v>192.99628425</v>
      </c>
      <c r="Q423" s="287"/>
      <c r="R423" s="286"/>
    </row>
    <row r="424" spans="1:18" ht="18" customHeight="1">
      <c r="A424" s="12">
        <v>40036</v>
      </c>
      <c r="C424" s="13">
        <v>3.2650000000000001</v>
      </c>
      <c r="D424" s="13">
        <v>12.164999999999999</v>
      </c>
      <c r="F424" s="292">
        <v>4.8525</v>
      </c>
      <c r="G424" s="13">
        <v>5.17</v>
      </c>
      <c r="K424" s="287"/>
      <c r="L424" s="287">
        <f t="shared" si="79"/>
        <v>128.53717300000002</v>
      </c>
      <c r="M424" s="310">
        <f t="shared" si="80"/>
        <v>446.98711049999991</v>
      </c>
      <c r="N424" s="289"/>
      <c r="O424" s="288">
        <f t="shared" si="81"/>
        <v>178.29880424999999</v>
      </c>
      <c r="P424" s="309">
        <f t="shared" si="82"/>
        <v>189.96492899999998</v>
      </c>
      <c r="Q424" s="287"/>
      <c r="R424" s="286"/>
    </row>
    <row r="425" spans="1:18" ht="18" customHeight="1">
      <c r="A425" s="12">
        <v>40037</v>
      </c>
      <c r="C425" s="13">
        <v>3.3075000000000001</v>
      </c>
      <c r="D425" s="13">
        <v>12.16</v>
      </c>
      <c r="F425" s="292">
        <v>4.9024999999999999</v>
      </c>
      <c r="G425" s="13">
        <v>5.19</v>
      </c>
      <c r="K425" s="287"/>
      <c r="L425" s="287">
        <f t="shared" si="79"/>
        <v>130.21032150000002</v>
      </c>
      <c r="M425" s="310">
        <f t="shared" si="80"/>
        <v>446.80339199999997</v>
      </c>
      <c r="N425" s="289"/>
      <c r="O425" s="288">
        <f t="shared" si="81"/>
        <v>180.13598924999997</v>
      </c>
      <c r="P425" s="309">
        <f t="shared" si="82"/>
        <v>190.699803</v>
      </c>
      <c r="Q425" s="287"/>
      <c r="R425" s="286"/>
    </row>
    <row r="426" spans="1:18" ht="18" customHeight="1">
      <c r="A426" s="12">
        <v>40038</v>
      </c>
      <c r="C426" s="13">
        <v>3.2450000000000001</v>
      </c>
      <c r="D426" s="13">
        <v>10.6525</v>
      </c>
      <c r="F426" s="292">
        <v>4.8150000000000004</v>
      </c>
      <c r="G426" s="13">
        <v>5.085</v>
      </c>
      <c r="K426" s="287"/>
      <c r="L426" s="287">
        <f t="shared" si="79"/>
        <v>127.74980900000001</v>
      </c>
      <c r="M426" s="310">
        <f t="shared" si="80"/>
        <v>391.41226424999996</v>
      </c>
      <c r="N426" s="289"/>
      <c r="O426" s="288">
        <f t="shared" si="81"/>
        <v>176.92091550000001</v>
      </c>
      <c r="P426" s="309">
        <f t="shared" si="82"/>
        <v>186.84171449999999</v>
      </c>
      <c r="Q426" s="287"/>
      <c r="R426" s="286"/>
    </row>
    <row r="427" spans="1:18" ht="18" customHeight="1">
      <c r="A427" s="12">
        <v>40039</v>
      </c>
      <c r="C427" s="13">
        <v>3.1924999999999999</v>
      </c>
      <c r="D427" s="13">
        <v>10.244999999999999</v>
      </c>
      <c r="F427" s="292">
        <v>4.8174999999999999</v>
      </c>
      <c r="G427" s="13">
        <v>5.085</v>
      </c>
      <c r="K427" s="287"/>
      <c r="L427" s="287">
        <f t="shared" si="79"/>
        <v>125.6829785</v>
      </c>
      <c r="M427" s="310">
        <f t="shared" si="80"/>
        <v>376.43920649999995</v>
      </c>
      <c r="N427" s="289"/>
      <c r="O427" s="288">
        <f t="shared" si="81"/>
        <v>177.01277474999998</v>
      </c>
      <c r="P427" s="309">
        <f t="shared" si="82"/>
        <v>186.84171449999999</v>
      </c>
      <c r="Q427" s="287"/>
      <c r="R427" s="286"/>
    </row>
    <row r="428" spans="1:18" ht="18" customHeight="1">
      <c r="A428" s="12">
        <v>40042</v>
      </c>
      <c r="C428" s="13">
        <v>3.1425000000000001</v>
      </c>
      <c r="D428" s="13">
        <v>9.8800000000000008</v>
      </c>
      <c r="F428" s="292">
        <v>4.7175000000000002</v>
      </c>
      <c r="G428" s="13">
        <v>5.0025000000000004</v>
      </c>
      <c r="K428" s="287"/>
      <c r="L428" s="287">
        <f t="shared" si="79"/>
        <v>123.71456850000001</v>
      </c>
      <c r="M428" s="310">
        <f t="shared" si="80"/>
        <v>363.02775600000001</v>
      </c>
      <c r="N428" s="289"/>
      <c r="O428" s="288">
        <f t="shared" si="81"/>
        <v>173.33840475</v>
      </c>
      <c r="P428" s="309">
        <f t="shared" si="82"/>
        <v>183.81035925</v>
      </c>
      <c r="Q428" s="287"/>
      <c r="R428" s="286"/>
    </row>
    <row r="429" spans="1:18" ht="18" customHeight="1">
      <c r="A429" s="12">
        <v>40043</v>
      </c>
      <c r="C429" s="13">
        <v>3.145</v>
      </c>
      <c r="D429" s="13">
        <v>9.9550000000000001</v>
      </c>
      <c r="F429" s="292">
        <v>4.7050000000000001</v>
      </c>
      <c r="G429" s="13">
        <v>4.9850000000000003</v>
      </c>
      <c r="K429" s="287"/>
      <c r="L429" s="287">
        <f t="shared" si="79"/>
        <v>123.812989</v>
      </c>
      <c r="M429" s="310">
        <f t="shared" si="80"/>
        <v>365.78353349999998</v>
      </c>
      <c r="N429" s="289"/>
      <c r="O429" s="288">
        <f t="shared" si="81"/>
        <v>172.8791085</v>
      </c>
      <c r="P429" s="309">
        <f t="shared" si="82"/>
        <v>183.16734449999998</v>
      </c>
      <c r="Q429" s="287"/>
      <c r="R429" s="286"/>
    </row>
    <row r="430" spans="1:18" ht="18" customHeight="1">
      <c r="A430" s="12">
        <v>40044</v>
      </c>
      <c r="C430" s="13">
        <v>3.2</v>
      </c>
      <c r="D430" s="13">
        <v>9.9700000000000006</v>
      </c>
      <c r="F430" s="292">
        <v>4.66</v>
      </c>
      <c r="G430" s="13">
        <v>4.9725000000000001</v>
      </c>
      <c r="K430" s="287"/>
      <c r="L430" s="287">
        <f t="shared" si="79"/>
        <v>125.97824000000001</v>
      </c>
      <c r="M430" s="310">
        <f t="shared" si="80"/>
        <v>366.33468899999997</v>
      </c>
      <c r="N430" s="289"/>
      <c r="O430" s="288">
        <f t="shared" si="81"/>
        <v>171.22564199999999</v>
      </c>
      <c r="P430" s="309">
        <f t="shared" si="82"/>
        <v>182.70804824999999</v>
      </c>
      <c r="Q430" s="287"/>
      <c r="R430" s="286"/>
    </row>
    <row r="431" spans="1:18" ht="18" customHeight="1">
      <c r="A431" s="12">
        <v>40045</v>
      </c>
      <c r="C431" s="13">
        <v>3.1850000000000001</v>
      </c>
      <c r="D431" s="13">
        <v>9.9924999999999997</v>
      </c>
      <c r="F431" s="292">
        <v>4.6900000000000004</v>
      </c>
      <c r="G431" s="13">
        <v>4.9874999999999998</v>
      </c>
      <c r="K431" s="287"/>
      <c r="L431" s="287">
        <f t="shared" si="79"/>
        <v>125.38771700000001</v>
      </c>
      <c r="M431" s="310">
        <f t="shared" si="80"/>
        <v>367.16142224999999</v>
      </c>
      <c r="N431" s="289"/>
      <c r="O431" s="288">
        <f t="shared" si="81"/>
        <v>172.32795300000001</v>
      </c>
      <c r="P431" s="309">
        <f t="shared" si="82"/>
        <v>183.25920374999998</v>
      </c>
      <c r="Q431" s="287"/>
      <c r="R431" s="286"/>
    </row>
    <row r="432" spans="1:18" ht="18" customHeight="1">
      <c r="A432" s="12">
        <v>40046</v>
      </c>
      <c r="C432" s="13">
        <v>3.2174999999999998</v>
      </c>
      <c r="D432" s="13">
        <v>10.23</v>
      </c>
      <c r="F432" s="292">
        <v>4.6025</v>
      </c>
      <c r="G432" s="13">
        <v>4.9375</v>
      </c>
      <c r="K432" s="287"/>
      <c r="L432" s="287">
        <f t="shared" si="79"/>
        <v>126.66718349999999</v>
      </c>
      <c r="M432" s="310">
        <f t="shared" si="80"/>
        <v>375.88805099999996</v>
      </c>
      <c r="N432" s="289"/>
      <c r="O432" s="288">
        <f t="shared" si="81"/>
        <v>169.11287924999999</v>
      </c>
      <c r="P432" s="309">
        <f t="shared" si="82"/>
        <v>181.42201874999998</v>
      </c>
      <c r="Q432" s="287"/>
      <c r="R432" s="286"/>
    </row>
    <row r="433" spans="1:18" ht="18" customHeight="1">
      <c r="A433" s="12">
        <v>40049</v>
      </c>
      <c r="C433" s="13">
        <v>3.2949999999999999</v>
      </c>
      <c r="D433" s="13">
        <v>10.8</v>
      </c>
      <c r="F433" s="292">
        <v>4.7175000000000002</v>
      </c>
      <c r="G433" s="13">
        <v>5.0324999999999998</v>
      </c>
      <c r="K433" s="287"/>
      <c r="L433" s="287">
        <f t="shared" si="79"/>
        <v>129.718219</v>
      </c>
      <c r="M433" s="310">
        <f t="shared" si="80"/>
        <v>396.83195999999998</v>
      </c>
      <c r="N433" s="289"/>
      <c r="O433" s="288">
        <f t="shared" si="81"/>
        <v>173.33840475</v>
      </c>
      <c r="P433" s="309">
        <f t="shared" si="82"/>
        <v>184.91267024999996</v>
      </c>
      <c r="Q433" s="287"/>
      <c r="R433" s="286"/>
    </row>
    <row r="434" spans="1:18" ht="18" customHeight="1">
      <c r="A434" s="12">
        <v>40050</v>
      </c>
      <c r="C434" s="13">
        <v>3.2149999999999999</v>
      </c>
      <c r="D434" s="13">
        <v>10.91</v>
      </c>
      <c r="F434" s="292">
        <v>4.71</v>
      </c>
      <c r="G434" s="13">
        <v>5.0475000000000003</v>
      </c>
      <c r="K434" s="287"/>
      <c r="L434" s="287">
        <f t="shared" si="79"/>
        <v>126.568763</v>
      </c>
      <c r="M434" s="310">
        <f t="shared" si="80"/>
        <v>400.87376699999999</v>
      </c>
      <c r="N434" s="289"/>
      <c r="O434" s="288">
        <f t="shared" si="81"/>
        <v>173.06282699999997</v>
      </c>
      <c r="P434" s="309">
        <f t="shared" si="82"/>
        <v>185.46382574999998</v>
      </c>
      <c r="Q434" s="287"/>
      <c r="R434" s="286"/>
    </row>
    <row r="435" spans="1:18" ht="18" customHeight="1">
      <c r="A435" s="12">
        <v>40051</v>
      </c>
      <c r="C435" s="13">
        <v>3.2050000000000001</v>
      </c>
      <c r="D435" s="13">
        <v>10.904999999999999</v>
      </c>
      <c r="F435" s="292">
        <v>4.7874999999999996</v>
      </c>
      <c r="G435" s="13">
        <v>5.1100000000000003</v>
      </c>
      <c r="K435" s="287"/>
      <c r="L435" s="287">
        <f t="shared" si="79"/>
        <v>126.17508100000001</v>
      </c>
      <c r="M435" s="310">
        <f t="shared" si="80"/>
        <v>400.69004849999993</v>
      </c>
      <c r="N435" s="289"/>
      <c r="O435" s="288">
        <f t="shared" si="81"/>
        <v>175.91046374999996</v>
      </c>
      <c r="P435" s="309">
        <f t="shared" si="82"/>
        <v>187.76030699999998</v>
      </c>
      <c r="Q435" s="287"/>
      <c r="R435" s="286"/>
    </row>
    <row r="436" spans="1:18" ht="18" customHeight="1">
      <c r="A436" s="12">
        <v>40052</v>
      </c>
      <c r="C436" s="13">
        <v>3.23</v>
      </c>
      <c r="D436" s="13">
        <v>11.1425</v>
      </c>
      <c r="F436" s="292">
        <v>4.75</v>
      </c>
      <c r="G436" s="13">
        <v>5.085</v>
      </c>
      <c r="K436" s="287"/>
      <c r="L436" s="287">
        <f t="shared" si="79"/>
        <v>127.15928600000001</v>
      </c>
      <c r="M436" s="310">
        <f t="shared" si="80"/>
        <v>409.41667724999996</v>
      </c>
      <c r="N436" s="289"/>
      <c r="O436" s="288">
        <f t="shared" si="81"/>
        <v>174.53257499999998</v>
      </c>
      <c r="P436" s="309">
        <f t="shared" si="82"/>
        <v>186.84171449999999</v>
      </c>
      <c r="Q436" s="287"/>
      <c r="R436" s="286"/>
    </row>
    <row r="437" spans="1:18" ht="18" customHeight="1">
      <c r="A437" s="12">
        <v>40053</v>
      </c>
      <c r="C437" s="13">
        <v>3.21</v>
      </c>
      <c r="D437" s="13">
        <v>11.3575</v>
      </c>
      <c r="F437" s="292">
        <v>4.67</v>
      </c>
      <c r="G437" s="13">
        <v>5</v>
      </c>
      <c r="K437" s="290"/>
      <c r="L437" s="287">
        <f t="shared" si="79"/>
        <v>126.371922</v>
      </c>
      <c r="M437" s="310">
        <f t="shared" si="80"/>
        <v>417.31657274999998</v>
      </c>
      <c r="N437" s="289"/>
      <c r="O437" s="288">
        <f t="shared" si="81"/>
        <v>171.59307899999999</v>
      </c>
      <c r="P437" s="309">
        <f t="shared" si="82"/>
        <v>183.71849999999998</v>
      </c>
      <c r="Q437" s="287"/>
      <c r="R437" s="286"/>
    </row>
    <row r="438" spans="1:18" ht="18" customHeight="1">
      <c r="A438" s="12">
        <v>40056</v>
      </c>
      <c r="C438" s="13">
        <v>3.2625000000000002</v>
      </c>
      <c r="D438" s="13">
        <v>11</v>
      </c>
      <c r="F438" s="292">
        <v>4.71</v>
      </c>
      <c r="G438" s="13">
        <v>5.05</v>
      </c>
      <c r="K438" s="290"/>
      <c r="L438" s="287">
        <f t="shared" si="79"/>
        <v>128.43875250000002</v>
      </c>
      <c r="M438" s="310">
        <f t="shared" si="80"/>
        <v>404.18069999999994</v>
      </c>
      <c r="N438" s="289"/>
      <c r="O438" s="288">
        <f t="shared" si="81"/>
        <v>173.06282699999997</v>
      </c>
      <c r="P438" s="309">
        <f t="shared" si="82"/>
        <v>185.55568499999998</v>
      </c>
      <c r="Q438" s="287"/>
      <c r="R438" s="286"/>
    </row>
    <row r="439" spans="1:18" ht="18" customHeight="1">
      <c r="A439" s="301" t="s">
        <v>63</v>
      </c>
      <c r="B439" s="297"/>
      <c r="C439" s="297">
        <f>AVERAGE(C418:C438)</f>
        <v>3.2714285714285722</v>
      </c>
      <c r="D439" s="297">
        <f>AVERAGE(D418:D438)</f>
        <v>11.035952380952383</v>
      </c>
      <c r="E439" s="297"/>
      <c r="F439" s="300">
        <f>AVERAGE(F418:F438)</f>
        <v>4.8642857142857139</v>
      </c>
      <c r="G439" s="297">
        <f>AVERAGE(G418:G438)</f>
        <v>5.1765476190476178</v>
      </c>
      <c r="H439" s="297"/>
      <c r="I439" s="297"/>
      <c r="K439" s="299"/>
      <c r="L439" s="294">
        <f>AVERAGE(L418:L438)</f>
        <v>128.7902542857143</v>
      </c>
      <c r="M439" s="312">
        <f>AVERAGE(M418:M438)</f>
        <v>405.50172350000003</v>
      </c>
      <c r="N439" s="295"/>
      <c r="O439" s="299">
        <f>AVERAGE(O418:O438)</f>
        <v>178.73185499999994</v>
      </c>
      <c r="P439" s="311">
        <f>AVERAGE(P418:P438)</f>
        <v>190.20551275</v>
      </c>
      <c r="Q439" s="294"/>
      <c r="R439" s="293"/>
    </row>
    <row r="440" spans="1:18" ht="18" customHeight="1">
      <c r="A440" s="12">
        <v>40057</v>
      </c>
      <c r="C440" s="13">
        <v>3.1225000000000001</v>
      </c>
      <c r="D440" s="13">
        <v>10.14</v>
      </c>
      <c r="F440" s="292">
        <v>4.5925000000000002</v>
      </c>
      <c r="G440" s="13">
        <v>4.9424999999999999</v>
      </c>
      <c r="K440" s="290"/>
      <c r="L440" s="287">
        <f t="shared" ref="L440:L460" si="83">C440*39.3682</f>
        <v>122.9272045</v>
      </c>
      <c r="M440" s="310">
        <f t="shared" ref="M440:M460" si="84">D440*36.7437</f>
        <v>372.581118</v>
      </c>
      <c r="N440" s="289"/>
      <c r="O440" s="288">
        <f t="shared" ref="O440:O460" si="85">F440*36.7437</f>
        <v>168.74544225</v>
      </c>
      <c r="P440" s="309">
        <f t="shared" ref="P440:P460" si="86">G440*36.7437</f>
        <v>181.60573724999998</v>
      </c>
      <c r="Q440" s="287"/>
      <c r="R440" s="286"/>
    </row>
    <row r="441" spans="1:18" ht="18" customHeight="1">
      <c r="A441" s="12">
        <v>40058</v>
      </c>
      <c r="C441" s="13">
        <v>3.1324999999999998</v>
      </c>
      <c r="D441" s="13">
        <v>10.092499999999999</v>
      </c>
      <c r="F441" s="292">
        <v>4.57</v>
      </c>
      <c r="G441" s="13">
        <v>4.9124999999999996</v>
      </c>
      <c r="K441" s="290"/>
      <c r="L441" s="287">
        <f t="shared" si="83"/>
        <v>123.3208865</v>
      </c>
      <c r="M441" s="310">
        <f t="shared" si="84"/>
        <v>370.83579224999994</v>
      </c>
      <c r="N441" s="289"/>
      <c r="O441" s="288">
        <f t="shared" si="85"/>
        <v>167.91870900000001</v>
      </c>
      <c r="P441" s="309">
        <f t="shared" si="86"/>
        <v>180.50342624999996</v>
      </c>
      <c r="Q441" s="287"/>
      <c r="R441" s="286"/>
    </row>
    <row r="442" spans="1:18" ht="18" customHeight="1">
      <c r="A442" s="12">
        <v>40059</v>
      </c>
      <c r="C442" s="13">
        <v>3.11</v>
      </c>
      <c r="D442" s="13">
        <v>9.82</v>
      </c>
      <c r="F442" s="292">
        <v>4.5125000000000002</v>
      </c>
      <c r="G442" s="13">
        <v>4.8375000000000004</v>
      </c>
      <c r="K442" s="290"/>
      <c r="L442" s="287">
        <f t="shared" si="83"/>
        <v>122.435102</v>
      </c>
      <c r="M442" s="310">
        <f t="shared" si="84"/>
        <v>360.82313399999998</v>
      </c>
      <c r="N442" s="289"/>
      <c r="O442" s="288">
        <f t="shared" si="85"/>
        <v>165.80594625000001</v>
      </c>
      <c r="P442" s="309">
        <f t="shared" si="86"/>
        <v>177.74764875</v>
      </c>
      <c r="Q442" s="287"/>
      <c r="R442" s="286"/>
    </row>
    <row r="443" spans="1:18" ht="18" customHeight="1">
      <c r="A443" s="12">
        <v>40060</v>
      </c>
      <c r="C443" s="13">
        <v>3.0049999999999999</v>
      </c>
      <c r="D443" s="13">
        <v>9.61</v>
      </c>
      <c r="F443" s="292">
        <v>4.4400000000000004</v>
      </c>
      <c r="G443" s="13">
        <v>4.7699999999999996</v>
      </c>
      <c r="K443" s="290"/>
      <c r="L443" s="287">
        <f t="shared" si="83"/>
        <v>118.301441</v>
      </c>
      <c r="M443" s="310">
        <f t="shared" si="84"/>
        <v>353.10695699999997</v>
      </c>
      <c r="N443" s="289"/>
      <c r="O443" s="288">
        <f t="shared" si="85"/>
        <v>163.14202800000001</v>
      </c>
      <c r="P443" s="309">
        <f t="shared" si="86"/>
        <v>175.26744899999997</v>
      </c>
      <c r="Q443" s="287"/>
      <c r="R443" s="286"/>
    </row>
    <row r="444" spans="1:18" ht="18" customHeight="1">
      <c r="A444" s="12">
        <v>40064</v>
      </c>
      <c r="C444" s="13">
        <v>3.03</v>
      </c>
      <c r="D444" s="13">
        <v>9.69</v>
      </c>
      <c r="F444" s="292">
        <v>4.3150000000000004</v>
      </c>
      <c r="G444" s="13">
        <v>4.6500000000000004</v>
      </c>
      <c r="K444" s="290"/>
      <c r="L444" s="287">
        <f t="shared" si="83"/>
        <v>119.285646</v>
      </c>
      <c r="M444" s="310">
        <f t="shared" si="84"/>
        <v>356.04645299999993</v>
      </c>
      <c r="N444" s="289"/>
      <c r="O444" s="288">
        <f t="shared" si="85"/>
        <v>158.54906550000001</v>
      </c>
      <c r="P444" s="309">
        <f t="shared" si="86"/>
        <v>170.858205</v>
      </c>
      <c r="Q444" s="287"/>
      <c r="R444" s="286"/>
    </row>
    <row r="445" spans="1:18" ht="18" customHeight="1">
      <c r="A445" s="12">
        <v>40065</v>
      </c>
      <c r="C445" s="13">
        <v>3.0550000000000002</v>
      </c>
      <c r="D445" s="13">
        <v>9.6150000000000002</v>
      </c>
      <c r="F445" s="292">
        <v>4.29</v>
      </c>
      <c r="G445" s="13">
        <v>4.6050000000000004</v>
      </c>
      <c r="K445" s="290"/>
      <c r="L445" s="287">
        <f t="shared" si="83"/>
        <v>120.26985100000002</v>
      </c>
      <c r="M445" s="310">
        <f t="shared" si="84"/>
        <v>353.29067549999996</v>
      </c>
      <c r="N445" s="289"/>
      <c r="O445" s="288">
        <f t="shared" si="85"/>
        <v>157.63047299999999</v>
      </c>
      <c r="P445" s="309">
        <f t="shared" si="86"/>
        <v>169.20473849999999</v>
      </c>
      <c r="Q445" s="287"/>
      <c r="R445" s="286"/>
    </row>
    <row r="446" spans="1:18" ht="18" customHeight="1">
      <c r="A446" s="12">
        <v>40066</v>
      </c>
      <c r="C446" s="13">
        <v>3.0950000000000002</v>
      </c>
      <c r="D446" s="13">
        <v>9.7349999999999994</v>
      </c>
      <c r="F446" s="292">
        <v>4.3274999999999997</v>
      </c>
      <c r="G446" s="13">
        <v>4.625</v>
      </c>
      <c r="K446" s="290"/>
      <c r="L446" s="287">
        <f t="shared" si="83"/>
        <v>121.84457900000001</v>
      </c>
      <c r="M446" s="310">
        <f t="shared" si="84"/>
        <v>357.69991949999996</v>
      </c>
      <c r="N446" s="289"/>
      <c r="O446" s="288">
        <f t="shared" si="85"/>
        <v>159.00836174999998</v>
      </c>
      <c r="P446" s="309">
        <f t="shared" si="86"/>
        <v>169.93961249999998</v>
      </c>
      <c r="Q446" s="287"/>
      <c r="R446" s="286"/>
    </row>
    <row r="447" spans="1:18" ht="18" customHeight="1">
      <c r="A447" s="12">
        <v>40067</v>
      </c>
      <c r="C447" s="13">
        <v>3.145</v>
      </c>
      <c r="D447" s="13">
        <v>9.8450000000000006</v>
      </c>
      <c r="F447" s="292">
        <v>4.4175000000000004</v>
      </c>
      <c r="G447" s="13">
        <v>4.6675000000000004</v>
      </c>
      <c r="K447" s="290"/>
      <c r="L447" s="287">
        <f t="shared" si="83"/>
        <v>123.812989</v>
      </c>
      <c r="M447" s="310">
        <f t="shared" si="84"/>
        <v>361.74172649999997</v>
      </c>
      <c r="N447" s="289"/>
      <c r="O447" s="288">
        <f t="shared" si="85"/>
        <v>162.31529474999999</v>
      </c>
      <c r="P447" s="309">
        <f t="shared" si="86"/>
        <v>171.50121974999999</v>
      </c>
      <c r="Q447" s="287"/>
      <c r="R447" s="286"/>
    </row>
    <row r="448" spans="1:18" ht="18" customHeight="1">
      <c r="A448" s="12">
        <v>40070</v>
      </c>
      <c r="C448" s="13">
        <v>3.05</v>
      </c>
      <c r="D448" s="13">
        <v>9.09</v>
      </c>
      <c r="F448" s="292">
        <v>4.54</v>
      </c>
      <c r="G448" s="13">
        <v>4.6749999999999998</v>
      </c>
      <c r="K448" s="290"/>
      <c r="L448" s="287">
        <f t="shared" si="83"/>
        <v>120.07301</v>
      </c>
      <c r="M448" s="310">
        <f t="shared" si="84"/>
        <v>334.00023299999998</v>
      </c>
      <c r="N448" s="289"/>
      <c r="O448" s="288">
        <f t="shared" si="85"/>
        <v>166.81639799999999</v>
      </c>
      <c r="P448" s="309">
        <f t="shared" si="86"/>
        <v>171.77679749999999</v>
      </c>
      <c r="Q448" s="287"/>
      <c r="R448" s="286"/>
    </row>
    <row r="449" spans="1:18" ht="18" customHeight="1">
      <c r="A449" s="12">
        <v>40071</v>
      </c>
      <c r="C449" s="13">
        <v>3.4649999999999999</v>
      </c>
      <c r="D449" s="13">
        <v>9.6</v>
      </c>
      <c r="F449" s="292">
        <v>4.7050000000000001</v>
      </c>
      <c r="G449" s="13">
        <v>4.9950000000000001</v>
      </c>
      <c r="K449" s="290"/>
      <c r="L449" s="287">
        <f t="shared" si="83"/>
        <v>136.41081299999999</v>
      </c>
      <c r="M449" s="310">
        <f t="shared" si="84"/>
        <v>352.73951999999997</v>
      </c>
      <c r="N449" s="289"/>
      <c r="O449" s="288">
        <f t="shared" si="85"/>
        <v>172.8791085</v>
      </c>
      <c r="P449" s="309">
        <f t="shared" si="86"/>
        <v>183.53478149999998</v>
      </c>
      <c r="Q449" s="287"/>
      <c r="R449" s="286"/>
    </row>
    <row r="450" spans="1:18" ht="18" customHeight="1">
      <c r="A450" s="12">
        <v>40072</v>
      </c>
      <c r="C450" s="13">
        <v>3.3624999999999998</v>
      </c>
      <c r="D450" s="13">
        <v>9.5050000000000008</v>
      </c>
      <c r="F450" s="292">
        <v>4.6725000000000003</v>
      </c>
      <c r="G450" s="13">
        <v>4.8</v>
      </c>
      <c r="K450" s="290"/>
      <c r="L450" s="287">
        <f t="shared" si="83"/>
        <v>132.3755725</v>
      </c>
      <c r="M450" s="310">
        <f t="shared" si="84"/>
        <v>349.24886850000001</v>
      </c>
      <c r="N450" s="289"/>
      <c r="O450" s="288">
        <f t="shared" si="85"/>
        <v>171.68493824999999</v>
      </c>
      <c r="P450" s="309">
        <f t="shared" si="86"/>
        <v>176.36975999999999</v>
      </c>
      <c r="Q450" s="287"/>
      <c r="R450" s="286"/>
    </row>
    <row r="451" spans="1:18" ht="18" customHeight="1">
      <c r="A451" s="12">
        <v>40073</v>
      </c>
      <c r="C451" s="13">
        <v>3.29</v>
      </c>
      <c r="D451" s="13">
        <v>9.5299999999999994</v>
      </c>
      <c r="F451" s="292">
        <v>4.6174999999999997</v>
      </c>
      <c r="G451" s="13">
        <v>4.7424999999999997</v>
      </c>
      <c r="K451" s="290"/>
      <c r="L451" s="287">
        <f t="shared" si="83"/>
        <v>129.521378</v>
      </c>
      <c r="M451" s="310">
        <f t="shared" si="84"/>
        <v>350.16746099999995</v>
      </c>
      <c r="N451" s="289"/>
      <c r="O451" s="288">
        <f t="shared" si="85"/>
        <v>169.66403474999998</v>
      </c>
      <c r="P451" s="309">
        <f t="shared" si="86"/>
        <v>174.25699724999998</v>
      </c>
      <c r="Q451" s="287"/>
      <c r="R451" s="286"/>
    </row>
    <row r="452" spans="1:18" ht="18" customHeight="1">
      <c r="A452" s="12">
        <v>40074</v>
      </c>
      <c r="C452" s="13">
        <v>3.18</v>
      </c>
      <c r="D452" s="13">
        <v>9.41</v>
      </c>
      <c r="F452" s="292">
        <v>4.5724999999999998</v>
      </c>
      <c r="G452" s="13">
        <v>4.72</v>
      </c>
      <c r="K452" s="290"/>
      <c r="L452" s="287">
        <f t="shared" si="83"/>
        <v>125.19087600000002</v>
      </c>
      <c r="M452" s="310">
        <f t="shared" si="84"/>
        <v>345.758217</v>
      </c>
      <c r="N452" s="289"/>
      <c r="O452" s="288">
        <f t="shared" si="85"/>
        <v>168.01056824999998</v>
      </c>
      <c r="P452" s="309">
        <f t="shared" si="86"/>
        <v>173.43026399999997</v>
      </c>
      <c r="Q452" s="287"/>
      <c r="R452" s="286"/>
    </row>
    <row r="453" spans="1:18" ht="18" customHeight="1">
      <c r="A453" s="12">
        <v>40077</v>
      </c>
      <c r="C453" s="13">
        <v>3.16</v>
      </c>
      <c r="D453" s="13">
        <v>9.1349999999999998</v>
      </c>
      <c r="F453" s="292">
        <v>4.5599999999999996</v>
      </c>
      <c r="G453" s="13">
        <v>4.6900000000000004</v>
      </c>
      <c r="K453" s="290"/>
      <c r="L453" s="287">
        <f t="shared" si="83"/>
        <v>124.40351200000001</v>
      </c>
      <c r="M453" s="310">
        <f t="shared" si="84"/>
        <v>335.65369949999996</v>
      </c>
      <c r="N453" s="289"/>
      <c r="O453" s="288">
        <f t="shared" si="85"/>
        <v>167.55127199999998</v>
      </c>
      <c r="P453" s="309">
        <f t="shared" si="86"/>
        <v>172.32795300000001</v>
      </c>
      <c r="Q453" s="287"/>
      <c r="R453" s="286"/>
    </row>
    <row r="454" spans="1:18" ht="18" customHeight="1">
      <c r="A454" s="12">
        <v>40078</v>
      </c>
      <c r="C454" s="13">
        <v>3.2574999999999998</v>
      </c>
      <c r="D454" s="13">
        <v>9.2200000000000006</v>
      </c>
      <c r="F454" s="292">
        <v>4.5575000000000001</v>
      </c>
      <c r="G454" s="13">
        <v>4.6825000000000001</v>
      </c>
      <c r="K454" s="290"/>
      <c r="L454" s="287">
        <f t="shared" si="83"/>
        <v>128.24191149999999</v>
      </c>
      <c r="M454" s="310">
        <f t="shared" si="84"/>
        <v>338.77691399999998</v>
      </c>
      <c r="N454" s="289"/>
      <c r="O454" s="288">
        <f t="shared" si="85"/>
        <v>167.45941274999998</v>
      </c>
      <c r="P454" s="309">
        <f t="shared" si="86"/>
        <v>172.05237524999998</v>
      </c>
      <c r="Q454" s="287"/>
      <c r="R454" s="286"/>
    </row>
    <row r="455" spans="1:18" ht="18" customHeight="1">
      <c r="A455" s="12">
        <v>40079</v>
      </c>
      <c r="C455" s="13">
        <v>3.0325000000000002</v>
      </c>
      <c r="D455" s="13">
        <v>9.2050000000000001</v>
      </c>
      <c r="F455" s="292">
        <v>4.5999999999999996</v>
      </c>
      <c r="G455" s="13">
        <v>4.6950000000000003</v>
      </c>
      <c r="K455" s="290"/>
      <c r="L455" s="287">
        <f t="shared" si="83"/>
        <v>119.38406650000002</v>
      </c>
      <c r="M455" s="310">
        <f t="shared" si="84"/>
        <v>338.22575849999998</v>
      </c>
      <c r="N455" s="289"/>
      <c r="O455" s="288">
        <f t="shared" si="85"/>
        <v>169.02101999999996</v>
      </c>
      <c r="P455" s="309">
        <f t="shared" si="86"/>
        <v>172.51167150000001</v>
      </c>
      <c r="Q455" s="287"/>
      <c r="R455" s="286"/>
    </row>
    <row r="456" spans="1:18" ht="18" customHeight="1">
      <c r="A456" s="12">
        <v>40080</v>
      </c>
      <c r="C456" s="13">
        <v>3.3650000000000002</v>
      </c>
      <c r="D456" s="13">
        <v>9.1950000000000003</v>
      </c>
      <c r="F456" s="292">
        <v>4.7300000000000004</v>
      </c>
      <c r="G456" s="13">
        <v>4.8375000000000004</v>
      </c>
      <c r="K456" s="290"/>
      <c r="L456" s="287">
        <f t="shared" si="83"/>
        <v>132.47399300000001</v>
      </c>
      <c r="M456" s="310">
        <f t="shared" si="84"/>
        <v>337.85832149999999</v>
      </c>
      <c r="N456" s="289"/>
      <c r="O456" s="288">
        <f t="shared" si="85"/>
        <v>173.79770099999999</v>
      </c>
      <c r="P456" s="309">
        <f t="shared" si="86"/>
        <v>177.74764875</v>
      </c>
      <c r="Q456" s="287"/>
      <c r="R456" s="286"/>
    </row>
    <row r="457" spans="1:18" ht="18" customHeight="1">
      <c r="A457" s="12">
        <v>40081</v>
      </c>
      <c r="C457" s="13">
        <v>3.34</v>
      </c>
      <c r="D457" s="13">
        <v>9.26</v>
      </c>
      <c r="F457" s="292">
        <v>4.4974999999999996</v>
      </c>
      <c r="G457" s="13">
        <v>4.6924999999999999</v>
      </c>
      <c r="K457" s="290"/>
      <c r="L457" s="287">
        <f t="shared" si="83"/>
        <v>131.489788</v>
      </c>
      <c r="M457" s="310">
        <f t="shared" si="84"/>
        <v>340.24666199999996</v>
      </c>
      <c r="N457" s="289"/>
      <c r="O457" s="288">
        <f t="shared" si="85"/>
        <v>165.25479074999998</v>
      </c>
      <c r="P457" s="309">
        <f t="shared" si="86"/>
        <v>172.41981224999998</v>
      </c>
      <c r="Q457" s="287"/>
      <c r="R457" s="286"/>
    </row>
    <row r="458" spans="1:18" ht="18" customHeight="1">
      <c r="A458" s="12">
        <v>40084</v>
      </c>
      <c r="C458" s="13">
        <v>3.3875000000000002</v>
      </c>
      <c r="D458" s="13">
        <v>9.1950000000000003</v>
      </c>
      <c r="F458" s="292">
        <v>4.5575000000000001</v>
      </c>
      <c r="G458" s="13">
        <v>4.75</v>
      </c>
      <c r="K458" s="290"/>
      <c r="L458" s="287">
        <f t="shared" si="83"/>
        <v>133.35977750000001</v>
      </c>
      <c r="M458" s="310">
        <f t="shared" si="84"/>
        <v>337.85832149999999</v>
      </c>
      <c r="N458" s="289"/>
      <c r="O458" s="288">
        <f t="shared" si="85"/>
        <v>167.45941274999998</v>
      </c>
      <c r="P458" s="309">
        <f t="shared" si="86"/>
        <v>174.53257499999998</v>
      </c>
      <c r="Q458" s="287"/>
      <c r="R458" s="286"/>
    </row>
    <row r="459" spans="1:18" ht="18" customHeight="1">
      <c r="A459" s="12">
        <v>40085</v>
      </c>
      <c r="C459" s="13">
        <v>3.41</v>
      </c>
      <c r="D459" s="13">
        <v>9.17</v>
      </c>
      <c r="F459" s="292">
        <v>4.4749999999999996</v>
      </c>
      <c r="G459" s="13">
        <v>4.6849999999999996</v>
      </c>
      <c r="K459" s="290"/>
      <c r="L459" s="287">
        <f t="shared" si="83"/>
        <v>134.24556200000001</v>
      </c>
      <c r="M459" s="310">
        <f t="shared" si="84"/>
        <v>336.93972899999994</v>
      </c>
      <c r="N459" s="289"/>
      <c r="O459" s="288">
        <f t="shared" si="85"/>
        <v>164.42805749999997</v>
      </c>
      <c r="P459" s="309">
        <f t="shared" si="86"/>
        <v>172.14423449999998</v>
      </c>
      <c r="Q459" s="287"/>
      <c r="R459" s="286"/>
    </row>
    <row r="460" spans="1:18" ht="18" customHeight="1">
      <c r="A460" s="12">
        <v>40086</v>
      </c>
      <c r="C460" s="13">
        <v>3.44</v>
      </c>
      <c r="D460" s="13">
        <v>9.27</v>
      </c>
      <c r="F460" s="292">
        <v>4.5750000000000002</v>
      </c>
      <c r="G460" s="13">
        <v>4.7649999999999997</v>
      </c>
      <c r="K460" s="290"/>
      <c r="L460" s="287">
        <f t="shared" si="83"/>
        <v>135.42660800000002</v>
      </c>
      <c r="M460" s="310">
        <f t="shared" si="84"/>
        <v>340.61409899999995</v>
      </c>
      <c r="N460" s="289"/>
      <c r="O460" s="288">
        <f t="shared" si="85"/>
        <v>168.1024275</v>
      </c>
      <c r="P460" s="309">
        <f t="shared" si="86"/>
        <v>175.08373049999997</v>
      </c>
      <c r="Q460" s="287"/>
      <c r="R460" s="286"/>
    </row>
    <row r="461" spans="1:18" ht="18" customHeight="1">
      <c r="A461" s="301" t="s">
        <v>62</v>
      </c>
      <c r="B461" s="297"/>
      <c r="C461" s="297">
        <f>AVERAGE(C440:C460)</f>
        <v>3.2111904761904762</v>
      </c>
      <c r="D461" s="297">
        <f>AVERAGE(D440:D460)</f>
        <v>9.4920238095238094</v>
      </c>
      <c r="E461" s="297"/>
      <c r="F461" s="300">
        <f>AVERAGE(F440:F460)</f>
        <v>4.5297619047619051</v>
      </c>
      <c r="G461" s="297">
        <f>AVERAGE(G440:G460)</f>
        <v>4.7495238095238097</v>
      </c>
      <c r="H461" s="297"/>
      <c r="I461" s="297"/>
      <c r="K461" s="299"/>
      <c r="L461" s="294">
        <f>AVERAGE(L440:L460)</f>
        <v>126.41878890476193</v>
      </c>
      <c r="M461" s="312">
        <f>AVERAGE(M440:M460)</f>
        <v>348.77207524999989</v>
      </c>
      <c r="N461" s="295"/>
      <c r="O461" s="299">
        <f>AVERAGE(O440:O460)</f>
        <v>166.4402125</v>
      </c>
      <c r="P461" s="311">
        <f>AVERAGE(P440:P460)</f>
        <v>174.51507799999999</v>
      </c>
      <c r="Q461" s="294"/>
      <c r="R461" s="293"/>
    </row>
    <row r="462" spans="1:18" ht="18" customHeight="1">
      <c r="A462" s="12">
        <v>40087</v>
      </c>
      <c r="C462" s="13">
        <v>3.4049999999999998</v>
      </c>
      <c r="D462" s="13">
        <v>9.18</v>
      </c>
      <c r="F462" s="292">
        <v>4.5274999999999999</v>
      </c>
      <c r="G462" s="13">
        <v>4.6950000000000003</v>
      </c>
      <c r="K462" s="290"/>
      <c r="L462" s="287">
        <f t="shared" ref="L462:L483" si="87">C462*39.3682</f>
        <v>134.048721</v>
      </c>
      <c r="M462" s="310">
        <f t="shared" ref="M462:M483" si="88">D462*36.7437</f>
        <v>337.30716599999994</v>
      </c>
      <c r="N462" s="289"/>
      <c r="O462" s="288">
        <f t="shared" ref="O462:O483" si="89">F462*36.7437</f>
        <v>166.35710174999997</v>
      </c>
      <c r="P462" s="309">
        <f t="shared" ref="P462:P483" si="90">G462*36.7437</f>
        <v>172.51167150000001</v>
      </c>
      <c r="Q462" s="287"/>
      <c r="R462" s="286"/>
    </row>
    <row r="463" spans="1:18" ht="18" customHeight="1">
      <c r="A463" s="12">
        <v>40088</v>
      </c>
      <c r="C463" s="13">
        <v>3.335</v>
      </c>
      <c r="D463" s="13">
        <v>8.85</v>
      </c>
      <c r="F463" s="292">
        <v>4.4124999999999996</v>
      </c>
      <c r="G463" s="13">
        <v>4.5949999999999998</v>
      </c>
      <c r="K463" s="290"/>
      <c r="L463" s="287">
        <f t="shared" si="87"/>
        <v>131.292947</v>
      </c>
      <c r="M463" s="310">
        <f t="shared" si="88"/>
        <v>325.18174499999998</v>
      </c>
      <c r="N463" s="289"/>
      <c r="O463" s="288">
        <f t="shared" si="89"/>
        <v>162.13157624999997</v>
      </c>
      <c r="P463" s="309">
        <f t="shared" si="90"/>
        <v>168.83730149999997</v>
      </c>
      <c r="Q463" s="287"/>
      <c r="R463" s="286"/>
    </row>
    <row r="464" spans="1:18" ht="18" customHeight="1">
      <c r="A464" s="12">
        <v>40091</v>
      </c>
      <c r="C464" s="13">
        <v>3.415</v>
      </c>
      <c r="D464" s="13">
        <v>8.85</v>
      </c>
      <c r="F464" s="292">
        <v>4.4275000000000002</v>
      </c>
      <c r="G464" s="13">
        <v>4.8099999999999996</v>
      </c>
      <c r="K464" s="290"/>
      <c r="L464" s="287">
        <f t="shared" si="87"/>
        <v>134.44240300000001</v>
      </c>
      <c r="M464" s="310">
        <f t="shared" si="88"/>
        <v>325.18174499999998</v>
      </c>
      <c r="N464" s="289"/>
      <c r="O464" s="288">
        <f t="shared" si="89"/>
        <v>162.68273174999999</v>
      </c>
      <c r="P464" s="309">
        <f t="shared" si="90"/>
        <v>176.73719699999998</v>
      </c>
      <c r="Q464" s="287"/>
      <c r="R464" s="286"/>
    </row>
    <row r="465" spans="1:18" ht="18" customHeight="1">
      <c r="A465" s="12">
        <v>40092</v>
      </c>
      <c r="C465" s="13">
        <v>3.5825</v>
      </c>
      <c r="D465" s="13">
        <v>9.1</v>
      </c>
      <c r="F465" s="292">
        <v>4.6025</v>
      </c>
      <c r="G465" s="13">
        <v>4.7549999999999999</v>
      </c>
      <c r="K465" s="290"/>
      <c r="L465" s="287">
        <f t="shared" si="87"/>
        <v>141.0365765</v>
      </c>
      <c r="M465" s="310">
        <f t="shared" si="88"/>
        <v>334.36766999999998</v>
      </c>
      <c r="N465" s="289"/>
      <c r="O465" s="288">
        <f t="shared" si="89"/>
        <v>169.11287924999999</v>
      </c>
      <c r="P465" s="309">
        <f t="shared" si="90"/>
        <v>174.71629349999998</v>
      </c>
      <c r="Q465" s="287"/>
      <c r="R465" s="286"/>
    </row>
    <row r="466" spans="1:18" ht="18" customHeight="1">
      <c r="A466" s="12">
        <v>40093</v>
      </c>
      <c r="C466" s="13">
        <v>3.5975000000000001</v>
      </c>
      <c r="D466" s="13">
        <v>9.1199999999999992</v>
      </c>
      <c r="F466" s="292">
        <v>4.6325000000000003</v>
      </c>
      <c r="G466" s="13">
        <v>4.8025000000000002</v>
      </c>
      <c r="K466" s="290"/>
      <c r="L466" s="287">
        <f t="shared" si="87"/>
        <v>141.62709950000001</v>
      </c>
      <c r="M466" s="310">
        <f t="shared" si="88"/>
        <v>335.10254399999997</v>
      </c>
      <c r="N466" s="289"/>
      <c r="O466" s="288">
        <f t="shared" si="89"/>
        <v>170.21519025000001</v>
      </c>
      <c r="P466" s="309">
        <f t="shared" si="90"/>
        <v>176.46161924999998</v>
      </c>
      <c r="Q466" s="287"/>
      <c r="R466" s="286"/>
    </row>
    <row r="467" spans="1:18" ht="18" customHeight="1">
      <c r="A467" s="12">
        <v>40094</v>
      </c>
      <c r="C467" s="13">
        <v>3.64</v>
      </c>
      <c r="D467" s="13">
        <v>9.36</v>
      </c>
      <c r="F467" s="292">
        <v>4.74</v>
      </c>
      <c r="G467" s="13">
        <v>4.8975</v>
      </c>
      <c r="K467" s="290"/>
      <c r="L467" s="287">
        <f t="shared" si="87"/>
        <v>143.30024800000001</v>
      </c>
      <c r="M467" s="310">
        <f t="shared" si="88"/>
        <v>343.92103199999997</v>
      </c>
      <c r="N467" s="289"/>
      <c r="O467" s="288">
        <f t="shared" si="89"/>
        <v>174.16513799999998</v>
      </c>
      <c r="P467" s="309">
        <f t="shared" si="90"/>
        <v>179.95227075</v>
      </c>
      <c r="Q467" s="287"/>
      <c r="R467" s="286"/>
    </row>
    <row r="468" spans="1:18" ht="18" customHeight="1">
      <c r="A468" s="12">
        <v>40095</v>
      </c>
      <c r="C468" s="13">
        <v>3.6225000000000001</v>
      </c>
      <c r="D468" s="13">
        <v>9.64</v>
      </c>
      <c r="F468" s="292">
        <v>4.68</v>
      </c>
      <c r="G468" s="13">
        <v>4.8499999999999996</v>
      </c>
      <c r="K468" s="290"/>
      <c r="L468" s="287">
        <f t="shared" si="87"/>
        <v>142.61130450000002</v>
      </c>
      <c r="M468" s="310">
        <f t="shared" si="88"/>
        <v>354.20926800000001</v>
      </c>
      <c r="N468" s="289"/>
      <c r="O468" s="288">
        <f t="shared" si="89"/>
        <v>171.96051599999998</v>
      </c>
      <c r="P468" s="309">
        <f t="shared" si="90"/>
        <v>178.20694499999996</v>
      </c>
      <c r="Q468" s="287"/>
      <c r="R468" s="286"/>
    </row>
    <row r="469" spans="1:18" ht="18" customHeight="1">
      <c r="A469" s="12">
        <v>40098</v>
      </c>
      <c r="C469" s="13">
        <v>3.8125</v>
      </c>
      <c r="D469" s="13">
        <v>9.99</v>
      </c>
      <c r="F469" s="292">
        <v>4.9424999999999999</v>
      </c>
      <c r="G469" s="13">
        <v>5.1100000000000003</v>
      </c>
      <c r="K469" s="290"/>
      <c r="L469" s="287">
        <f t="shared" si="87"/>
        <v>150.0912625</v>
      </c>
      <c r="M469" s="310">
        <f t="shared" si="88"/>
        <v>367.06956299999996</v>
      </c>
      <c r="N469" s="289"/>
      <c r="O469" s="288">
        <f t="shared" si="89"/>
        <v>181.60573724999998</v>
      </c>
      <c r="P469" s="309">
        <f t="shared" si="90"/>
        <v>187.76030699999998</v>
      </c>
      <c r="Q469" s="287"/>
      <c r="R469" s="286"/>
    </row>
    <row r="470" spans="1:18" ht="18" customHeight="1">
      <c r="A470" s="12">
        <v>40099</v>
      </c>
      <c r="C470" s="13">
        <v>3.8174999999999999</v>
      </c>
      <c r="D470" s="13">
        <v>9.93</v>
      </c>
      <c r="F470" s="292">
        <v>5.1100000000000003</v>
      </c>
      <c r="G470" s="13">
        <v>5.25</v>
      </c>
      <c r="K470" s="290"/>
      <c r="L470" s="287">
        <f t="shared" si="87"/>
        <v>150.28810350000001</v>
      </c>
      <c r="M470" s="310">
        <f t="shared" si="88"/>
        <v>364.86494099999993</v>
      </c>
      <c r="N470" s="289"/>
      <c r="O470" s="288">
        <f t="shared" si="89"/>
        <v>187.76030699999998</v>
      </c>
      <c r="P470" s="309">
        <f t="shared" si="90"/>
        <v>192.90442499999997</v>
      </c>
      <c r="Q470" s="287"/>
      <c r="R470" s="286"/>
    </row>
    <row r="471" spans="1:18" ht="18" customHeight="1">
      <c r="A471" s="12">
        <v>40100</v>
      </c>
      <c r="C471" s="13">
        <v>3.83</v>
      </c>
      <c r="D471" s="13">
        <v>9.94</v>
      </c>
      <c r="F471" s="302">
        <v>5.13</v>
      </c>
      <c r="G471" s="13">
        <v>5.24</v>
      </c>
      <c r="K471" s="290"/>
      <c r="L471" s="287">
        <f t="shared" si="87"/>
        <v>150.78020600000002</v>
      </c>
      <c r="M471" s="310">
        <f t="shared" si="88"/>
        <v>365.23237799999993</v>
      </c>
      <c r="N471" s="289"/>
      <c r="O471" s="288">
        <f t="shared" si="89"/>
        <v>188.49518099999997</v>
      </c>
      <c r="P471" s="309">
        <f t="shared" si="90"/>
        <v>192.53698799999998</v>
      </c>
      <c r="Q471" s="287"/>
      <c r="R471" s="286"/>
    </row>
    <row r="472" spans="1:18" ht="18" customHeight="1">
      <c r="A472" s="12">
        <v>40101</v>
      </c>
      <c r="C472" s="13">
        <v>3.73</v>
      </c>
      <c r="D472" s="13">
        <v>9.83</v>
      </c>
      <c r="F472" s="292">
        <v>5.05</v>
      </c>
      <c r="G472" s="13">
        <v>5.18</v>
      </c>
      <c r="K472" s="290"/>
      <c r="L472" s="287">
        <f t="shared" si="87"/>
        <v>146.84338600000001</v>
      </c>
      <c r="M472" s="310">
        <f t="shared" si="88"/>
        <v>361.19057099999998</v>
      </c>
      <c r="N472" s="289"/>
      <c r="O472" s="288">
        <f t="shared" si="89"/>
        <v>185.55568499999998</v>
      </c>
      <c r="P472" s="309">
        <f t="shared" si="90"/>
        <v>190.33236599999998</v>
      </c>
      <c r="Q472" s="287"/>
      <c r="R472" s="286"/>
    </row>
    <row r="473" spans="1:18" ht="18" customHeight="1">
      <c r="A473" s="12">
        <v>40102</v>
      </c>
      <c r="C473" s="13">
        <v>3.72</v>
      </c>
      <c r="D473" s="13">
        <v>9.7750000000000004</v>
      </c>
      <c r="F473" s="292">
        <v>4.9874999999999998</v>
      </c>
      <c r="G473" s="13">
        <v>5.1050000000000004</v>
      </c>
      <c r="K473" s="290"/>
      <c r="L473" s="287">
        <f t="shared" si="87"/>
        <v>146.44970400000003</v>
      </c>
      <c r="M473" s="310">
        <f t="shared" si="88"/>
        <v>359.1696675</v>
      </c>
      <c r="N473" s="289"/>
      <c r="O473" s="288">
        <f t="shared" si="89"/>
        <v>183.25920374999998</v>
      </c>
      <c r="P473" s="309">
        <f t="shared" si="90"/>
        <v>187.57658850000001</v>
      </c>
      <c r="Q473" s="287"/>
      <c r="R473" s="286"/>
    </row>
    <row r="474" spans="1:18" ht="18" customHeight="1">
      <c r="A474" s="12">
        <v>40105</v>
      </c>
      <c r="C474" s="13">
        <v>3.8624999999999998</v>
      </c>
      <c r="D474" s="13">
        <v>9.9625000000000004</v>
      </c>
      <c r="F474" s="292">
        <v>5.1775000000000002</v>
      </c>
      <c r="G474" s="13">
        <v>5.2874999999999996</v>
      </c>
      <c r="K474" s="290"/>
      <c r="L474" s="287">
        <f t="shared" si="87"/>
        <v>152.0596725</v>
      </c>
      <c r="M474" s="310">
        <f t="shared" si="88"/>
        <v>366.05911125</v>
      </c>
      <c r="N474" s="289"/>
      <c r="O474" s="288">
        <f t="shared" si="89"/>
        <v>190.24050674999998</v>
      </c>
      <c r="P474" s="309">
        <f t="shared" si="90"/>
        <v>194.28231374999996</v>
      </c>
      <c r="Q474" s="287"/>
      <c r="R474" s="286"/>
    </row>
    <row r="475" spans="1:18" ht="18" customHeight="1">
      <c r="A475" s="12">
        <v>40106</v>
      </c>
      <c r="C475" s="13">
        <v>3.8450000000000002</v>
      </c>
      <c r="D475" s="13">
        <v>9.8249999999999993</v>
      </c>
      <c r="F475" s="292">
        <v>5.1749999999999998</v>
      </c>
      <c r="G475" s="13">
        <v>5.2575000000000003</v>
      </c>
      <c r="K475" s="290"/>
      <c r="L475" s="287">
        <f t="shared" si="87"/>
        <v>151.37072900000001</v>
      </c>
      <c r="M475" s="310">
        <f t="shared" si="88"/>
        <v>361.00685249999992</v>
      </c>
      <c r="N475" s="289"/>
      <c r="O475" s="288">
        <f t="shared" si="89"/>
        <v>190.14864749999998</v>
      </c>
      <c r="P475" s="309">
        <f t="shared" si="90"/>
        <v>193.18000275</v>
      </c>
      <c r="Q475" s="287"/>
      <c r="R475" s="286"/>
    </row>
    <row r="476" spans="1:18" ht="18" customHeight="1">
      <c r="A476" s="12">
        <v>40107</v>
      </c>
      <c r="C476" s="13">
        <v>3.9824999999999999</v>
      </c>
      <c r="D476" s="13">
        <v>10.085000000000001</v>
      </c>
      <c r="F476" s="292">
        <v>5.4249999999999998</v>
      </c>
      <c r="G476" s="13">
        <v>5.46</v>
      </c>
      <c r="K476" s="290"/>
      <c r="L476" s="287">
        <f t="shared" si="87"/>
        <v>156.78385650000001</v>
      </c>
      <c r="M476" s="310">
        <f t="shared" si="88"/>
        <v>370.56021449999997</v>
      </c>
      <c r="N476" s="289"/>
      <c r="O476" s="288">
        <f t="shared" si="89"/>
        <v>199.33457249999998</v>
      </c>
      <c r="P476" s="309">
        <f t="shared" si="90"/>
        <v>200.62060199999999</v>
      </c>
      <c r="Q476" s="287"/>
      <c r="R476" s="286"/>
    </row>
    <row r="477" spans="1:18" ht="18" customHeight="1">
      <c r="A477" s="12">
        <v>40108</v>
      </c>
      <c r="C477" s="13">
        <v>4.0350000000000001</v>
      </c>
      <c r="D477" s="13">
        <v>10.055</v>
      </c>
      <c r="F477" s="292">
        <v>5.5175000000000001</v>
      </c>
      <c r="G477" s="13">
        <v>5.53</v>
      </c>
      <c r="K477" s="290"/>
      <c r="L477" s="287">
        <f t="shared" si="87"/>
        <v>158.85068700000002</v>
      </c>
      <c r="M477" s="310">
        <f t="shared" si="88"/>
        <v>369.45790349999999</v>
      </c>
      <c r="N477" s="289"/>
      <c r="O477" s="288">
        <f t="shared" si="89"/>
        <v>202.73336474999999</v>
      </c>
      <c r="P477" s="309">
        <f t="shared" si="90"/>
        <v>203.19266099999999</v>
      </c>
      <c r="Q477" s="287"/>
      <c r="R477" s="286"/>
    </row>
    <row r="478" spans="1:18" ht="18" customHeight="1">
      <c r="A478" s="12">
        <v>40109</v>
      </c>
      <c r="C478" s="13">
        <v>3.9775</v>
      </c>
      <c r="D478" s="13">
        <v>10.6</v>
      </c>
      <c r="F478" s="292">
        <v>5.4775</v>
      </c>
      <c r="G478" s="13">
        <v>5.4950000000000001</v>
      </c>
      <c r="K478" s="290"/>
      <c r="L478" s="287">
        <f t="shared" si="87"/>
        <v>156.58701550000001</v>
      </c>
      <c r="M478" s="310">
        <f t="shared" si="88"/>
        <v>389.48321999999996</v>
      </c>
      <c r="N478" s="289"/>
      <c r="O478" s="288">
        <f t="shared" si="89"/>
        <v>201.26361674999998</v>
      </c>
      <c r="P478" s="309">
        <f t="shared" si="90"/>
        <v>201.90663149999997</v>
      </c>
      <c r="Q478" s="287"/>
      <c r="R478" s="286"/>
    </row>
    <row r="479" spans="1:18" ht="18" customHeight="1">
      <c r="A479" s="12">
        <v>40112</v>
      </c>
      <c r="C479" s="13">
        <v>3.78</v>
      </c>
      <c r="D479" s="13">
        <v>9.8650000000000002</v>
      </c>
      <c r="F479" s="292">
        <v>5.27</v>
      </c>
      <c r="G479" s="13">
        <v>5.31</v>
      </c>
      <c r="K479" s="290"/>
      <c r="L479" s="287">
        <f t="shared" si="87"/>
        <v>148.81179599999999</v>
      </c>
      <c r="M479" s="310">
        <f t="shared" si="88"/>
        <v>362.47660049999996</v>
      </c>
      <c r="N479" s="289"/>
      <c r="O479" s="288">
        <f t="shared" si="89"/>
        <v>193.63929899999997</v>
      </c>
      <c r="P479" s="309">
        <f t="shared" si="90"/>
        <v>195.10904699999998</v>
      </c>
      <c r="Q479" s="287"/>
      <c r="R479" s="286"/>
    </row>
    <row r="480" spans="1:18" ht="18" customHeight="1">
      <c r="A480" s="12">
        <v>40113</v>
      </c>
      <c r="C480" s="13">
        <v>3.7075</v>
      </c>
      <c r="D480" s="13">
        <v>9.7349999999999994</v>
      </c>
      <c r="F480" s="292">
        <v>5.0324999999999998</v>
      </c>
      <c r="G480" s="13">
        <v>5.1050000000000004</v>
      </c>
      <c r="K480" s="290"/>
      <c r="L480" s="287">
        <f t="shared" si="87"/>
        <v>145.95760150000001</v>
      </c>
      <c r="M480" s="310">
        <f t="shared" si="88"/>
        <v>357.69991949999996</v>
      </c>
      <c r="N480" s="289"/>
      <c r="O480" s="288">
        <f t="shared" si="89"/>
        <v>184.91267024999996</v>
      </c>
      <c r="P480" s="309">
        <f t="shared" si="90"/>
        <v>187.57658850000001</v>
      </c>
      <c r="Q480" s="287"/>
      <c r="R480" s="286"/>
    </row>
    <row r="481" spans="1:18" ht="18" customHeight="1">
      <c r="A481" s="12">
        <v>40114</v>
      </c>
      <c r="C481" s="13">
        <v>3.69</v>
      </c>
      <c r="D481" s="13">
        <v>9.6850000000000005</v>
      </c>
      <c r="F481" s="292">
        <v>4.9474999999999998</v>
      </c>
      <c r="G481" s="13">
        <v>5.0225</v>
      </c>
      <c r="K481" s="290"/>
      <c r="L481" s="287">
        <f t="shared" si="87"/>
        <v>145.26865800000002</v>
      </c>
      <c r="M481" s="310">
        <f t="shared" si="88"/>
        <v>355.86273449999999</v>
      </c>
      <c r="N481" s="289"/>
      <c r="O481" s="288">
        <f t="shared" si="89"/>
        <v>181.78945574999997</v>
      </c>
      <c r="P481" s="309">
        <f t="shared" si="90"/>
        <v>184.54523325</v>
      </c>
      <c r="Q481" s="287"/>
      <c r="R481" s="286"/>
    </row>
    <row r="482" spans="1:18" ht="18" customHeight="1">
      <c r="A482" s="12">
        <v>40115</v>
      </c>
      <c r="C482" s="13">
        <v>3.7949999999999999</v>
      </c>
      <c r="D482" s="13">
        <v>9.8550000000000004</v>
      </c>
      <c r="F482" s="292">
        <v>5.0374999999999996</v>
      </c>
      <c r="G482" s="13">
        <v>5.08</v>
      </c>
      <c r="K482" s="290"/>
      <c r="L482" s="287">
        <f t="shared" si="87"/>
        <v>149.40231900000001</v>
      </c>
      <c r="M482" s="310">
        <f t="shared" si="88"/>
        <v>362.10916349999997</v>
      </c>
      <c r="N482" s="289"/>
      <c r="O482" s="288">
        <f t="shared" si="89"/>
        <v>185.09638874999996</v>
      </c>
      <c r="P482" s="309">
        <f t="shared" si="90"/>
        <v>186.657996</v>
      </c>
      <c r="Q482" s="287"/>
      <c r="R482" s="286"/>
    </row>
    <row r="483" spans="1:18" ht="18" customHeight="1">
      <c r="A483" s="12">
        <v>40116</v>
      </c>
      <c r="C483" s="13">
        <v>3.66</v>
      </c>
      <c r="D483" s="13">
        <v>9.7799999999999994</v>
      </c>
      <c r="F483" s="292">
        <v>4.9424999999999999</v>
      </c>
      <c r="G483" s="13">
        <v>4.99</v>
      </c>
      <c r="K483" s="290"/>
      <c r="L483" s="287">
        <f t="shared" si="87"/>
        <v>144.08761200000001</v>
      </c>
      <c r="M483" s="310">
        <f t="shared" si="88"/>
        <v>359.35338599999994</v>
      </c>
      <c r="N483" s="289"/>
      <c r="O483" s="288">
        <f t="shared" si="89"/>
        <v>181.60573724999998</v>
      </c>
      <c r="P483" s="309">
        <f t="shared" si="90"/>
        <v>183.35106299999998</v>
      </c>
      <c r="Q483" s="287"/>
      <c r="R483" s="286"/>
    </row>
    <row r="484" spans="1:18" ht="18" customHeight="1">
      <c r="A484" s="301" t="s">
        <v>61</v>
      </c>
      <c r="B484" s="297"/>
      <c r="C484" s="297">
        <f>AVERAGE(C462:C483)</f>
        <v>3.7201136363636351</v>
      </c>
      <c r="D484" s="297">
        <f>AVERAGE(D462:D483)</f>
        <v>9.682386363636363</v>
      </c>
      <c r="E484" s="297"/>
      <c r="F484" s="300">
        <f>AVERAGE(F462:F483)</f>
        <v>4.9656818181818174</v>
      </c>
      <c r="G484" s="297">
        <f>AVERAGE(G462:G483)</f>
        <v>5.0830681818181818</v>
      </c>
      <c r="H484" s="297"/>
      <c r="I484" s="297"/>
      <c r="K484" s="299"/>
      <c r="L484" s="294">
        <f>AVERAGE(L462:L483)</f>
        <v>146.45417765909093</v>
      </c>
      <c r="M484" s="312">
        <f>AVERAGE(M462:M483)</f>
        <v>355.76669982954542</v>
      </c>
      <c r="N484" s="295"/>
      <c r="O484" s="299">
        <f>AVERAGE(O462:O483)</f>
        <v>182.45752302272723</v>
      </c>
      <c r="P484" s="311">
        <f>AVERAGE(P462:P483)</f>
        <v>186.77073235227272</v>
      </c>
      <c r="Q484" s="294"/>
      <c r="R484" s="293"/>
    </row>
    <row r="485" spans="1:18" ht="18" customHeight="1">
      <c r="A485" s="12">
        <v>40119</v>
      </c>
      <c r="C485" s="13">
        <v>3.8228</v>
      </c>
      <c r="D485" s="13">
        <v>9.9749999999999996</v>
      </c>
      <c r="F485" s="292">
        <v>5.1675000000000004</v>
      </c>
      <c r="G485" s="13">
        <v>5.2</v>
      </c>
      <c r="K485" s="290"/>
      <c r="L485" s="287">
        <f t="shared" ref="L485:L503" si="91">C485*39.3682</f>
        <v>150.49675496</v>
      </c>
      <c r="M485" s="310">
        <f t="shared" ref="M485:M503" si="92">D485*36.7437</f>
        <v>366.51840749999997</v>
      </c>
      <c r="N485" s="289"/>
      <c r="O485" s="288">
        <f t="shared" ref="O485:O503" si="93">F485*36.7437</f>
        <v>189.87306975000001</v>
      </c>
      <c r="P485" s="309">
        <f t="shared" ref="P485:P503" si="94">G485*36.7437</f>
        <v>191.06724</v>
      </c>
      <c r="Q485" s="287"/>
      <c r="R485" s="286"/>
    </row>
    <row r="486" spans="1:18" ht="18" customHeight="1">
      <c r="A486" s="12">
        <v>40120</v>
      </c>
      <c r="C486" s="13">
        <v>3.9</v>
      </c>
      <c r="D486" s="13">
        <v>10.067500000000001</v>
      </c>
      <c r="F486" s="292">
        <v>5.1574999999999998</v>
      </c>
      <c r="G486" s="13">
        <v>5.2</v>
      </c>
      <c r="K486" s="290"/>
      <c r="L486" s="287">
        <f t="shared" si="91"/>
        <v>153.53598</v>
      </c>
      <c r="M486" s="310">
        <f t="shared" si="92"/>
        <v>369.91719975000001</v>
      </c>
      <c r="N486" s="289"/>
      <c r="O486" s="288">
        <f t="shared" si="93"/>
        <v>189.50563274999996</v>
      </c>
      <c r="P486" s="309">
        <f t="shared" si="94"/>
        <v>191.06724</v>
      </c>
      <c r="Q486" s="287"/>
      <c r="R486" s="286"/>
    </row>
    <row r="487" spans="1:18" ht="18" customHeight="1">
      <c r="A487" s="12">
        <v>40121</v>
      </c>
      <c r="C487" s="13">
        <v>3.84</v>
      </c>
      <c r="D487" s="13">
        <v>9.9550000000000001</v>
      </c>
      <c r="F487" s="292">
        <v>5.21</v>
      </c>
      <c r="G487" s="13">
        <v>5.2675000000000001</v>
      </c>
      <c r="K487" s="290"/>
      <c r="L487" s="287">
        <f t="shared" si="91"/>
        <v>151.17388800000001</v>
      </c>
      <c r="M487" s="310">
        <f t="shared" si="92"/>
        <v>365.78353349999998</v>
      </c>
      <c r="N487" s="289"/>
      <c r="O487" s="288">
        <f t="shared" si="93"/>
        <v>191.43467699999999</v>
      </c>
      <c r="P487" s="309">
        <f t="shared" si="94"/>
        <v>193.54743975</v>
      </c>
      <c r="Q487" s="287"/>
      <c r="R487" s="286"/>
    </row>
    <row r="488" spans="1:18" ht="18" customHeight="1">
      <c r="A488" s="12">
        <v>40122</v>
      </c>
      <c r="C488" s="13">
        <v>3.7650000000000001</v>
      </c>
      <c r="D488" s="13">
        <v>9.67</v>
      </c>
      <c r="F488" s="292">
        <v>5.1224999999999996</v>
      </c>
      <c r="G488" s="13">
        <v>5.1749999999999998</v>
      </c>
      <c r="K488" s="290"/>
      <c r="L488" s="287">
        <f t="shared" si="91"/>
        <v>148.22127300000002</v>
      </c>
      <c r="M488" s="310">
        <f t="shared" si="92"/>
        <v>355.31157899999999</v>
      </c>
      <c r="N488" s="289"/>
      <c r="O488" s="288">
        <f t="shared" si="93"/>
        <v>188.21960324999998</v>
      </c>
      <c r="P488" s="309">
        <f t="shared" si="94"/>
        <v>190.14864749999998</v>
      </c>
      <c r="Q488" s="287"/>
      <c r="R488" s="286"/>
    </row>
    <row r="489" spans="1:18" ht="18" customHeight="1">
      <c r="A489" s="12">
        <v>40123</v>
      </c>
      <c r="C489" s="13">
        <v>3.67</v>
      </c>
      <c r="D489" s="13">
        <v>9.48</v>
      </c>
      <c r="F489" s="292">
        <v>4.9725000000000001</v>
      </c>
      <c r="G489" s="13">
        <v>5.01</v>
      </c>
      <c r="K489" s="290"/>
      <c r="L489" s="287">
        <f t="shared" si="91"/>
        <v>144.48129399999999</v>
      </c>
      <c r="M489" s="310">
        <f t="shared" si="92"/>
        <v>348.33027599999997</v>
      </c>
      <c r="N489" s="289"/>
      <c r="O489" s="288">
        <f t="shared" si="93"/>
        <v>182.70804824999999</v>
      </c>
      <c r="P489" s="309">
        <f t="shared" si="94"/>
        <v>184.08593699999997</v>
      </c>
      <c r="Q489" s="287"/>
      <c r="R489" s="286"/>
    </row>
    <row r="490" spans="1:18" ht="18" customHeight="1">
      <c r="A490" s="12">
        <v>40126</v>
      </c>
      <c r="C490" s="13">
        <v>3.86</v>
      </c>
      <c r="D490" s="13">
        <v>9.6425000000000001</v>
      </c>
      <c r="F490" s="292">
        <v>5.2</v>
      </c>
      <c r="G490" s="13">
        <v>5.2175000000000002</v>
      </c>
      <c r="K490" s="290"/>
      <c r="L490" s="287">
        <f t="shared" si="91"/>
        <v>151.961252</v>
      </c>
      <c r="M490" s="310">
        <f t="shared" si="92"/>
        <v>354.30112724999998</v>
      </c>
      <c r="N490" s="289"/>
      <c r="O490" s="288">
        <f t="shared" si="93"/>
        <v>191.06724</v>
      </c>
      <c r="P490" s="309">
        <f t="shared" si="94"/>
        <v>191.71025474999999</v>
      </c>
      <c r="Q490" s="287"/>
      <c r="R490" s="286"/>
    </row>
    <row r="491" spans="1:18" ht="18" customHeight="1">
      <c r="A491" s="12">
        <v>40127</v>
      </c>
      <c r="C491" s="13">
        <v>3.9449999999999998</v>
      </c>
      <c r="D491" s="13">
        <v>9.6150000000000002</v>
      </c>
      <c r="F491" s="292">
        <v>5.23</v>
      </c>
      <c r="G491" s="13">
        <v>5.2549999999999999</v>
      </c>
      <c r="K491" s="290"/>
      <c r="L491" s="287">
        <f t="shared" si="91"/>
        <v>155.30754899999999</v>
      </c>
      <c r="M491" s="310">
        <f t="shared" si="92"/>
        <v>353.29067549999996</v>
      </c>
      <c r="N491" s="289"/>
      <c r="O491" s="288">
        <f t="shared" si="93"/>
        <v>192.16955100000001</v>
      </c>
      <c r="P491" s="309">
        <f t="shared" si="94"/>
        <v>193.08814349999997</v>
      </c>
      <c r="Q491" s="287"/>
      <c r="R491" s="286"/>
    </row>
    <row r="492" spans="1:18" ht="18" customHeight="1">
      <c r="A492" s="12">
        <v>40128</v>
      </c>
      <c r="C492" s="13">
        <v>3.94</v>
      </c>
      <c r="D492" s="13">
        <v>9.6374999999999993</v>
      </c>
      <c r="F492" s="292">
        <v>5.3174999999999999</v>
      </c>
      <c r="G492" s="13">
        <v>5.3525</v>
      </c>
      <c r="K492" s="290"/>
      <c r="L492" s="287">
        <f t="shared" si="91"/>
        <v>155.11070800000002</v>
      </c>
      <c r="M492" s="310">
        <f t="shared" si="92"/>
        <v>354.11740874999992</v>
      </c>
      <c r="N492" s="289"/>
      <c r="O492" s="288">
        <f t="shared" si="93"/>
        <v>195.38462474999997</v>
      </c>
      <c r="P492" s="309">
        <f t="shared" si="94"/>
        <v>196.67065424999998</v>
      </c>
      <c r="Q492" s="287"/>
      <c r="R492" s="286"/>
    </row>
    <row r="493" spans="1:18" ht="18" customHeight="1">
      <c r="A493" s="12">
        <v>40129</v>
      </c>
      <c r="C493" s="13">
        <v>3.9049999999999998</v>
      </c>
      <c r="D493" s="13">
        <v>9.8224999999999998</v>
      </c>
      <c r="F493" s="292">
        <v>5.3174999999999999</v>
      </c>
      <c r="G493" s="13">
        <v>5.35</v>
      </c>
      <c r="K493" s="290"/>
      <c r="L493" s="287">
        <f t="shared" si="91"/>
        <v>153.732821</v>
      </c>
      <c r="M493" s="310">
        <f t="shared" si="92"/>
        <v>360.91499324999995</v>
      </c>
      <c r="N493" s="289"/>
      <c r="O493" s="288">
        <f t="shared" si="93"/>
        <v>195.38462474999997</v>
      </c>
      <c r="P493" s="309">
        <f t="shared" si="94"/>
        <v>196.57879499999996</v>
      </c>
      <c r="Q493" s="287"/>
      <c r="R493" s="286"/>
    </row>
    <row r="494" spans="1:18" ht="18" customHeight="1">
      <c r="A494" s="12">
        <v>40130</v>
      </c>
      <c r="C494" s="13">
        <v>3.9049999999999998</v>
      </c>
      <c r="D494" s="13">
        <v>9.84</v>
      </c>
      <c r="F494" s="292">
        <v>5.39</v>
      </c>
      <c r="G494" s="13">
        <v>5.4050000000000002</v>
      </c>
      <c r="K494" s="290"/>
      <c r="L494" s="287">
        <f t="shared" si="91"/>
        <v>153.732821</v>
      </c>
      <c r="M494" s="310">
        <f t="shared" si="92"/>
        <v>361.55800799999997</v>
      </c>
      <c r="N494" s="289"/>
      <c r="O494" s="288">
        <f t="shared" si="93"/>
        <v>198.04854299999997</v>
      </c>
      <c r="P494" s="309">
        <f t="shared" si="94"/>
        <v>198.59969849999999</v>
      </c>
      <c r="Q494" s="287"/>
      <c r="R494" s="286"/>
    </row>
    <row r="495" spans="1:18" ht="18" customHeight="1">
      <c r="A495" s="12">
        <v>40133</v>
      </c>
      <c r="C495" s="13">
        <v>4.0225</v>
      </c>
      <c r="D495" s="13">
        <v>10.1</v>
      </c>
      <c r="F495" s="292">
        <v>5.6224999999999996</v>
      </c>
      <c r="G495" s="13">
        <v>5.6025</v>
      </c>
      <c r="K495" s="290"/>
      <c r="L495" s="287">
        <f t="shared" si="91"/>
        <v>158.35858450000001</v>
      </c>
      <c r="M495" s="310">
        <f t="shared" si="92"/>
        <v>371.11136999999997</v>
      </c>
      <c r="N495" s="289"/>
      <c r="O495" s="288">
        <f t="shared" si="93"/>
        <v>206.59145324999997</v>
      </c>
      <c r="P495" s="309">
        <f t="shared" si="94"/>
        <v>205.85657924999998</v>
      </c>
      <c r="Q495" s="287"/>
      <c r="R495" s="286"/>
    </row>
    <row r="496" spans="1:18" ht="18" customHeight="1">
      <c r="A496" s="12">
        <v>40134</v>
      </c>
      <c r="C496" s="13">
        <v>4.0199999999999996</v>
      </c>
      <c r="D496" s="13">
        <v>10.295</v>
      </c>
      <c r="F496" s="292">
        <v>5.7474999999999996</v>
      </c>
      <c r="G496" s="13">
        <v>5.74</v>
      </c>
      <c r="K496" s="290"/>
      <c r="L496" s="287">
        <f t="shared" si="91"/>
        <v>158.260164</v>
      </c>
      <c r="M496" s="310">
        <f t="shared" si="92"/>
        <v>378.27639149999999</v>
      </c>
      <c r="N496" s="289"/>
      <c r="O496" s="288">
        <f t="shared" si="93"/>
        <v>211.18441574999997</v>
      </c>
      <c r="P496" s="309">
        <f t="shared" si="94"/>
        <v>210.908838</v>
      </c>
      <c r="Q496" s="287"/>
      <c r="R496" s="286"/>
    </row>
    <row r="497" spans="1:18" ht="18" customHeight="1">
      <c r="A497" s="12">
        <v>40135</v>
      </c>
      <c r="C497" s="13">
        <v>3.98</v>
      </c>
      <c r="D497" s="13">
        <v>10.27</v>
      </c>
      <c r="F497" s="292">
        <v>5.6624999999999996</v>
      </c>
      <c r="G497" s="13">
        <v>5.6524999999999999</v>
      </c>
      <c r="K497" s="290"/>
      <c r="L497" s="287">
        <f t="shared" si="91"/>
        <v>156.68543600000001</v>
      </c>
      <c r="M497" s="310">
        <f t="shared" si="92"/>
        <v>377.35779899999994</v>
      </c>
      <c r="N497" s="289"/>
      <c r="O497" s="288">
        <f t="shared" si="93"/>
        <v>208.06120124999998</v>
      </c>
      <c r="P497" s="309">
        <f t="shared" si="94"/>
        <v>207.69376424999999</v>
      </c>
      <c r="Q497" s="287"/>
      <c r="R497" s="286"/>
    </row>
    <row r="498" spans="1:18" ht="18" customHeight="1">
      <c r="A498" s="12">
        <v>40136</v>
      </c>
      <c r="C498" s="13">
        <v>3.95</v>
      </c>
      <c r="D498" s="13">
        <v>10.39</v>
      </c>
      <c r="F498" s="292">
        <v>5.625</v>
      </c>
      <c r="G498" s="13">
        <v>5.61</v>
      </c>
      <c r="K498" s="290"/>
      <c r="L498" s="287">
        <f t="shared" si="91"/>
        <v>155.50439</v>
      </c>
      <c r="M498" s="310">
        <f t="shared" si="92"/>
        <v>381.767043</v>
      </c>
      <c r="N498" s="289"/>
      <c r="O498" s="288">
        <f t="shared" si="93"/>
        <v>206.68331249999997</v>
      </c>
      <c r="P498" s="309">
        <f t="shared" si="94"/>
        <v>206.13215700000001</v>
      </c>
      <c r="Q498" s="287"/>
      <c r="R498" s="286"/>
    </row>
    <row r="499" spans="1:18" ht="18" customHeight="1">
      <c r="A499" s="12">
        <v>40137</v>
      </c>
      <c r="C499" s="13">
        <v>3.91</v>
      </c>
      <c r="D499" s="13">
        <v>10.46</v>
      </c>
      <c r="F499" s="292">
        <v>5.5975000000000001</v>
      </c>
      <c r="G499" s="13">
        <v>5.5674999999999999</v>
      </c>
      <c r="K499" s="290"/>
      <c r="L499" s="287">
        <f t="shared" si="91"/>
        <v>153.92966200000001</v>
      </c>
      <c r="M499" s="310">
        <f t="shared" si="92"/>
        <v>384.33910200000003</v>
      </c>
      <c r="N499" s="289"/>
      <c r="O499" s="288">
        <f t="shared" si="93"/>
        <v>205.67286074999998</v>
      </c>
      <c r="P499" s="309">
        <f t="shared" si="94"/>
        <v>204.57054974999997</v>
      </c>
      <c r="Q499" s="287"/>
      <c r="R499" s="286"/>
    </row>
    <row r="500" spans="1:18" ht="18" customHeight="1">
      <c r="A500" s="12">
        <v>40140</v>
      </c>
      <c r="C500" s="13">
        <v>3.8725000000000001</v>
      </c>
      <c r="D500" s="13">
        <v>10.42</v>
      </c>
      <c r="F500" s="292">
        <v>5.5724999999999998</v>
      </c>
      <c r="G500" s="13">
        <v>5.54</v>
      </c>
      <c r="K500" s="290"/>
      <c r="L500" s="287">
        <f t="shared" si="91"/>
        <v>152.45335450000002</v>
      </c>
      <c r="M500" s="310">
        <f t="shared" si="92"/>
        <v>382.86935399999999</v>
      </c>
      <c r="N500" s="289"/>
      <c r="O500" s="288">
        <f t="shared" si="93"/>
        <v>204.75426824999997</v>
      </c>
      <c r="P500" s="309">
        <f t="shared" si="94"/>
        <v>203.56009799999998</v>
      </c>
      <c r="Q500" s="287"/>
      <c r="R500" s="286"/>
    </row>
    <row r="501" spans="1:18" ht="18" customHeight="1">
      <c r="A501" s="12">
        <v>40141</v>
      </c>
      <c r="C501" s="13">
        <v>3.76</v>
      </c>
      <c r="D501" s="13">
        <v>10.46</v>
      </c>
      <c r="F501" s="292">
        <v>5.33</v>
      </c>
      <c r="G501" s="13">
        <v>5.2949999999999999</v>
      </c>
      <c r="K501" s="290"/>
      <c r="L501" s="287">
        <f t="shared" si="91"/>
        <v>148.02443199999999</v>
      </c>
      <c r="M501" s="310">
        <f t="shared" si="92"/>
        <v>384.33910200000003</v>
      </c>
      <c r="N501" s="289"/>
      <c r="O501" s="288">
        <f t="shared" si="93"/>
        <v>195.84392099999999</v>
      </c>
      <c r="P501" s="309">
        <f t="shared" si="94"/>
        <v>194.55789149999998</v>
      </c>
      <c r="Q501" s="287"/>
      <c r="R501" s="286"/>
    </row>
    <row r="502" spans="1:18" ht="18" customHeight="1">
      <c r="A502" s="12">
        <v>40142</v>
      </c>
      <c r="C502" s="13">
        <v>3.92</v>
      </c>
      <c r="D502" s="13">
        <v>10.545</v>
      </c>
      <c r="F502" s="292">
        <v>5.5025000000000004</v>
      </c>
      <c r="G502" s="13">
        <v>5.4649999999999999</v>
      </c>
      <c r="K502" s="290"/>
      <c r="L502" s="287">
        <f t="shared" si="91"/>
        <v>154.32334399999999</v>
      </c>
      <c r="M502" s="310">
        <f t="shared" si="92"/>
        <v>387.46231649999999</v>
      </c>
      <c r="N502" s="289"/>
      <c r="O502" s="288">
        <f t="shared" si="93"/>
        <v>202.18220925</v>
      </c>
      <c r="P502" s="309">
        <f t="shared" si="94"/>
        <v>200.80432049999999</v>
      </c>
      <c r="Q502" s="287"/>
      <c r="R502" s="286"/>
    </row>
    <row r="503" spans="1:18" ht="18" customHeight="1">
      <c r="A503" s="12">
        <v>40147</v>
      </c>
      <c r="C503" s="13">
        <v>4.0274999999999999</v>
      </c>
      <c r="D503" s="13">
        <v>10.605</v>
      </c>
      <c r="F503" s="292">
        <v>5.6749999999999998</v>
      </c>
      <c r="G503" s="13">
        <v>5.6050000000000004</v>
      </c>
      <c r="K503" s="290"/>
      <c r="L503" s="287">
        <f t="shared" si="91"/>
        <v>158.55542550000001</v>
      </c>
      <c r="M503" s="310">
        <f t="shared" si="92"/>
        <v>389.66693849999996</v>
      </c>
      <c r="N503" s="289"/>
      <c r="O503" s="288">
        <f t="shared" si="93"/>
        <v>208.52049749999998</v>
      </c>
      <c r="P503" s="309">
        <f t="shared" si="94"/>
        <v>205.94843850000001</v>
      </c>
      <c r="Q503" s="287"/>
      <c r="R503" s="286"/>
    </row>
    <row r="504" spans="1:18" ht="18" customHeight="1">
      <c r="A504" s="298" t="s">
        <v>60</v>
      </c>
      <c r="B504" s="297"/>
      <c r="C504" s="297">
        <f>AVERAGE(C485:C503)</f>
        <v>3.8955421052631585</v>
      </c>
      <c r="D504" s="297">
        <f>AVERAGE(D485:D503)</f>
        <v>10.065789473684209</v>
      </c>
      <c r="E504" s="297"/>
      <c r="F504" s="297">
        <f>AVERAGE(F485:F503)</f>
        <v>5.3905263157894741</v>
      </c>
      <c r="G504" s="297">
        <f>AVERAGE(G485:G503)</f>
        <v>5.3952631578947381</v>
      </c>
      <c r="H504" s="297"/>
      <c r="I504" s="297"/>
      <c r="K504" s="299"/>
      <c r="L504" s="294">
        <f>AVERAGE(L485:L503)</f>
        <v>153.36048070842108</v>
      </c>
      <c r="M504" s="312">
        <f>AVERAGE(M485:M503)</f>
        <v>369.85434868421049</v>
      </c>
      <c r="N504" s="295"/>
      <c r="O504" s="294">
        <f>AVERAGE(O485:O503)</f>
        <v>198.06788178947369</v>
      </c>
      <c r="P504" s="311">
        <f>AVERAGE(P485:P503)</f>
        <v>198.24193089473684</v>
      </c>
      <c r="Q504" s="294"/>
      <c r="R504" s="293"/>
    </row>
    <row r="505" spans="1:18" ht="18" customHeight="1">
      <c r="A505" s="12">
        <v>40148</v>
      </c>
      <c r="C505" s="13">
        <v>3.9975000000000001</v>
      </c>
      <c r="D505" s="13">
        <v>10.595000000000001</v>
      </c>
      <c r="F505" s="292">
        <v>5.625</v>
      </c>
      <c r="G505" s="13">
        <v>5.5674999999999999</v>
      </c>
      <c r="K505" s="290"/>
      <c r="L505" s="287">
        <f t="shared" ref="L505:L526" si="95">C505*39.3682</f>
        <v>157.3743795</v>
      </c>
      <c r="M505" s="310">
        <f t="shared" ref="M505:M526" si="96">D505*36.7437</f>
        <v>389.29950149999996</v>
      </c>
      <c r="N505" s="289"/>
      <c r="O505" s="288">
        <f t="shared" ref="O505:O526" si="97">F505*36.7437</f>
        <v>206.68331249999997</v>
      </c>
      <c r="P505" s="309">
        <f t="shared" ref="P505:P526" si="98">G505*36.7437</f>
        <v>204.57054974999997</v>
      </c>
      <c r="Q505" s="287"/>
      <c r="R505" s="286"/>
    </row>
    <row r="506" spans="1:18" ht="18" customHeight="1">
      <c r="A506" s="12">
        <v>40149</v>
      </c>
      <c r="C506" s="13">
        <v>3.9175</v>
      </c>
      <c r="D506" s="13">
        <v>10.34</v>
      </c>
      <c r="F506" s="292">
        <v>5.5449999999999999</v>
      </c>
      <c r="G506" s="13">
        <v>5.51</v>
      </c>
      <c r="K506" s="290"/>
      <c r="L506" s="287">
        <f t="shared" si="95"/>
        <v>154.22492350000002</v>
      </c>
      <c r="M506" s="310">
        <f t="shared" si="96"/>
        <v>379.92985799999997</v>
      </c>
      <c r="N506" s="289"/>
      <c r="O506" s="288">
        <f t="shared" si="97"/>
        <v>203.74381649999998</v>
      </c>
      <c r="P506" s="309">
        <f t="shared" si="98"/>
        <v>202.45778699999997</v>
      </c>
      <c r="Q506" s="287"/>
      <c r="R506" s="286"/>
    </row>
    <row r="507" spans="1:18" ht="18" customHeight="1">
      <c r="A507" s="12">
        <v>40150</v>
      </c>
      <c r="C507" s="13">
        <v>3.8525</v>
      </c>
      <c r="D507" s="13">
        <v>10.47</v>
      </c>
      <c r="F507" s="292">
        <v>5.4974999999999996</v>
      </c>
      <c r="G507" s="13">
        <v>5.4850000000000003</v>
      </c>
      <c r="K507" s="290"/>
      <c r="L507" s="287">
        <f t="shared" si="95"/>
        <v>151.66599050000002</v>
      </c>
      <c r="M507" s="310">
        <f t="shared" si="96"/>
        <v>384.70653899999996</v>
      </c>
      <c r="N507" s="289"/>
      <c r="O507" s="288">
        <f t="shared" si="97"/>
        <v>201.99849074999997</v>
      </c>
      <c r="P507" s="309">
        <f t="shared" si="98"/>
        <v>201.53919450000001</v>
      </c>
      <c r="Q507" s="287"/>
      <c r="R507" s="286"/>
    </row>
    <row r="508" spans="1:18" ht="18" customHeight="1">
      <c r="A508" s="12">
        <v>40151</v>
      </c>
      <c r="C508" s="13">
        <v>3.8849999999999998</v>
      </c>
      <c r="D508" s="13">
        <v>10.47</v>
      </c>
      <c r="F508" s="292">
        <v>5.58</v>
      </c>
      <c r="G508" s="13">
        <v>5.49</v>
      </c>
      <c r="K508" s="290"/>
      <c r="L508" s="287">
        <f t="shared" si="95"/>
        <v>152.945457</v>
      </c>
      <c r="M508" s="310">
        <f t="shared" si="96"/>
        <v>384.70653899999996</v>
      </c>
      <c r="N508" s="289"/>
      <c r="O508" s="288">
        <f t="shared" si="97"/>
        <v>205.02984599999999</v>
      </c>
      <c r="P508" s="309">
        <f t="shared" si="98"/>
        <v>201.72291299999998</v>
      </c>
      <c r="Q508" s="287"/>
      <c r="R508" s="286"/>
    </row>
    <row r="509" spans="1:18" ht="18" customHeight="1">
      <c r="A509" s="12">
        <v>40154</v>
      </c>
      <c r="C509" s="13">
        <v>3.8374999999999999</v>
      </c>
      <c r="D509" s="13">
        <v>10.53</v>
      </c>
      <c r="F509" s="292">
        <v>5.48</v>
      </c>
      <c r="G509" s="13">
        <v>5.37</v>
      </c>
      <c r="K509" s="290"/>
      <c r="L509" s="287">
        <f t="shared" si="95"/>
        <v>151.0754675</v>
      </c>
      <c r="M509" s="310">
        <f t="shared" si="96"/>
        <v>386.91116099999994</v>
      </c>
      <c r="N509" s="289"/>
      <c r="O509" s="288">
        <f t="shared" si="97"/>
        <v>201.35547600000001</v>
      </c>
      <c r="P509" s="309">
        <f t="shared" si="98"/>
        <v>197.31366899999998</v>
      </c>
      <c r="Q509" s="287"/>
      <c r="R509" s="286"/>
    </row>
    <row r="510" spans="1:18" ht="18" customHeight="1">
      <c r="A510" s="12">
        <v>40155</v>
      </c>
      <c r="C510" s="13">
        <v>3.85</v>
      </c>
      <c r="D510" s="13">
        <v>10.44</v>
      </c>
      <c r="F510" s="292">
        <v>5.3975</v>
      </c>
      <c r="G510" s="13">
        <v>5.33</v>
      </c>
      <c r="K510" s="290"/>
      <c r="L510" s="287">
        <f t="shared" si="95"/>
        <v>151.56757000000002</v>
      </c>
      <c r="M510" s="310">
        <f t="shared" si="96"/>
        <v>383.60422799999998</v>
      </c>
      <c r="N510" s="289"/>
      <c r="O510" s="288">
        <f t="shared" si="97"/>
        <v>198.32412074999999</v>
      </c>
      <c r="P510" s="309">
        <f t="shared" si="98"/>
        <v>195.84392099999999</v>
      </c>
      <c r="Q510" s="287"/>
      <c r="R510" s="286"/>
    </row>
    <row r="511" spans="1:18" ht="18" customHeight="1">
      <c r="A511" s="12">
        <v>40156</v>
      </c>
      <c r="C511" s="13">
        <v>3.835</v>
      </c>
      <c r="D511" s="13">
        <v>10.285</v>
      </c>
      <c r="F511" s="292">
        <v>5.3525</v>
      </c>
      <c r="G511" s="13">
        <v>5.28</v>
      </c>
      <c r="K511" s="290"/>
      <c r="L511" s="287">
        <f t="shared" si="95"/>
        <v>150.977047</v>
      </c>
      <c r="M511" s="310">
        <f t="shared" si="96"/>
        <v>377.90895449999999</v>
      </c>
      <c r="N511" s="289"/>
      <c r="O511" s="288">
        <f t="shared" si="97"/>
        <v>196.67065424999998</v>
      </c>
      <c r="P511" s="309">
        <f t="shared" si="98"/>
        <v>194.00673599999999</v>
      </c>
      <c r="Q511" s="287"/>
      <c r="R511" s="286"/>
    </row>
    <row r="512" spans="1:18" ht="18" customHeight="1">
      <c r="A512" s="12">
        <v>40157</v>
      </c>
      <c r="C512" s="13">
        <v>3.93</v>
      </c>
      <c r="D512" s="13">
        <v>10.27</v>
      </c>
      <c r="F512" s="292">
        <v>5.37</v>
      </c>
      <c r="G512" s="13">
        <v>5.27</v>
      </c>
      <c r="K512" s="290"/>
      <c r="L512" s="287">
        <f t="shared" si="95"/>
        <v>154.717026</v>
      </c>
      <c r="M512" s="310">
        <f t="shared" si="96"/>
        <v>377.35779899999994</v>
      </c>
      <c r="N512" s="289"/>
      <c r="O512" s="288">
        <f t="shared" si="97"/>
        <v>197.31366899999998</v>
      </c>
      <c r="P512" s="309">
        <f t="shared" si="98"/>
        <v>193.63929899999997</v>
      </c>
      <c r="Q512" s="287"/>
      <c r="R512" s="286"/>
    </row>
    <row r="513" spans="1:18" ht="18" customHeight="1">
      <c r="A513" s="12">
        <v>40158</v>
      </c>
      <c r="C513" s="13">
        <v>4.0449999999999999</v>
      </c>
      <c r="D513" s="13">
        <v>10.35</v>
      </c>
      <c r="F513" s="292">
        <v>5.375</v>
      </c>
      <c r="G513" s="13">
        <v>5.2750000000000004</v>
      </c>
      <c r="K513" s="290"/>
      <c r="L513" s="287">
        <f t="shared" si="95"/>
        <v>159.24436900000001</v>
      </c>
      <c r="M513" s="310">
        <f t="shared" si="96"/>
        <v>380.29729499999996</v>
      </c>
      <c r="N513" s="289"/>
      <c r="O513" s="288">
        <f t="shared" si="97"/>
        <v>197.49738749999997</v>
      </c>
      <c r="P513" s="309">
        <f t="shared" si="98"/>
        <v>193.82301749999999</v>
      </c>
      <c r="Q513" s="287"/>
      <c r="R513" s="286"/>
    </row>
    <row r="514" spans="1:18" ht="18" customHeight="1">
      <c r="A514" s="12">
        <v>40161</v>
      </c>
      <c r="C514" s="13">
        <v>4.085</v>
      </c>
      <c r="D514" s="13">
        <v>10.55</v>
      </c>
      <c r="F514" s="292">
        <v>5.4349999999999996</v>
      </c>
      <c r="G514" s="13">
        <v>5.2750000000000004</v>
      </c>
      <c r="K514" s="290"/>
      <c r="L514" s="287">
        <f t="shared" si="95"/>
        <v>160.819097</v>
      </c>
      <c r="M514" s="310">
        <f t="shared" si="96"/>
        <v>387.64603499999998</v>
      </c>
      <c r="N514" s="289"/>
      <c r="O514" s="288">
        <f t="shared" si="97"/>
        <v>199.70200949999997</v>
      </c>
      <c r="P514" s="309">
        <f t="shared" si="98"/>
        <v>193.82301749999999</v>
      </c>
      <c r="Q514" s="287"/>
      <c r="R514" s="286"/>
    </row>
    <row r="515" spans="1:18" ht="18" customHeight="1">
      <c r="A515" s="12">
        <v>40162</v>
      </c>
      <c r="C515" s="13">
        <v>4.0750000000000002</v>
      </c>
      <c r="D515" s="13">
        <v>10.55</v>
      </c>
      <c r="F515" s="292">
        <v>5.3674999999999997</v>
      </c>
      <c r="G515" s="13">
        <v>5.2649999999999997</v>
      </c>
      <c r="K515" s="290"/>
      <c r="L515" s="287">
        <f t="shared" si="95"/>
        <v>160.42541500000002</v>
      </c>
      <c r="M515" s="310">
        <f t="shared" si="96"/>
        <v>387.64603499999998</v>
      </c>
      <c r="N515" s="289"/>
      <c r="O515" s="288">
        <f t="shared" si="97"/>
        <v>197.22180974999998</v>
      </c>
      <c r="P515" s="309">
        <f t="shared" si="98"/>
        <v>193.45558049999997</v>
      </c>
      <c r="Q515" s="287"/>
      <c r="R515" s="286"/>
    </row>
    <row r="516" spans="1:18" ht="18" customHeight="1">
      <c r="A516" s="12">
        <v>40163</v>
      </c>
      <c r="C516" s="13">
        <v>4.1025</v>
      </c>
      <c r="D516" s="13">
        <v>10.595000000000001</v>
      </c>
      <c r="F516" s="292">
        <v>5.3724999999999996</v>
      </c>
      <c r="G516" s="13">
        <v>5.3049999999999997</v>
      </c>
      <c r="K516" s="290"/>
      <c r="L516" s="287">
        <f t="shared" si="95"/>
        <v>161.50804050000002</v>
      </c>
      <c r="M516" s="310">
        <f t="shared" si="96"/>
        <v>389.29950149999996</v>
      </c>
      <c r="N516" s="289"/>
      <c r="O516" s="288">
        <f t="shared" si="97"/>
        <v>197.40552824999997</v>
      </c>
      <c r="P516" s="309">
        <f t="shared" si="98"/>
        <v>194.92532849999998</v>
      </c>
      <c r="Q516" s="287"/>
      <c r="R516" s="286"/>
    </row>
    <row r="517" spans="1:18" ht="18" customHeight="1">
      <c r="A517" s="12">
        <v>40164</v>
      </c>
      <c r="C517" s="13">
        <v>3.97</v>
      </c>
      <c r="D517" s="13">
        <v>10.220000000000001</v>
      </c>
      <c r="F517" s="292">
        <v>5.1849999999999996</v>
      </c>
      <c r="G517" s="13">
        <v>5.15</v>
      </c>
      <c r="K517" s="290"/>
      <c r="L517" s="287">
        <f t="shared" si="95"/>
        <v>156.29175400000003</v>
      </c>
      <c r="M517" s="310">
        <f t="shared" si="96"/>
        <v>375.52061399999997</v>
      </c>
      <c r="N517" s="289"/>
      <c r="O517" s="288">
        <f t="shared" si="97"/>
        <v>190.51608449999998</v>
      </c>
      <c r="P517" s="309">
        <f t="shared" si="98"/>
        <v>189.23005499999999</v>
      </c>
      <c r="Q517" s="287"/>
      <c r="R517" s="286"/>
    </row>
    <row r="518" spans="1:18" ht="18" customHeight="1">
      <c r="A518" s="12">
        <v>40165</v>
      </c>
      <c r="C518" s="13">
        <v>3.9775</v>
      </c>
      <c r="D518" s="13">
        <v>10.119999999999999</v>
      </c>
      <c r="F518" s="292">
        <v>5.28</v>
      </c>
      <c r="G518" s="13">
        <v>5.2424999999999997</v>
      </c>
      <c r="K518" s="290"/>
      <c r="L518" s="287">
        <f t="shared" si="95"/>
        <v>156.58701550000001</v>
      </c>
      <c r="M518" s="310">
        <f t="shared" si="96"/>
        <v>371.84624399999996</v>
      </c>
      <c r="N518" s="289"/>
      <c r="O518" s="288">
        <f t="shared" si="97"/>
        <v>194.00673599999999</v>
      </c>
      <c r="P518" s="309">
        <f t="shared" si="98"/>
        <v>192.62884724999998</v>
      </c>
      <c r="Q518" s="287"/>
      <c r="R518" s="286"/>
    </row>
    <row r="519" spans="1:18" ht="18" customHeight="1">
      <c r="A519" s="12">
        <v>40168</v>
      </c>
      <c r="C519" s="13">
        <v>4</v>
      </c>
      <c r="D519" s="13">
        <v>10.01</v>
      </c>
      <c r="F519" s="292">
        <v>5.1950000000000003</v>
      </c>
      <c r="G519" s="13">
        <v>5.1624999999999996</v>
      </c>
      <c r="K519" s="290"/>
      <c r="L519" s="287">
        <f t="shared" si="95"/>
        <v>157.47280000000001</v>
      </c>
      <c r="M519" s="310">
        <f t="shared" si="96"/>
        <v>367.80443699999995</v>
      </c>
      <c r="N519" s="289"/>
      <c r="O519" s="288">
        <f t="shared" si="97"/>
        <v>190.8835215</v>
      </c>
      <c r="P519" s="309">
        <f t="shared" si="98"/>
        <v>189.68935124999996</v>
      </c>
      <c r="Q519" s="287"/>
      <c r="R519" s="286"/>
    </row>
    <row r="520" spans="1:18" ht="18" customHeight="1">
      <c r="A520" s="12">
        <v>40169</v>
      </c>
      <c r="C520" s="13">
        <v>3.9872000000000001</v>
      </c>
      <c r="D520" s="13">
        <v>9.91</v>
      </c>
      <c r="F520" s="292">
        <v>5.23</v>
      </c>
      <c r="G520" s="13">
        <v>5.1725000000000003</v>
      </c>
      <c r="K520" s="290"/>
      <c r="L520" s="287">
        <f t="shared" si="95"/>
        <v>156.96888704</v>
      </c>
      <c r="M520" s="310">
        <f t="shared" si="96"/>
        <v>364.130067</v>
      </c>
      <c r="N520" s="289"/>
      <c r="O520" s="288">
        <f t="shared" si="97"/>
        <v>192.16955100000001</v>
      </c>
      <c r="P520" s="309">
        <f t="shared" si="98"/>
        <v>190.05678824999998</v>
      </c>
      <c r="Q520" s="287"/>
      <c r="R520" s="286"/>
    </row>
    <row r="521" spans="1:18" ht="18" customHeight="1">
      <c r="A521" s="12">
        <v>40170</v>
      </c>
      <c r="C521" s="13">
        <v>4.0475000000000003</v>
      </c>
      <c r="D521" s="13">
        <v>10.012499999999999</v>
      </c>
      <c r="F521" s="292">
        <v>5.29</v>
      </c>
      <c r="G521" s="13">
        <v>5.23</v>
      </c>
      <c r="K521" s="290"/>
      <c r="L521" s="287">
        <f t="shared" si="95"/>
        <v>159.34278950000001</v>
      </c>
      <c r="M521" s="310">
        <f t="shared" si="96"/>
        <v>367.89629624999992</v>
      </c>
      <c r="N521" s="289"/>
      <c r="O521" s="288">
        <f t="shared" si="97"/>
        <v>194.37417299999998</v>
      </c>
      <c r="P521" s="309">
        <f t="shared" si="98"/>
        <v>192.16955100000001</v>
      </c>
      <c r="Q521" s="287"/>
      <c r="R521" s="286"/>
    </row>
    <row r="522" spans="1:18" ht="18" customHeight="1">
      <c r="A522" s="12">
        <v>40171</v>
      </c>
      <c r="C522" s="13">
        <v>4.085</v>
      </c>
      <c r="D522" s="13">
        <v>9.9949999999999992</v>
      </c>
      <c r="F522" s="292">
        <v>5.2450000000000001</v>
      </c>
      <c r="G522" s="13">
        <v>5.2149999999999999</v>
      </c>
      <c r="K522" s="290"/>
      <c r="L522" s="287">
        <f t="shared" si="95"/>
        <v>160.819097</v>
      </c>
      <c r="M522" s="310">
        <f t="shared" si="96"/>
        <v>367.25328149999996</v>
      </c>
      <c r="N522" s="289"/>
      <c r="O522" s="288">
        <f t="shared" si="97"/>
        <v>192.72070649999998</v>
      </c>
      <c r="P522" s="309">
        <f t="shared" si="98"/>
        <v>191.61839549999999</v>
      </c>
      <c r="Q522" s="287"/>
      <c r="R522" s="286"/>
    </row>
    <row r="523" spans="1:18" ht="18" customHeight="1">
      <c r="A523" s="12">
        <v>40175</v>
      </c>
      <c r="C523" s="13">
        <v>4.16</v>
      </c>
      <c r="D523" s="13">
        <v>10.29</v>
      </c>
      <c r="F523" s="292">
        <v>5.5075000000000003</v>
      </c>
      <c r="G523" s="13">
        <v>5.46</v>
      </c>
      <c r="K523" s="290"/>
      <c r="L523" s="287">
        <f t="shared" si="95"/>
        <v>163.77171200000001</v>
      </c>
      <c r="M523" s="310">
        <f t="shared" si="96"/>
        <v>378.09267299999993</v>
      </c>
      <c r="N523" s="289"/>
      <c r="O523" s="288">
        <f t="shared" si="97"/>
        <v>202.36592775</v>
      </c>
      <c r="P523" s="309">
        <f t="shared" si="98"/>
        <v>200.62060199999999</v>
      </c>
      <c r="Q523" s="287"/>
      <c r="R523" s="286"/>
    </row>
    <row r="524" spans="1:18" ht="18" customHeight="1">
      <c r="A524" s="12">
        <v>40176</v>
      </c>
      <c r="C524" s="13">
        <v>4.17</v>
      </c>
      <c r="D524" s="13">
        <v>10.38</v>
      </c>
      <c r="F524" s="292">
        <v>5.41</v>
      </c>
      <c r="G524" s="13">
        <v>5.38</v>
      </c>
      <c r="K524" s="290"/>
      <c r="L524" s="287">
        <f t="shared" si="95"/>
        <v>164.16539399999999</v>
      </c>
      <c r="M524" s="310">
        <f t="shared" si="96"/>
        <v>381.39960600000001</v>
      </c>
      <c r="N524" s="289"/>
      <c r="O524" s="288">
        <f t="shared" si="97"/>
        <v>198.78341699999999</v>
      </c>
      <c r="P524" s="309">
        <f t="shared" si="98"/>
        <v>197.68110599999997</v>
      </c>
      <c r="Q524" s="287"/>
      <c r="R524" s="286"/>
    </row>
    <row r="525" spans="1:18" ht="18" customHeight="1">
      <c r="A525" s="12">
        <v>40177</v>
      </c>
      <c r="C525" s="13">
        <v>4.1375000000000002</v>
      </c>
      <c r="D525" s="13">
        <v>10.362500000000001</v>
      </c>
      <c r="F525" s="292">
        <v>5.4474999999999998</v>
      </c>
      <c r="G525" s="291">
        <v>5.4050000000000002</v>
      </c>
      <c r="K525" s="290"/>
      <c r="L525" s="287">
        <f t="shared" si="95"/>
        <v>162.88592750000001</v>
      </c>
      <c r="M525" s="310">
        <f t="shared" si="96"/>
        <v>380.75659124999999</v>
      </c>
      <c r="N525" s="289"/>
      <c r="O525" s="288">
        <f t="shared" si="97"/>
        <v>200.16130574999997</v>
      </c>
      <c r="P525" s="309">
        <f t="shared" si="98"/>
        <v>198.59969849999999</v>
      </c>
      <c r="Q525" s="287"/>
      <c r="R525" s="286"/>
    </row>
    <row r="526" spans="1:18" ht="18" customHeight="1" thickBot="1">
      <c r="A526" s="12">
        <v>40178</v>
      </c>
      <c r="C526" s="13">
        <v>4.1449999999999996</v>
      </c>
      <c r="D526" s="13">
        <v>10.397500000000001</v>
      </c>
      <c r="F526" s="292">
        <v>5.415</v>
      </c>
      <c r="G526" s="291">
        <v>5.3624999999999998</v>
      </c>
      <c r="K526" s="290"/>
      <c r="L526" s="287">
        <f t="shared" si="95"/>
        <v>163.18118899999999</v>
      </c>
      <c r="M526" s="310">
        <f t="shared" si="96"/>
        <v>382.04262075000003</v>
      </c>
      <c r="N526" s="289"/>
      <c r="O526" s="288">
        <f t="shared" si="97"/>
        <v>198.96713549999998</v>
      </c>
      <c r="P526" s="309">
        <f t="shared" si="98"/>
        <v>197.03809124999998</v>
      </c>
      <c r="Q526" s="287"/>
      <c r="R526" s="286"/>
    </row>
    <row r="527" spans="1:18" ht="18" customHeight="1" thickBot="1">
      <c r="A527" s="285" t="s">
        <v>59</v>
      </c>
      <c r="B527" s="69"/>
      <c r="C527" s="69">
        <f>AVERAGE(C505:C526)</f>
        <v>4.0041909090909087</v>
      </c>
      <c r="D527" s="69">
        <f>AVERAGE(D505:D526)</f>
        <v>10.324659090909091</v>
      </c>
      <c r="E527" s="284"/>
      <c r="F527" s="284">
        <f>AVERAGE(F505:F526)</f>
        <v>5.3910227272727278</v>
      </c>
      <c r="G527" s="284">
        <f>AVERAGE(G505:G526)</f>
        <v>5.3273863636363643</v>
      </c>
      <c r="H527" s="69"/>
      <c r="I527" s="69"/>
      <c r="J527" s="70"/>
      <c r="K527" s="72"/>
      <c r="L527" s="71">
        <f>AVERAGE(L505:L526)</f>
        <v>157.63778854727275</v>
      </c>
      <c r="M527" s="312">
        <f>AVERAGE(M505:M526)</f>
        <v>379.36617623863634</v>
      </c>
      <c r="N527" s="107"/>
      <c r="O527" s="72">
        <f>AVERAGE(O505:O526)</f>
        <v>198.08612178409092</v>
      </c>
      <c r="P527" s="311">
        <f>AVERAGE(P505:P526)</f>
        <v>195.74788632954542</v>
      </c>
      <c r="Q527" s="71"/>
      <c r="R527" s="283"/>
    </row>
    <row r="528" spans="1:18" ht="18" customHeight="1">
      <c r="A528" s="43">
        <v>40182</v>
      </c>
      <c r="B528" s="45">
        <v>1481</v>
      </c>
      <c r="C528" s="82">
        <v>4.18</v>
      </c>
      <c r="D528" s="82">
        <v>10.494999999999999</v>
      </c>
      <c r="E528" s="82">
        <v>316</v>
      </c>
      <c r="F528" s="126">
        <v>5.5774999999999997</v>
      </c>
      <c r="G528" s="82">
        <v>5.5075000000000003</v>
      </c>
      <c r="H528" s="83">
        <v>27.62</v>
      </c>
      <c r="I528" s="83">
        <v>141.85</v>
      </c>
      <c r="J528" s="46"/>
      <c r="K528" s="158">
        <f>B528*0.220463</f>
        <v>326.50570299999998</v>
      </c>
      <c r="L528" s="129">
        <f t="shared" ref="L528:L546" si="99">C528*39.3682</f>
        <v>164.559076</v>
      </c>
      <c r="M528" s="130">
        <f t="shared" ref="M528:M546" si="100">D528*36.7437</f>
        <v>385.62513149999995</v>
      </c>
      <c r="N528" s="131">
        <f t="shared" ref="N528:N559" si="101">E528/0.907185</f>
        <v>348.33027442032221</v>
      </c>
      <c r="O528" s="132">
        <f t="shared" ref="O528:O546" si="102">F528*36.7437</f>
        <v>204.93798674999996</v>
      </c>
      <c r="P528" s="133">
        <f t="shared" ref="P528:P546" si="103">G528*36.7437</f>
        <v>202.36592775</v>
      </c>
      <c r="Q528" s="134">
        <f t="shared" ref="Q528:Q546" si="104">H528/100*2204.6</f>
        <v>608.91052000000002</v>
      </c>
      <c r="R528" s="135">
        <f t="shared" ref="R528:R546" si="105">I528/100*2204.6</f>
        <v>3127.2250999999997</v>
      </c>
    </row>
    <row r="529" spans="1:18" ht="18" customHeight="1">
      <c r="A529" s="25">
        <v>40183</v>
      </c>
      <c r="B529" s="27">
        <v>1477</v>
      </c>
      <c r="C529" s="27">
        <v>4.1875</v>
      </c>
      <c r="D529" s="27">
        <v>10.522500000000001</v>
      </c>
      <c r="E529" s="27">
        <v>319.39999999999998</v>
      </c>
      <c r="F529" s="28">
        <v>5.53</v>
      </c>
      <c r="G529" s="27">
        <v>5.4675000000000002</v>
      </c>
      <c r="H529" s="26">
        <v>27.64</v>
      </c>
      <c r="I529" s="26">
        <v>141</v>
      </c>
      <c r="J529" s="29"/>
      <c r="K529" s="158">
        <f t="shared" ref="K529:K546" si="106">B529*0.220463</f>
        <v>325.623851</v>
      </c>
      <c r="L529" s="49">
        <f t="shared" si="99"/>
        <v>164.85433750000001</v>
      </c>
      <c r="M529" s="56">
        <f t="shared" si="100"/>
        <v>386.63558325000002</v>
      </c>
      <c r="N529" s="30">
        <f t="shared" si="101"/>
        <v>352.07813180332562</v>
      </c>
      <c r="O529" s="31">
        <f t="shared" si="102"/>
        <v>203.19266099999999</v>
      </c>
      <c r="P529" s="74">
        <f t="shared" si="103"/>
        <v>200.89617974999999</v>
      </c>
      <c r="Q529" s="110">
        <f t="shared" si="104"/>
        <v>609.35143999999991</v>
      </c>
      <c r="R529" s="116">
        <f t="shared" si="105"/>
        <v>3108.4859999999999</v>
      </c>
    </row>
    <row r="530" spans="1:18" ht="18" customHeight="1">
      <c r="A530" s="25">
        <v>40184</v>
      </c>
      <c r="B530" s="27">
        <v>1478</v>
      </c>
      <c r="C530" s="27">
        <v>4.2175000000000002</v>
      </c>
      <c r="D530" s="27">
        <v>10.505000000000001</v>
      </c>
      <c r="E530" s="27">
        <v>317.89999999999998</v>
      </c>
      <c r="F530" s="28">
        <v>5.6725000000000003</v>
      </c>
      <c r="G530" s="27">
        <v>5.6050000000000004</v>
      </c>
      <c r="H530" s="26">
        <v>28.41</v>
      </c>
      <c r="I530" s="26">
        <v>141.6</v>
      </c>
      <c r="J530" s="29"/>
      <c r="K530" s="158">
        <f t="shared" si="106"/>
        <v>325.844314</v>
      </c>
      <c r="L530" s="49">
        <f t="shared" si="99"/>
        <v>166.03538350000002</v>
      </c>
      <c r="M530" s="56">
        <f t="shared" si="100"/>
        <v>385.9925685</v>
      </c>
      <c r="N530" s="30">
        <f t="shared" si="101"/>
        <v>350.42466531082408</v>
      </c>
      <c r="O530" s="31">
        <f t="shared" si="102"/>
        <v>208.42863825000001</v>
      </c>
      <c r="P530" s="74">
        <f t="shared" si="103"/>
        <v>205.94843850000001</v>
      </c>
      <c r="Q530" s="110">
        <f t="shared" si="104"/>
        <v>626.32686000000001</v>
      </c>
      <c r="R530" s="116">
        <f t="shared" si="105"/>
        <v>3121.7135999999996</v>
      </c>
    </row>
    <row r="531" spans="1:18" ht="18" customHeight="1">
      <c r="A531" s="25">
        <v>40185</v>
      </c>
      <c r="B531" s="27">
        <v>1471.5</v>
      </c>
      <c r="C531" s="27">
        <v>4.1749999999999998</v>
      </c>
      <c r="D531" s="27">
        <v>10.1775</v>
      </c>
      <c r="E531" s="27">
        <v>307</v>
      </c>
      <c r="F531" s="28">
        <v>5.5774999999999997</v>
      </c>
      <c r="G531" s="27">
        <v>5.5025000000000004</v>
      </c>
      <c r="H531" s="26">
        <v>28</v>
      </c>
      <c r="I531" s="26">
        <v>141.9</v>
      </c>
      <c r="J531" s="29"/>
      <c r="K531" s="158">
        <f t="shared" si="106"/>
        <v>324.41130449999997</v>
      </c>
      <c r="L531" s="49">
        <f t="shared" si="99"/>
        <v>164.362235</v>
      </c>
      <c r="M531" s="56">
        <f t="shared" si="100"/>
        <v>373.95900674999996</v>
      </c>
      <c r="N531" s="30">
        <f t="shared" si="101"/>
        <v>338.40947546531299</v>
      </c>
      <c r="O531" s="31">
        <f t="shared" si="102"/>
        <v>204.93798674999996</v>
      </c>
      <c r="P531" s="74">
        <f t="shared" si="103"/>
        <v>202.18220925</v>
      </c>
      <c r="Q531" s="110">
        <f t="shared" si="104"/>
        <v>617.28800000000001</v>
      </c>
      <c r="R531" s="116">
        <f t="shared" si="105"/>
        <v>3128.3274000000001</v>
      </c>
    </row>
    <row r="532" spans="1:18" ht="18" customHeight="1">
      <c r="A532" s="25">
        <v>40186</v>
      </c>
      <c r="B532" s="27">
        <v>1470.5</v>
      </c>
      <c r="C532" s="27">
        <v>4.2300000000000004</v>
      </c>
      <c r="D532" s="27">
        <v>10.130000000000001</v>
      </c>
      <c r="E532" s="27">
        <v>306.8</v>
      </c>
      <c r="F532" s="28">
        <v>5.6849999999999996</v>
      </c>
      <c r="G532" s="27">
        <v>5.6</v>
      </c>
      <c r="H532" s="26">
        <v>27.53</v>
      </c>
      <c r="I532" s="26">
        <v>145.35</v>
      </c>
      <c r="J532" s="29"/>
      <c r="K532" s="158">
        <f t="shared" si="106"/>
        <v>324.19084149999998</v>
      </c>
      <c r="L532" s="49">
        <f t="shared" si="99"/>
        <v>166.52748600000001</v>
      </c>
      <c r="M532" s="56">
        <f t="shared" si="100"/>
        <v>372.21368100000001</v>
      </c>
      <c r="N532" s="30">
        <f t="shared" si="101"/>
        <v>338.18901326631283</v>
      </c>
      <c r="O532" s="31">
        <f t="shared" si="102"/>
        <v>208.88793449999997</v>
      </c>
      <c r="P532" s="74">
        <f t="shared" si="103"/>
        <v>205.76471999999998</v>
      </c>
      <c r="Q532" s="110">
        <f t="shared" si="104"/>
        <v>606.92637999999999</v>
      </c>
      <c r="R532" s="116">
        <f t="shared" si="105"/>
        <v>3204.3860999999997</v>
      </c>
    </row>
    <row r="533" spans="1:18" ht="18" customHeight="1">
      <c r="A533" s="25">
        <v>40189</v>
      </c>
      <c r="B533" s="27">
        <v>1456</v>
      </c>
      <c r="C533" s="27">
        <v>4.2250199999999998</v>
      </c>
      <c r="D533" s="27">
        <v>10.105</v>
      </c>
      <c r="E533" s="27">
        <v>304.7</v>
      </c>
      <c r="F533" s="28">
        <v>5.7249999999999996</v>
      </c>
      <c r="G533" s="27">
        <v>5.66</v>
      </c>
      <c r="H533" s="26">
        <v>26.75</v>
      </c>
      <c r="I533" s="26">
        <v>145.69999999999999</v>
      </c>
      <c r="J533" s="29"/>
      <c r="K533" s="158">
        <f t="shared" si="106"/>
        <v>320.99412799999999</v>
      </c>
      <c r="L533" s="49">
        <f t="shared" si="99"/>
        <v>166.33143236399999</v>
      </c>
      <c r="M533" s="56">
        <f t="shared" si="100"/>
        <v>371.29508849999996</v>
      </c>
      <c r="N533" s="30">
        <f t="shared" si="101"/>
        <v>335.87416017681068</v>
      </c>
      <c r="O533" s="31">
        <f t="shared" si="102"/>
        <v>210.35768249999998</v>
      </c>
      <c r="P533" s="74">
        <f t="shared" si="103"/>
        <v>207.96934199999998</v>
      </c>
      <c r="Q533" s="110">
        <f t="shared" si="104"/>
        <v>589.73050000000001</v>
      </c>
      <c r="R533" s="116">
        <f t="shared" si="105"/>
        <v>3212.1021999999994</v>
      </c>
    </row>
    <row r="534" spans="1:18" ht="18" customHeight="1">
      <c r="A534" s="25">
        <v>40190</v>
      </c>
      <c r="B534" s="27">
        <v>1413</v>
      </c>
      <c r="C534" s="27">
        <v>3.9249999999999998</v>
      </c>
      <c r="D534" s="27">
        <v>9.7799999999999994</v>
      </c>
      <c r="E534" s="27">
        <v>295.39999999999998</v>
      </c>
      <c r="F534" s="28">
        <v>5.3574999999999999</v>
      </c>
      <c r="G534" s="27">
        <v>5.34</v>
      </c>
      <c r="H534" s="26">
        <v>27.36</v>
      </c>
      <c r="I534" s="26">
        <v>143.1</v>
      </c>
      <c r="J534" s="29"/>
      <c r="K534" s="158">
        <f t="shared" si="106"/>
        <v>311.51421899999997</v>
      </c>
      <c r="L534" s="49">
        <f t="shared" si="99"/>
        <v>154.520185</v>
      </c>
      <c r="M534" s="56">
        <f t="shared" si="100"/>
        <v>359.35338599999994</v>
      </c>
      <c r="N534" s="30">
        <f t="shared" si="101"/>
        <v>325.62266792330115</v>
      </c>
      <c r="O534" s="31">
        <f t="shared" si="102"/>
        <v>196.85437274999998</v>
      </c>
      <c r="P534" s="74">
        <f t="shared" si="103"/>
        <v>196.21135799999999</v>
      </c>
      <c r="Q534" s="110">
        <f t="shared" si="104"/>
        <v>603.17855999999995</v>
      </c>
      <c r="R534" s="116">
        <f t="shared" si="105"/>
        <v>3154.7826</v>
      </c>
    </row>
    <row r="535" spans="1:18" ht="18" customHeight="1">
      <c r="A535" s="25">
        <v>40191</v>
      </c>
      <c r="B535" s="27">
        <v>1369.5</v>
      </c>
      <c r="C535" s="27">
        <v>3.84</v>
      </c>
      <c r="D535" s="27">
        <v>9.9250000000000007</v>
      </c>
      <c r="E535" s="27">
        <v>300.5</v>
      </c>
      <c r="F535" s="28">
        <v>5.37</v>
      </c>
      <c r="G535" s="27">
        <v>5.3650000000000002</v>
      </c>
      <c r="H535" s="26">
        <v>28.04</v>
      </c>
      <c r="I535" s="26">
        <v>145.15</v>
      </c>
      <c r="J535" s="29"/>
      <c r="K535" s="158">
        <f t="shared" si="106"/>
        <v>301.92407850000001</v>
      </c>
      <c r="L535" s="49">
        <f t="shared" si="99"/>
        <v>151.17388800000001</v>
      </c>
      <c r="M535" s="56">
        <f t="shared" si="100"/>
        <v>364.68122249999999</v>
      </c>
      <c r="N535" s="30">
        <f t="shared" si="101"/>
        <v>331.24445399780637</v>
      </c>
      <c r="O535" s="31">
        <f t="shared" si="102"/>
        <v>197.31366899999998</v>
      </c>
      <c r="P535" s="74">
        <f t="shared" si="103"/>
        <v>197.12995049999998</v>
      </c>
      <c r="Q535" s="110">
        <f t="shared" si="104"/>
        <v>618.16983999999991</v>
      </c>
      <c r="R535" s="116">
        <f t="shared" si="105"/>
        <v>3199.9769000000001</v>
      </c>
    </row>
    <row r="536" spans="1:18" ht="18" customHeight="1">
      <c r="A536" s="25">
        <v>40192</v>
      </c>
      <c r="B536" s="27">
        <v>1371</v>
      </c>
      <c r="C536" s="27">
        <v>3.81</v>
      </c>
      <c r="D536" s="27">
        <v>9.84</v>
      </c>
      <c r="E536" s="27">
        <v>299</v>
      </c>
      <c r="F536" s="28">
        <v>5.2774999999999999</v>
      </c>
      <c r="G536" s="27">
        <v>5.27</v>
      </c>
      <c r="H536" s="26">
        <v>27.76</v>
      </c>
      <c r="I536" s="26">
        <v>144.35</v>
      </c>
      <c r="J536" s="29"/>
      <c r="K536" s="158">
        <f t="shared" si="106"/>
        <v>302.254773</v>
      </c>
      <c r="L536" s="49">
        <f t="shared" si="99"/>
        <v>149.992842</v>
      </c>
      <c r="M536" s="56">
        <f t="shared" si="100"/>
        <v>361.55800799999997</v>
      </c>
      <c r="N536" s="30">
        <f t="shared" si="101"/>
        <v>329.59098750530484</v>
      </c>
      <c r="O536" s="31">
        <f t="shared" si="102"/>
        <v>193.91487674999999</v>
      </c>
      <c r="P536" s="74">
        <f t="shared" si="103"/>
        <v>193.63929899999997</v>
      </c>
      <c r="Q536" s="110">
        <f t="shared" si="104"/>
        <v>611.99696000000006</v>
      </c>
      <c r="R536" s="116">
        <f t="shared" si="105"/>
        <v>3182.3400999999999</v>
      </c>
    </row>
    <row r="537" spans="1:18" ht="18" customHeight="1">
      <c r="A537" s="25">
        <v>40193</v>
      </c>
      <c r="B537" s="27">
        <v>1397.5</v>
      </c>
      <c r="C537" s="27">
        <v>3.7149999999999999</v>
      </c>
      <c r="D537" s="27">
        <v>9.74</v>
      </c>
      <c r="E537" s="27">
        <v>291.7</v>
      </c>
      <c r="F537" s="28">
        <v>5.0999999999999996</v>
      </c>
      <c r="G537" s="27">
        <v>5.12</v>
      </c>
      <c r="H537" s="26">
        <v>27.62</v>
      </c>
      <c r="I537" s="26">
        <v>140.75</v>
      </c>
      <c r="J537" s="29"/>
      <c r="K537" s="158">
        <f t="shared" si="106"/>
        <v>308.09704249999999</v>
      </c>
      <c r="L537" s="49">
        <f t="shared" si="99"/>
        <v>146.25286299999999</v>
      </c>
      <c r="M537" s="56">
        <f t="shared" si="100"/>
        <v>357.88363799999996</v>
      </c>
      <c r="N537" s="30">
        <f t="shared" si="101"/>
        <v>321.54411724179744</v>
      </c>
      <c r="O537" s="31">
        <f t="shared" si="102"/>
        <v>187.39286999999996</v>
      </c>
      <c r="P537" s="74">
        <f t="shared" si="103"/>
        <v>188.12774399999998</v>
      </c>
      <c r="Q537" s="110">
        <f t="shared" si="104"/>
        <v>608.91052000000002</v>
      </c>
      <c r="R537" s="116">
        <f t="shared" si="105"/>
        <v>3102.9744999999998</v>
      </c>
    </row>
    <row r="538" spans="1:18" ht="18" customHeight="1">
      <c r="A538" s="25">
        <v>40197</v>
      </c>
      <c r="B538" s="27">
        <v>1392</v>
      </c>
      <c r="C538" s="27">
        <v>3.69</v>
      </c>
      <c r="D538" s="27">
        <v>9.64</v>
      </c>
      <c r="E538" s="27">
        <v>290.89999999999998</v>
      </c>
      <c r="F538" s="28">
        <v>5</v>
      </c>
      <c r="G538" s="27">
        <v>5.05</v>
      </c>
      <c r="H538" s="26">
        <v>28.98</v>
      </c>
      <c r="I538" s="26">
        <v>140.9</v>
      </c>
      <c r="J538" s="29"/>
      <c r="K538" s="158">
        <f t="shared" si="106"/>
        <v>306.88449600000001</v>
      </c>
      <c r="L538" s="49">
        <f t="shared" si="99"/>
        <v>145.26865800000002</v>
      </c>
      <c r="M538" s="56">
        <f t="shared" si="100"/>
        <v>354.20926800000001</v>
      </c>
      <c r="N538" s="30">
        <f t="shared" si="101"/>
        <v>320.6622684457966</v>
      </c>
      <c r="O538" s="31">
        <f t="shared" si="102"/>
        <v>183.71849999999998</v>
      </c>
      <c r="P538" s="74">
        <f t="shared" si="103"/>
        <v>185.55568499999998</v>
      </c>
      <c r="Q538" s="110">
        <f t="shared" si="104"/>
        <v>638.89307999999994</v>
      </c>
      <c r="R538" s="116">
        <f t="shared" si="105"/>
        <v>3106.2813999999998</v>
      </c>
    </row>
    <row r="539" spans="1:18" ht="18" customHeight="1">
      <c r="A539" s="25">
        <v>40198</v>
      </c>
      <c r="B539" s="27">
        <v>1349</v>
      </c>
      <c r="C539" s="27">
        <v>3.68</v>
      </c>
      <c r="D539" s="27">
        <v>9.5</v>
      </c>
      <c r="E539" s="27">
        <v>286.2</v>
      </c>
      <c r="F539" s="27">
        <v>4.9749999999999996</v>
      </c>
      <c r="G539" s="27">
        <v>5.0449999999999999</v>
      </c>
      <c r="H539" s="26">
        <v>29.11</v>
      </c>
      <c r="I539" s="26">
        <v>139.19999999999999</v>
      </c>
      <c r="J539" s="29"/>
      <c r="K539" s="158">
        <f t="shared" si="106"/>
        <v>297.40458699999999</v>
      </c>
      <c r="L539" s="49">
        <f t="shared" si="99"/>
        <v>144.874976</v>
      </c>
      <c r="M539" s="56">
        <f t="shared" si="100"/>
        <v>349.06514999999996</v>
      </c>
      <c r="N539" s="30">
        <f t="shared" si="101"/>
        <v>315.48140676929182</v>
      </c>
      <c r="O539" s="31">
        <f t="shared" si="102"/>
        <v>182.79990749999996</v>
      </c>
      <c r="P539" s="74">
        <f t="shared" si="103"/>
        <v>185.37196649999998</v>
      </c>
      <c r="Q539" s="110">
        <f t="shared" si="104"/>
        <v>641.75905999999986</v>
      </c>
      <c r="R539" s="116">
        <f t="shared" si="105"/>
        <v>3068.8031999999998</v>
      </c>
    </row>
    <row r="540" spans="1:18" ht="18" customHeight="1">
      <c r="A540" s="25">
        <v>40199</v>
      </c>
      <c r="B540" s="27">
        <v>1388</v>
      </c>
      <c r="C540" s="27">
        <v>3.72</v>
      </c>
      <c r="D540" s="27">
        <v>9.5399999999999991</v>
      </c>
      <c r="E540" s="27">
        <v>287.5</v>
      </c>
      <c r="F540" s="27">
        <v>4.9950000000000001</v>
      </c>
      <c r="G540" s="27">
        <v>5.0350000000000001</v>
      </c>
      <c r="H540" s="26">
        <v>29.26</v>
      </c>
      <c r="I540" s="26">
        <v>138.69999999999999</v>
      </c>
      <c r="J540" s="29"/>
      <c r="K540" s="158">
        <f t="shared" si="106"/>
        <v>306.00264399999998</v>
      </c>
      <c r="L540" s="49">
        <f t="shared" si="99"/>
        <v>146.44970400000003</v>
      </c>
      <c r="M540" s="56">
        <f t="shared" si="100"/>
        <v>350.53489799999994</v>
      </c>
      <c r="N540" s="30">
        <f t="shared" si="101"/>
        <v>316.91441106279314</v>
      </c>
      <c r="O540" s="31">
        <f t="shared" si="102"/>
        <v>183.53478149999998</v>
      </c>
      <c r="P540" s="74">
        <f t="shared" si="103"/>
        <v>185.00452949999999</v>
      </c>
      <c r="Q540" s="110">
        <f t="shared" si="104"/>
        <v>645.06596000000002</v>
      </c>
      <c r="R540" s="116">
        <f t="shared" si="105"/>
        <v>3057.7801999999992</v>
      </c>
    </row>
    <row r="541" spans="1:18" ht="18" customHeight="1">
      <c r="A541" s="25">
        <v>40200</v>
      </c>
      <c r="B541" s="27">
        <v>1417</v>
      </c>
      <c r="C541" s="27">
        <v>3.6475</v>
      </c>
      <c r="D541" s="27">
        <v>9.5150000000000006</v>
      </c>
      <c r="E541" s="27">
        <v>286.39999999999998</v>
      </c>
      <c r="F541" s="27">
        <v>4.9850000000000003</v>
      </c>
      <c r="G541" s="27">
        <v>5.0199999999999996</v>
      </c>
      <c r="H541" s="26">
        <v>28.78</v>
      </c>
      <c r="I541" s="26">
        <v>139.6</v>
      </c>
      <c r="J541" s="29"/>
      <c r="K541" s="158">
        <f t="shared" si="106"/>
        <v>312.39607100000001</v>
      </c>
      <c r="L541" s="49">
        <f t="shared" si="99"/>
        <v>143.59550949999999</v>
      </c>
      <c r="M541" s="56">
        <f t="shared" si="100"/>
        <v>349.61630550000001</v>
      </c>
      <c r="N541" s="30">
        <f t="shared" si="101"/>
        <v>315.70186896829199</v>
      </c>
      <c r="O541" s="31">
        <f t="shared" si="102"/>
        <v>183.16734449999998</v>
      </c>
      <c r="P541" s="74">
        <f t="shared" si="103"/>
        <v>184.45337399999997</v>
      </c>
      <c r="Q541" s="110">
        <f t="shared" si="104"/>
        <v>634.48388</v>
      </c>
      <c r="R541" s="116">
        <f t="shared" si="105"/>
        <v>3077.6215999999995</v>
      </c>
    </row>
    <row r="542" spans="1:18" ht="18" customHeight="1">
      <c r="A542" s="25">
        <v>40203</v>
      </c>
      <c r="B542" s="27">
        <v>1411</v>
      </c>
      <c r="C542" s="27">
        <v>3.6775000000000002</v>
      </c>
      <c r="D542" s="27">
        <v>9.4049999999999994</v>
      </c>
      <c r="E542" s="27">
        <v>283</v>
      </c>
      <c r="F542" s="27">
        <v>4.9824999999999999</v>
      </c>
      <c r="G542" s="27">
        <v>5.01</v>
      </c>
      <c r="H542" s="26">
        <v>29.8</v>
      </c>
      <c r="I542" s="26">
        <v>139.4</v>
      </c>
      <c r="J542" s="29"/>
      <c r="K542" s="158">
        <f t="shared" si="106"/>
        <v>311.07329299999998</v>
      </c>
      <c r="L542" s="49">
        <f t="shared" si="99"/>
        <v>144.7765555</v>
      </c>
      <c r="M542" s="56">
        <f t="shared" si="100"/>
        <v>345.57449849999995</v>
      </c>
      <c r="N542" s="30">
        <f t="shared" si="101"/>
        <v>311.95401158528853</v>
      </c>
      <c r="O542" s="31">
        <f t="shared" si="102"/>
        <v>183.07548524999999</v>
      </c>
      <c r="P542" s="74">
        <f t="shared" si="103"/>
        <v>184.08593699999997</v>
      </c>
      <c r="Q542" s="110">
        <f t="shared" si="104"/>
        <v>656.97079999999994</v>
      </c>
      <c r="R542" s="116">
        <f t="shared" si="105"/>
        <v>3073.2124000000003</v>
      </c>
    </row>
    <row r="543" spans="1:18" ht="18" customHeight="1">
      <c r="A543" s="25">
        <v>40204</v>
      </c>
      <c r="B543" s="27">
        <v>0</v>
      </c>
      <c r="C543" s="27">
        <v>3.62</v>
      </c>
      <c r="D543" s="27">
        <v>9.4700000000000006</v>
      </c>
      <c r="E543" s="27">
        <v>287.39999999999998</v>
      </c>
      <c r="F543" s="27">
        <v>4.9400000000000004</v>
      </c>
      <c r="G543" s="27">
        <v>4.9950000000000001</v>
      </c>
      <c r="H543" s="26">
        <v>29.3</v>
      </c>
      <c r="I543" s="26">
        <v>138.25</v>
      </c>
      <c r="J543" s="29"/>
      <c r="K543" s="158">
        <f t="shared" si="106"/>
        <v>0</v>
      </c>
      <c r="L543" s="49">
        <f t="shared" si="99"/>
        <v>142.51288400000001</v>
      </c>
      <c r="M543" s="56">
        <f t="shared" si="100"/>
        <v>347.96283899999997</v>
      </c>
      <c r="N543" s="30">
        <f t="shared" si="101"/>
        <v>316.804179963293</v>
      </c>
      <c r="O543" s="31">
        <f t="shared" si="102"/>
        <v>181.51387800000001</v>
      </c>
      <c r="P543" s="74">
        <f t="shared" si="103"/>
        <v>183.53478149999998</v>
      </c>
      <c r="Q543" s="110">
        <f t="shared" si="104"/>
        <v>645.94779999999992</v>
      </c>
      <c r="R543" s="116">
        <f t="shared" si="105"/>
        <v>3047.8595</v>
      </c>
    </row>
    <row r="544" spans="1:18" ht="18" customHeight="1">
      <c r="A544" s="25">
        <v>40205</v>
      </c>
      <c r="B544" s="27">
        <v>1400.5</v>
      </c>
      <c r="C544" s="27">
        <v>3.5825</v>
      </c>
      <c r="D544" s="27">
        <v>9.2899999999999991</v>
      </c>
      <c r="E544" s="27">
        <v>281.3</v>
      </c>
      <c r="F544" s="27">
        <v>4.8375000000000004</v>
      </c>
      <c r="G544" s="27">
        <v>4.9050000000000002</v>
      </c>
      <c r="H544" s="26">
        <v>28.36</v>
      </c>
      <c r="I544" s="26">
        <v>133.55000000000001</v>
      </c>
      <c r="J544" s="29"/>
      <c r="K544" s="158">
        <f t="shared" si="106"/>
        <v>308.75843149999997</v>
      </c>
      <c r="L544" s="49">
        <f t="shared" si="99"/>
        <v>141.0365765</v>
      </c>
      <c r="M544" s="56">
        <f t="shared" si="100"/>
        <v>341.34897299999994</v>
      </c>
      <c r="N544" s="30">
        <f t="shared" si="101"/>
        <v>310.08008289378682</v>
      </c>
      <c r="O544" s="31">
        <f t="shared" si="102"/>
        <v>177.74764875</v>
      </c>
      <c r="P544" s="74">
        <f t="shared" si="103"/>
        <v>180.22784849999999</v>
      </c>
      <c r="Q544" s="110">
        <f t="shared" si="104"/>
        <v>625.22456</v>
      </c>
      <c r="R544" s="116">
        <f t="shared" si="105"/>
        <v>2944.2433000000001</v>
      </c>
    </row>
    <row r="545" spans="1:18" ht="18" customHeight="1">
      <c r="A545" s="25">
        <v>40206</v>
      </c>
      <c r="B545" s="27">
        <v>1390</v>
      </c>
      <c r="C545" s="27">
        <v>3.6175000000000002</v>
      </c>
      <c r="D545" s="27">
        <v>9.3175000000000008</v>
      </c>
      <c r="E545" s="27">
        <v>281.60000000000002</v>
      </c>
      <c r="F545" s="27">
        <v>4.87</v>
      </c>
      <c r="G545" s="27">
        <v>4.9474999999999998</v>
      </c>
      <c r="H545" s="26">
        <v>29</v>
      </c>
      <c r="I545" s="26">
        <v>132.94999999999999</v>
      </c>
      <c r="J545" s="29"/>
      <c r="K545" s="158">
        <f t="shared" si="106"/>
        <v>306.44356999999997</v>
      </c>
      <c r="L545" s="49">
        <f t="shared" si="99"/>
        <v>142.41446350000001</v>
      </c>
      <c r="M545" s="56">
        <f t="shared" si="100"/>
        <v>342.35942475000002</v>
      </c>
      <c r="N545" s="30">
        <f t="shared" si="101"/>
        <v>310.41077619228713</v>
      </c>
      <c r="O545" s="31">
        <f t="shared" si="102"/>
        <v>178.94181899999998</v>
      </c>
      <c r="P545" s="74">
        <f t="shared" si="103"/>
        <v>181.78945574999997</v>
      </c>
      <c r="Q545" s="110">
        <f t="shared" si="104"/>
        <v>639.33399999999995</v>
      </c>
      <c r="R545" s="116">
        <f t="shared" si="105"/>
        <v>2931.0156999999995</v>
      </c>
    </row>
    <row r="546" spans="1:18" ht="18" customHeight="1" thickBot="1">
      <c r="A546" s="36">
        <v>40207</v>
      </c>
      <c r="B546" s="39">
        <v>1420</v>
      </c>
      <c r="C546" s="127">
        <v>3.5649999999999999</v>
      </c>
      <c r="D546" s="127">
        <v>9.14</v>
      </c>
      <c r="E546" s="127">
        <v>273.8</v>
      </c>
      <c r="F546" s="127">
        <v>4.74</v>
      </c>
      <c r="G546" s="127">
        <v>4.87</v>
      </c>
      <c r="H546" s="128">
        <v>29.9</v>
      </c>
      <c r="I546" s="128">
        <v>131.69999999999999</v>
      </c>
      <c r="J546" s="38"/>
      <c r="K546" s="158">
        <f t="shared" si="106"/>
        <v>313.05745999999999</v>
      </c>
      <c r="L546" s="50">
        <f t="shared" si="99"/>
        <v>140.347633</v>
      </c>
      <c r="M546" s="57">
        <f t="shared" si="100"/>
        <v>335.83741800000001</v>
      </c>
      <c r="N546" s="41">
        <f t="shared" si="101"/>
        <v>301.8127504312792</v>
      </c>
      <c r="O546" s="42">
        <f t="shared" si="102"/>
        <v>174.16513799999998</v>
      </c>
      <c r="P546" s="75">
        <f t="shared" si="103"/>
        <v>178.94181899999998</v>
      </c>
      <c r="Q546" s="111">
        <f t="shared" si="104"/>
        <v>659.17539999999997</v>
      </c>
      <c r="R546" s="117">
        <f t="shared" si="105"/>
        <v>2903.4581999999996</v>
      </c>
    </row>
    <row r="547" spans="1:18" ht="18" customHeight="1" thickBot="1">
      <c r="A547" s="259" t="s">
        <v>52</v>
      </c>
      <c r="B547" s="155">
        <f t="shared" ref="B547:I547" si="107">AVERAGE(B528:B546)</f>
        <v>1344.8684210526317</v>
      </c>
      <c r="C547" s="63">
        <f t="shared" si="107"/>
        <v>3.858158947368421</v>
      </c>
      <c r="D547" s="63">
        <f t="shared" si="107"/>
        <v>9.7914473684210535</v>
      </c>
      <c r="E547" s="63">
        <f t="shared" si="107"/>
        <v>295.60526315789474</v>
      </c>
      <c r="F547" s="63">
        <f t="shared" si="107"/>
        <v>5.2209210526315788</v>
      </c>
      <c r="G547" s="63">
        <f t="shared" si="107"/>
        <v>5.2271052631578954</v>
      </c>
      <c r="H547" s="64">
        <f t="shared" si="107"/>
        <v>28.380000000000003</v>
      </c>
      <c r="I547" s="64">
        <f t="shared" si="107"/>
        <v>140.26315789473685</v>
      </c>
      <c r="J547" s="65"/>
      <c r="K547" s="101">
        <f>AVERAGE(K528:K546)</f>
        <v>296.4937267105264</v>
      </c>
      <c r="L547" s="66">
        <f>AVERAGE(L528:L546)</f>
        <v>151.8887730717895</v>
      </c>
      <c r="M547" s="123">
        <f>AVERAGE(M528:M546)</f>
        <v>359.77400467105252</v>
      </c>
      <c r="N547" s="124">
        <f t="shared" si="101"/>
        <v>325.84893175911719</v>
      </c>
      <c r="O547" s="125">
        <f>AVERAGE(O528:O546)</f>
        <v>191.83595688157894</v>
      </c>
      <c r="P547" s="76">
        <f>AVERAGE(P528:P546)</f>
        <v>192.06318765789473</v>
      </c>
      <c r="Q547" s="68">
        <f>AVERAGE(Q528:Q546)</f>
        <v>625.66548</v>
      </c>
      <c r="R547" s="260">
        <f>AVERAGE(R528:R546)</f>
        <v>3092.2415789473685</v>
      </c>
    </row>
    <row r="548" spans="1:18" ht="18" customHeight="1">
      <c r="A548" s="261">
        <v>40210</v>
      </c>
      <c r="B548" s="45">
        <v>1415</v>
      </c>
      <c r="C548" s="82">
        <v>3.59</v>
      </c>
      <c r="D548" s="82">
        <v>9.0975000000000001</v>
      </c>
      <c r="E548" s="82">
        <v>271.8</v>
      </c>
      <c r="F548" s="82">
        <v>4.7474999999999996</v>
      </c>
      <c r="G548" s="82">
        <v>4.875</v>
      </c>
      <c r="H548" s="83">
        <v>29.28</v>
      </c>
      <c r="I548" s="83">
        <v>132.55000000000001</v>
      </c>
      <c r="J548" s="46"/>
      <c r="K548" s="158">
        <f t="shared" ref="K548:K566" si="108">B548*0.220463</f>
        <v>311.95514500000002</v>
      </c>
      <c r="L548" s="48">
        <f t="shared" ref="L548:L566" si="109">C548*39.3682</f>
        <v>141.331838</v>
      </c>
      <c r="M548" s="55">
        <f t="shared" ref="M548:M566" si="110">D548*36.7437</f>
        <v>334.27581075000001</v>
      </c>
      <c r="N548" s="136">
        <f t="shared" si="101"/>
        <v>299.60812844127713</v>
      </c>
      <c r="O548" s="47">
        <f t="shared" ref="O548:O566" si="111">F548*36.7437</f>
        <v>174.44071574999998</v>
      </c>
      <c r="P548" s="73">
        <f t="shared" ref="P548:P566" si="112">G548*36.7437</f>
        <v>179.12553749999998</v>
      </c>
      <c r="Q548" s="109">
        <f t="shared" ref="Q548:Q566" si="113">H548/100*2204.6</f>
        <v>645.50688000000002</v>
      </c>
      <c r="R548" s="262">
        <f t="shared" ref="R548:R566" si="114">I548/100*2204.6</f>
        <v>2922.1973000000003</v>
      </c>
    </row>
    <row r="549" spans="1:18" ht="18" customHeight="1">
      <c r="A549" s="263">
        <v>40211</v>
      </c>
      <c r="B549" s="27">
        <v>1445</v>
      </c>
      <c r="C549" s="27">
        <v>3.65</v>
      </c>
      <c r="D549" s="27">
        <v>9.2550000000000008</v>
      </c>
      <c r="E549" s="27">
        <v>273.60000000000002</v>
      </c>
      <c r="F549" s="27">
        <v>4.8724999999999996</v>
      </c>
      <c r="G549" s="27">
        <v>4.99</v>
      </c>
      <c r="H549" s="26">
        <v>29.4</v>
      </c>
      <c r="I549" s="26">
        <v>135.05000000000001</v>
      </c>
      <c r="J549" s="29"/>
      <c r="K549" s="158">
        <f t="shared" si="108"/>
        <v>318.56903499999999</v>
      </c>
      <c r="L549" s="49">
        <f t="shared" si="109"/>
        <v>143.69392999999999</v>
      </c>
      <c r="M549" s="56">
        <f t="shared" si="110"/>
        <v>340.06294350000002</v>
      </c>
      <c r="N549" s="30">
        <f t="shared" si="101"/>
        <v>301.59228823227897</v>
      </c>
      <c r="O549" s="31">
        <f t="shared" si="111"/>
        <v>179.03367824999998</v>
      </c>
      <c r="P549" s="74">
        <f t="shared" si="112"/>
        <v>183.35106299999998</v>
      </c>
      <c r="Q549" s="110">
        <f t="shared" si="113"/>
        <v>648.15239999999994</v>
      </c>
      <c r="R549" s="153">
        <f t="shared" si="114"/>
        <v>2977.3123000000001</v>
      </c>
    </row>
    <row r="550" spans="1:18" ht="18" customHeight="1">
      <c r="A550" s="263">
        <v>40212</v>
      </c>
      <c r="B550" s="27">
        <v>1437.5</v>
      </c>
      <c r="C550" s="27">
        <v>3.53</v>
      </c>
      <c r="D550" s="27">
        <v>9.08</v>
      </c>
      <c r="E550" s="27">
        <v>268.89999999999998</v>
      </c>
      <c r="F550" s="27">
        <v>4.6900000000000004</v>
      </c>
      <c r="G550" s="27">
        <v>4.8324999999999996</v>
      </c>
      <c r="H550" s="26">
        <v>28.58</v>
      </c>
      <c r="I550" s="26">
        <v>133</v>
      </c>
      <c r="J550" s="29"/>
      <c r="K550" s="158">
        <f t="shared" si="108"/>
        <v>316.91556249999996</v>
      </c>
      <c r="L550" s="49">
        <f t="shared" si="109"/>
        <v>138.96974599999999</v>
      </c>
      <c r="M550" s="56">
        <f t="shared" si="110"/>
        <v>333.63279599999998</v>
      </c>
      <c r="N550" s="30">
        <f t="shared" si="101"/>
        <v>296.41142655577414</v>
      </c>
      <c r="O550" s="31">
        <f t="shared" si="111"/>
        <v>172.32795300000001</v>
      </c>
      <c r="P550" s="74">
        <f t="shared" si="112"/>
        <v>177.56393024999997</v>
      </c>
      <c r="Q550" s="110">
        <f t="shared" si="113"/>
        <v>630.07467999999994</v>
      </c>
      <c r="R550" s="153">
        <f t="shared" si="114"/>
        <v>2932.1179999999999</v>
      </c>
    </row>
    <row r="551" spans="1:18" ht="18" customHeight="1">
      <c r="A551" s="263">
        <v>40213</v>
      </c>
      <c r="B551" s="27">
        <v>1418</v>
      </c>
      <c r="C551" s="27">
        <v>3.54</v>
      </c>
      <c r="D551" s="27">
        <v>9.14</v>
      </c>
      <c r="E551" s="27">
        <v>271.2</v>
      </c>
      <c r="F551" s="27">
        <v>4.7575000000000003</v>
      </c>
      <c r="G551" s="27">
        <v>4.8849999999999998</v>
      </c>
      <c r="H551" s="26">
        <v>27.64</v>
      </c>
      <c r="I551" s="26">
        <v>131.55000000000001</v>
      </c>
      <c r="J551" s="29"/>
      <c r="K551" s="158">
        <f t="shared" si="108"/>
        <v>312.616534</v>
      </c>
      <c r="L551" s="49">
        <f t="shared" si="109"/>
        <v>139.363428</v>
      </c>
      <c r="M551" s="56">
        <f t="shared" si="110"/>
        <v>335.83741800000001</v>
      </c>
      <c r="N551" s="30">
        <f t="shared" si="101"/>
        <v>298.94674184427652</v>
      </c>
      <c r="O551" s="31">
        <f t="shared" si="111"/>
        <v>174.80815275</v>
      </c>
      <c r="P551" s="74">
        <f t="shared" si="112"/>
        <v>179.49297449999997</v>
      </c>
      <c r="Q551" s="110">
        <f t="shared" si="113"/>
        <v>609.35143999999991</v>
      </c>
      <c r="R551" s="153">
        <f t="shared" si="114"/>
        <v>2900.1513</v>
      </c>
    </row>
    <row r="552" spans="1:18" ht="18" customHeight="1">
      <c r="A552" s="263">
        <v>40214</v>
      </c>
      <c r="B552" s="27">
        <v>1408.5</v>
      </c>
      <c r="C552" s="27">
        <v>3.5150000000000001</v>
      </c>
      <c r="D552" s="27">
        <v>9.1349999999999998</v>
      </c>
      <c r="E552" s="27">
        <v>271</v>
      </c>
      <c r="F552" s="27">
        <v>4.7324999999999999</v>
      </c>
      <c r="G552" s="27">
        <v>4.8449999999999998</v>
      </c>
      <c r="H552" s="26">
        <v>26.17</v>
      </c>
      <c r="I552" s="26">
        <v>128.80000000000001</v>
      </c>
      <c r="J552" s="29"/>
      <c r="K552" s="158">
        <f t="shared" si="108"/>
        <v>310.52213549999999</v>
      </c>
      <c r="L552" s="49">
        <f t="shared" si="109"/>
        <v>138.37922300000002</v>
      </c>
      <c r="M552" s="56">
        <f t="shared" si="110"/>
        <v>335.65369949999996</v>
      </c>
      <c r="N552" s="30">
        <f t="shared" si="101"/>
        <v>298.72627964527629</v>
      </c>
      <c r="O552" s="31">
        <f t="shared" si="111"/>
        <v>173.88956024999999</v>
      </c>
      <c r="P552" s="74">
        <f t="shared" si="112"/>
        <v>178.02322649999996</v>
      </c>
      <c r="Q552" s="110">
        <f t="shared" si="113"/>
        <v>576.94382000000007</v>
      </c>
      <c r="R552" s="153">
        <f t="shared" si="114"/>
        <v>2839.5248000000001</v>
      </c>
    </row>
    <row r="553" spans="1:18" ht="18" customHeight="1">
      <c r="A553" s="263">
        <v>40217</v>
      </c>
      <c r="B553" s="27">
        <v>1429.5</v>
      </c>
      <c r="C553" s="27">
        <v>3.56</v>
      </c>
      <c r="D553" s="27">
        <v>9.2949999999999999</v>
      </c>
      <c r="E553" s="27">
        <v>274.39999999999998</v>
      </c>
      <c r="F553" s="27">
        <v>4.84</v>
      </c>
      <c r="G553" s="27">
        <v>4.9550000000000001</v>
      </c>
      <c r="H553" s="26">
        <v>26.6</v>
      </c>
      <c r="I553" s="26">
        <v>130.65</v>
      </c>
      <c r="J553" s="29"/>
      <c r="K553" s="158">
        <f t="shared" si="108"/>
        <v>315.1518585</v>
      </c>
      <c r="L553" s="49">
        <f t="shared" si="109"/>
        <v>140.150792</v>
      </c>
      <c r="M553" s="56">
        <f t="shared" si="110"/>
        <v>341.53269149999994</v>
      </c>
      <c r="N553" s="30">
        <f t="shared" si="101"/>
        <v>302.47413702827976</v>
      </c>
      <c r="O553" s="31">
        <f t="shared" si="111"/>
        <v>177.83950799999997</v>
      </c>
      <c r="P553" s="74">
        <f t="shared" si="112"/>
        <v>182.0650335</v>
      </c>
      <c r="Q553" s="110">
        <f t="shared" si="113"/>
        <v>586.42359999999996</v>
      </c>
      <c r="R553" s="153">
        <f t="shared" si="114"/>
        <v>2880.3098999999997</v>
      </c>
    </row>
    <row r="554" spans="1:18" ht="18" customHeight="1">
      <c r="A554" s="263">
        <v>40218</v>
      </c>
      <c r="B554" s="27">
        <v>1445</v>
      </c>
      <c r="C554" s="27">
        <v>3.585</v>
      </c>
      <c r="D554" s="27">
        <v>9.2449999999999992</v>
      </c>
      <c r="E554" s="27">
        <v>270.60000000000002</v>
      </c>
      <c r="F554" s="27">
        <v>4.8224999999999998</v>
      </c>
      <c r="G554" s="27">
        <v>4.9000000000000004</v>
      </c>
      <c r="H554" s="26">
        <v>27.07</v>
      </c>
      <c r="I554" s="26">
        <v>130.4</v>
      </c>
      <c r="J554" s="29"/>
      <c r="K554" s="158">
        <f t="shared" si="108"/>
        <v>318.56903499999999</v>
      </c>
      <c r="L554" s="49">
        <f t="shared" si="109"/>
        <v>141.134997</v>
      </c>
      <c r="M554" s="56">
        <f t="shared" si="110"/>
        <v>339.69550649999996</v>
      </c>
      <c r="N554" s="30">
        <f t="shared" si="101"/>
        <v>298.28535524727596</v>
      </c>
      <c r="O554" s="31">
        <f t="shared" si="111"/>
        <v>177.19649324999997</v>
      </c>
      <c r="P554" s="74">
        <f t="shared" si="112"/>
        <v>180.04413</v>
      </c>
      <c r="Q554" s="110">
        <f t="shared" si="113"/>
        <v>596.78521999999998</v>
      </c>
      <c r="R554" s="153">
        <f t="shared" si="114"/>
        <v>2874.7984000000001</v>
      </c>
    </row>
    <row r="555" spans="1:18" ht="18" customHeight="1">
      <c r="A555" s="263">
        <v>40219</v>
      </c>
      <c r="B555" s="27">
        <v>1432</v>
      </c>
      <c r="C555" s="27">
        <v>3.6175000000000002</v>
      </c>
      <c r="D555" s="27">
        <v>9.375</v>
      </c>
      <c r="E555" s="27">
        <v>276.39999999999998</v>
      </c>
      <c r="F555" s="27">
        <v>4.9675000000000002</v>
      </c>
      <c r="G555" s="27">
        <v>5.0575000000000001</v>
      </c>
      <c r="H555" s="26">
        <v>26.64</v>
      </c>
      <c r="I555" s="26">
        <v>132.19999999999999</v>
      </c>
      <c r="J555" s="29"/>
      <c r="K555" s="158">
        <f t="shared" si="108"/>
        <v>315.70301599999999</v>
      </c>
      <c r="L555" s="49">
        <f t="shared" si="109"/>
        <v>142.41446350000001</v>
      </c>
      <c r="M555" s="56">
        <f t="shared" si="110"/>
        <v>344.47218749999996</v>
      </c>
      <c r="N555" s="30">
        <f t="shared" si="101"/>
        <v>304.67875901828182</v>
      </c>
      <c r="O555" s="31">
        <f t="shared" si="111"/>
        <v>182.52432974999999</v>
      </c>
      <c r="P555" s="74">
        <f t="shared" si="112"/>
        <v>185.83126274999998</v>
      </c>
      <c r="Q555" s="110">
        <f t="shared" si="113"/>
        <v>587.30543999999998</v>
      </c>
      <c r="R555" s="153">
        <f t="shared" si="114"/>
        <v>2914.4811999999997</v>
      </c>
    </row>
    <row r="556" spans="1:18" ht="18" customHeight="1">
      <c r="A556" s="263">
        <v>40220</v>
      </c>
      <c r="B556" s="27">
        <v>1436.5</v>
      </c>
      <c r="C556" s="27">
        <v>3.6324999999999998</v>
      </c>
      <c r="D556" s="27">
        <v>9.43</v>
      </c>
      <c r="E556" s="27">
        <v>277.39999999999998</v>
      </c>
      <c r="F556" s="27">
        <v>4.9349999999999996</v>
      </c>
      <c r="G556" s="27">
        <v>5.0125000000000002</v>
      </c>
      <c r="H556" s="26">
        <v>27.53</v>
      </c>
      <c r="I556" s="26">
        <v>132.19999999999999</v>
      </c>
      <c r="J556" s="29"/>
      <c r="K556" s="158">
        <f t="shared" si="108"/>
        <v>316.69509949999997</v>
      </c>
      <c r="L556" s="49">
        <f t="shared" si="109"/>
        <v>143.0049865</v>
      </c>
      <c r="M556" s="56">
        <f t="shared" si="110"/>
        <v>346.49309099999994</v>
      </c>
      <c r="N556" s="30">
        <f t="shared" si="101"/>
        <v>305.78107001328283</v>
      </c>
      <c r="O556" s="31">
        <f t="shared" si="111"/>
        <v>181.33015949999998</v>
      </c>
      <c r="P556" s="74">
        <f t="shared" si="112"/>
        <v>184.17779625</v>
      </c>
      <c r="Q556" s="110">
        <f t="shared" si="113"/>
        <v>606.92637999999999</v>
      </c>
      <c r="R556" s="153">
        <f t="shared" si="114"/>
        <v>2914.4811999999997</v>
      </c>
    </row>
    <row r="557" spans="1:18" ht="18" customHeight="1">
      <c r="A557" s="263">
        <v>40221</v>
      </c>
      <c r="B557" s="27">
        <v>1426</v>
      </c>
      <c r="C557" s="27">
        <v>3.6150000000000002</v>
      </c>
      <c r="D557" s="27">
        <v>9.4499999999999993</v>
      </c>
      <c r="E557" s="27">
        <v>280</v>
      </c>
      <c r="F557" s="27">
        <v>4.8650000000000002</v>
      </c>
      <c r="G557" s="27">
        <v>4.9450000000000003</v>
      </c>
      <c r="H557" s="26">
        <v>26.95</v>
      </c>
      <c r="I557" s="26">
        <v>132.75</v>
      </c>
      <c r="J557" s="29"/>
      <c r="K557" s="158">
        <f t="shared" si="108"/>
        <v>314.38023799999996</v>
      </c>
      <c r="L557" s="49">
        <f t="shared" si="109"/>
        <v>142.31604300000001</v>
      </c>
      <c r="M557" s="56">
        <f t="shared" si="110"/>
        <v>347.22796499999993</v>
      </c>
      <c r="N557" s="30">
        <f t="shared" si="101"/>
        <v>308.64707860028551</v>
      </c>
      <c r="O557" s="31">
        <f t="shared" si="111"/>
        <v>178.75810049999998</v>
      </c>
      <c r="P557" s="74">
        <f t="shared" si="112"/>
        <v>181.6975965</v>
      </c>
      <c r="Q557" s="110">
        <f t="shared" si="113"/>
        <v>594.13970000000006</v>
      </c>
      <c r="R557" s="153">
        <f t="shared" si="114"/>
        <v>2926.6064999999999</v>
      </c>
    </row>
    <row r="558" spans="1:18" ht="18" customHeight="1">
      <c r="A558" s="263">
        <v>40225</v>
      </c>
      <c r="B558" s="27">
        <v>1416</v>
      </c>
      <c r="C558" s="27">
        <v>3.6724999999999999</v>
      </c>
      <c r="D558" s="27">
        <v>9.6549999999999994</v>
      </c>
      <c r="E558" s="27">
        <v>283.89999999999998</v>
      </c>
      <c r="F558" s="27">
        <v>5.05</v>
      </c>
      <c r="G558" s="27">
        <v>5.125</v>
      </c>
      <c r="H558" s="26">
        <v>27.36</v>
      </c>
      <c r="I558" s="26">
        <v>133.44999999999999</v>
      </c>
      <c r="J558" s="29"/>
      <c r="K558" s="158">
        <f t="shared" si="108"/>
        <v>312.17560800000001</v>
      </c>
      <c r="L558" s="49">
        <f t="shared" si="109"/>
        <v>144.57971449999999</v>
      </c>
      <c r="M558" s="56">
        <f t="shared" si="110"/>
        <v>354.76042349999994</v>
      </c>
      <c r="N558" s="30">
        <f t="shared" si="101"/>
        <v>312.94609148078945</v>
      </c>
      <c r="O558" s="31">
        <f t="shared" si="111"/>
        <v>185.55568499999998</v>
      </c>
      <c r="P558" s="74">
        <f t="shared" si="112"/>
        <v>188.31146249999998</v>
      </c>
      <c r="Q558" s="110">
        <f t="shared" si="113"/>
        <v>603.17855999999995</v>
      </c>
      <c r="R558" s="153">
        <f t="shared" si="114"/>
        <v>2942.0386999999996</v>
      </c>
    </row>
    <row r="559" spans="1:18" ht="18" customHeight="1">
      <c r="A559" s="263">
        <v>40226</v>
      </c>
      <c r="B559" s="27">
        <v>1366</v>
      </c>
      <c r="C559" s="27">
        <v>3.6</v>
      </c>
      <c r="D559" s="27">
        <v>9.5150000000000006</v>
      </c>
      <c r="E559" s="27">
        <v>279.39999999999998</v>
      </c>
      <c r="F559" s="27">
        <v>4.9474999999999998</v>
      </c>
      <c r="G559" s="27">
        <v>5.0199999999999996</v>
      </c>
      <c r="H559" s="26">
        <v>26.12</v>
      </c>
      <c r="I559" s="26">
        <v>132.25</v>
      </c>
      <c r="J559" s="29"/>
      <c r="K559" s="158">
        <f t="shared" si="108"/>
        <v>301.15245799999997</v>
      </c>
      <c r="L559" s="49">
        <f t="shared" si="109"/>
        <v>141.72552000000002</v>
      </c>
      <c r="M559" s="56">
        <f t="shared" si="110"/>
        <v>349.61630550000001</v>
      </c>
      <c r="N559" s="30">
        <f t="shared" si="101"/>
        <v>307.98569200328484</v>
      </c>
      <c r="O559" s="31">
        <f t="shared" si="111"/>
        <v>181.78945574999997</v>
      </c>
      <c r="P559" s="74">
        <f t="shared" si="112"/>
        <v>184.45337399999997</v>
      </c>
      <c r="Q559" s="110">
        <f t="shared" si="113"/>
        <v>575.84151999999995</v>
      </c>
      <c r="R559" s="153">
        <f t="shared" si="114"/>
        <v>2915.5834999999997</v>
      </c>
    </row>
    <row r="560" spans="1:18" ht="18" customHeight="1">
      <c r="A560" s="263">
        <v>40227</v>
      </c>
      <c r="B560" s="27">
        <v>1364</v>
      </c>
      <c r="C560" s="27">
        <v>3.5724999999999998</v>
      </c>
      <c r="D560" s="27">
        <v>9.48</v>
      </c>
      <c r="E560" s="27">
        <v>275.60000000000002</v>
      </c>
      <c r="F560" s="27">
        <v>4.8499999999999996</v>
      </c>
      <c r="G560" s="27">
        <v>4.9349999999999996</v>
      </c>
      <c r="H560" s="26">
        <v>26.47</v>
      </c>
      <c r="I560" s="26">
        <v>134.1</v>
      </c>
      <c r="J560" s="29"/>
      <c r="K560" s="158">
        <f t="shared" si="108"/>
        <v>300.71153199999998</v>
      </c>
      <c r="L560" s="49">
        <f t="shared" si="109"/>
        <v>140.64289450000001</v>
      </c>
      <c r="M560" s="56">
        <f t="shared" si="110"/>
        <v>348.33027599999997</v>
      </c>
      <c r="N560" s="30">
        <f t="shared" ref="N560:N591" si="115">E560/0.907185</f>
        <v>303.79691022228104</v>
      </c>
      <c r="O560" s="31">
        <f t="shared" si="111"/>
        <v>178.20694499999996</v>
      </c>
      <c r="P560" s="74">
        <f t="shared" si="112"/>
        <v>181.33015949999998</v>
      </c>
      <c r="Q560" s="110">
        <f t="shared" si="113"/>
        <v>583.55761999999993</v>
      </c>
      <c r="R560" s="153">
        <f t="shared" si="114"/>
        <v>2956.3685999999998</v>
      </c>
    </row>
    <row r="561" spans="1:18" ht="18" customHeight="1">
      <c r="A561" s="263">
        <v>40228</v>
      </c>
      <c r="B561" s="27">
        <v>1363</v>
      </c>
      <c r="C561" s="27">
        <v>3.6</v>
      </c>
      <c r="D561" s="27">
        <v>9.4499999999999993</v>
      </c>
      <c r="E561" s="27">
        <v>276.39999999999998</v>
      </c>
      <c r="F561" s="27">
        <v>4.8975</v>
      </c>
      <c r="G561" s="27">
        <v>4.9824999999999999</v>
      </c>
      <c r="H561" s="26">
        <v>26.8</v>
      </c>
      <c r="I561" s="26">
        <v>134.75</v>
      </c>
      <c r="J561" s="29"/>
      <c r="K561" s="158">
        <f t="shared" si="108"/>
        <v>300.49106899999998</v>
      </c>
      <c r="L561" s="49">
        <f t="shared" si="109"/>
        <v>141.72552000000002</v>
      </c>
      <c r="M561" s="56">
        <f t="shared" si="110"/>
        <v>347.22796499999993</v>
      </c>
      <c r="N561" s="30">
        <f t="shared" si="115"/>
        <v>304.67875901828182</v>
      </c>
      <c r="O561" s="31">
        <f t="shared" si="111"/>
        <v>179.95227075</v>
      </c>
      <c r="P561" s="74">
        <f t="shared" si="112"/>
        <v>183.07548524999999</v>
      </c>
      <c r="Q561" s="110">
        <f t="shared" si="113"/>
        <v>590.83280000000002</v>
      </c>
      <c r="R561" s="153">
        <f t="shared" si="114"/>
        <v>2970.6984999999995</v>
      </c>
    </row>
    <row r="562" spans="1:18" ht="18" customHeight="1">
      <c r="A562" s="263">
        <v>40231</v>
      </c>
      <c r="B562" s="27">
        <v>1350</v>
      </c>
      <c r="C562" s="27">
        <v>3.7149999999999999</v>
      </c>
      <c r="D562" s="27">
        <v>9.6150000000000002</v>
      </c>
      <c r="E562" s="27">
        <v>281.7</v>
      </c>
      <c r="F562" s="27">
        <v>5.0125000000000002</v>
      </c>
      <c r="G562" s="27">
        <v>5.085</v>
      </c>
      <c r="H562" s="26">
        <v>24.79</v>
      </c>
      <c r="I562" s="26">
        <v>129.85</v>
      </c>
      <c r="J562" s="29"/>
      <c r="K562" s="158">
        <f t="shared" si="108"/>
        <v>297.62504999999999</v>
      </c>
      <c r="L562" s="49">
        <f t="shared" si="109"/>
        <v>146.25286299999999</v>
      </c>
      <c r="M562" s="56">
        <f t="shared" si="110"/>
        <v>353.29067549999996</v>
      </c>
      <c r="N562" s="30">
        <f t="shared" si="115"/>
        <v>310.52100729178721</v>
      </c>
      <c r="O562" s="31">
        <f t="shared" si="111"/>
        <v>184.17779625</v>
      </c>
      <c r="P562" s="74">
        <f t="shared" si="112"/>
        <v>186.84171449999999</v>
      </c>
      <c r="Q562" s="110">
        <f t="shared" si="113"/>
        <v>546.52033999999992</v>
      </c>
      <c r="R562" s="153">
        <f t="shared" si="114"/>
        <v>2862.6731</v>
      </c>
    </row>
    <row r="563" spans="1:18" ht="18" customHeight="1">
      <c r="A563" s="263">
        <v>40232</v>
      </c>
      <c r="B563" s="27">
        <v>1364.5</v>
      </c>
      <c r="C563" s="27">
        <v>3.6775000000000002</v>
      </c>
      <c r="D563" s="27">
        <v>9.5250000000000004</v>
      </c>
      <c r="E563" s="27">
        <v>279.60000000000002</v>
      </c>
      <c r="F563" s="27">
        <v>4.9175000000000004</v>
      </c>
      <c r="G563" s="27">
        <v>4.9824999999999999</v>
      </c>
      <c r="H563" s="26">
        <v>24.37</v>
      </c>
      <c r="I563" s="26">
        <v>130.35</v>
      </c>
      <c r="J563" s="29"/>
      <c r="K563" s="158">
        <f t="shared" si="108"/>
        <v>300.82176349999997</v>
      </c>
      <c r="L563" s="49">
        <f t="shared" si="109"/>
        <v>144.7765555</v>
      </c>
      <c r="M563" s="56">
        <f t="shared" si="110"/>
        <v>349.98374250000001</v>
      </c>
      <c r="N563" s="30">
        <f t="shared" si="115"/>
        <v>308.20615420228512</v>
      </c>
      <c r="O563" s="31">
        <f t="shared" si="111"/>
        <v>180.68714474999999</v>
      </c>
      <c r="P563" s="74">
        <f t="shared" si="112"/>
        <v>183.07548524999999</v>
      </c>
      <c r="Q563" s="110">
        <f t="shared" si="113"/>
        <v>537.26102000000003</v>
      </c>
      <c r="R563" s="153">
        <f t="shared" si="114"/>
        <v>2873.6960999999997</v>
      </c>
    </row>
    <row r="564" spans="1:18" ht="18" customHeight="1">
      <c r="A564" s="263">
        <v>40233</v>
      </c>
      <c r="B564" s="27">
        <v>1348</v>
      </c>
      <c r="C564" s="27">
        <v>3.7524999999999999</v>
      </c>
      <c r="D564" s="27">
        <v>9.5549999999999997</v>
      </c>
      <c r="E564" s="27">
        <v>276.89999999999998</v>
      </c>
      <c r="F564" s="27">
        <v>5.0025000000000004</v>
      </c>
      <c r="G564" s="27">
        <v>5.0525000000000002</v>
      </c>
      <c r="H564" s="26">
        <v>25.11</v>
      </c>
      <c r="I564" s="26">
        <v>130.44999999999999</v>
      </c>
      <c r="J564" s="29"/>
      <c r="K564" s="158">
        <f t="shared" si="108"/>
        <v>297.184124</v>
      </c>
      <c r="L564" s="49">
        <f t="shared" si="109"/>
        <v>147.72917050000001</v>
      </c>
      <c r="M564" s="56">
        <f t="shared" si="110"/>
        <v>351.08605349999993</v>
      </c>
      <c r="N564" s="30">
        <f t="shared" si="115"/>
        <v>305.2299145157823</v>
      </c>
      <c r="O564" s="31">
        <f t="shared" si="111"/>
        <v>183.81035925</v>
      </c>
      <c r="P564" s="74">
        <f t="shared" si="112"/>
        <v>185.64754424999998</v>
      </c>
      <c r="Q564" s="110">
        <f t="shared" si="113"/>
        <v>553.57506000000001</v>
      </c>
      <c r="R564" s="153">
        <f t="shared" si="114"/>
        <v>2875.9006999999997</v>
      </c>
    </row>
    <row r="565" spans="1:18" ht="18" customHeight="1">
      <c r="A565" s="263">
        <v>40234</v>
      </c>
      <c r="B565" s="27">
        <v>1330</v>
      </c>
      <c r="C565" s="27">
        <v>3.7225000000000001</v>
      </c>
      <c r="D565" s="27">
        <v>9.4149999999999991</v>
      </c>
      <c r="E565" s="27">
        <v>272.10000000000002</v>
      </c>
      <c r="F565" s="27">
        <v>4.8975</v>
      </c>
      <c r="G565" s="27">
        <v>4.9675000000000002</v>
      </c>
      <c r="H565" s="26">
        <v>24.45</v>
      </c>
      <c r="I565" s="26">
        <v>127.7</v>
      </c>
      <c r="J565" s="29"/>
      <c r="K565" s="158">
        <f t="shared" si="108"/>
        <v>293.21578999999997</v>
      </c>
      <c r="L565" s="49">
        <f t="shared" si="109"/>
        <v>146.5481245</v>
      </c>
      <c r="M565" s="56">
        <f t="shared" si="110"/>
        <v>345.94193549999994</v>
      </c>
      <c r="N565" s="30">
        <f t="shared" si="115"/>
        <v>299.93882173977744</v>
      </c>
      <c r="O565" s="31">
        <f t="shared" si="111"/>
        <v>179.95227075</v>
      </c>
      <c r="P565" s="74">
        <f t="shared" si="112"/>
        <v>182.52432974999999</v>
      </c>
      <c r="Q565" s="110">
        <f t="shared" si="113"/>
        <v>539.02469999999994</v>
      </c>
      <c r="R565" s="153">
        <f t="shared" si="114"/>
        <v>2815.2742000000003</v>
      </c>
    </row>
    <row r="566" spans="1:18" ht="18" customHeight="1" thickBot="1">
      <c r="A566" s="264">
        <v>40235</v>
      </c>
      <c r="B566" s="39">
        <v>1343</v>
      </c>
      <c r="C566" s="127">
        <v>3.78</v>
      </c>
      <c r="D566" s="127">
        <v>9.51</v>
      </c>
      <c r="E566" s="127">
        <v>273.2</v>
      </c>
      <c r="F566" s="127">
        <v>5.0650000000000004</v>
      </c>
      <c r="G566" s="127">
        <v>5.1100000000000003</v>
      </c>
      <c r="H566" s="128">
        <v>23.6</v>
      </c>
      <c r="I566" s="128">
        <v>129.05000000000001</v>
      </c>
      <c r="J566" s="38"/>
      <c r="K566" s="158">
        <f t="shared" si="108"/>
        <v>296.08180899999996</v>
      </c>
      <c r="L566" s="50">
        <f t="shared" si="109"/>
        <v>148.81179599999999</v>
      </c>
      <c r="M566" s="57">
        <f t="shared" si="110"/>
        <v>349.43258699999996</v>
      </c>
      <c r="N566" s="137">
        <f t="shared" si="115"/>
        <v>301.15136383427853</v>
      </c>
      <c r="O566" s="42">
        <f t="shared" si="111"/>
        <v>186.1068405</v>
      </c>
      <c r="P566" s="75">
        <f t="shared" si="112"/>
        <v>187.76030699999998</v>
      </c>
      <c r="Q566" s="111">
        <f t="shared" si="113"/>
        <v>520.28560000000004</v>
      </c>
      <c r="R566" s="265">
        <f t="shared" si="114"/>
        <v>2845.0363000000002</v>
      </c>
    </row>
    <row r="567" spans="1:18" ht="18" customHeight="1" thickBot="1">
      <c r="A567" s="259" t="s">
        <v>17</v>
      </c>
      <c r="B567" s="155">
        <f t="shared" ref="B567:I567" si="116">AVERAGE(B548:B566)</f>
        <v>1396.7105263157894</v>
      </c>
      <c r="C567" s="63">
        <f t="shared" si="116"/>
        <v>3.6277631578947371</v>
      </c>
      <c r="D567" s="63">
        <f t="shared" si="116"/>
        <v>9.3801315789473705</v>
      </c>
      <c r="E567" s="63">
        <f t="shared" si="116"/>
        <v>275.47894736842107</v>
      </c>
      <c r="F567" s="63">
        <f t="shared" si="116"/>
        <v>4.8878947368421048</v>
      </c>
      <c r="G567" s="63">
        <f t="shared" si="116"/>
        <v>4.9767105263157889</v>
      </c>
      <c r="H567" s="64">
        <f t="shared" si="116"/>
        <v>26.575263157894742</v>
      </c>
      <c r="I567" s="64">
        <f t="shared" si="116"/>
        <v>131.63684210526316</v>
      </c>
      <c r="J567" s="65"/>
      <c r="K567" s="101">
        <f>AVERAGE(K548:K566)</f>
        <v>307.92299276315788</v>
      </c>
      <c r="L567" s="66">
        <f>AVERAGE(L548:L566)</f>
        <v>142.81850555263156</v>
      </c>
      <c r="M567" s="67">
        <f>AVERAGE(M548:M566)</f>
        <v>344.6607406973684</v>
      </c>
      <c r="N567" s="124">
        <f t="shared" si="115"/>
        <v>303.66347257551774</v>
      </c>
      <c r="O567" s="68">
        <f>AVERAGE(O548:O566)</f>
        <v>179.59933784210526</v>
      </c>
      <c r="P567" s="76">
        <f>AVERAGE(P548:P566)</f>
        <v>182.86275856578945</v>
      </c>
      <c r="Q567" s="68">
        <f>AVERAGE(Q548:Q566)</f>
        <v>585.87825157894713</v>
      </c>
      <c r="R567" s="260">
        <f>AVERAGE(R548:R566)</f>
        <v>2902.0658210526312</v>
      </c>
    </row>
    <row r="568" spans="1:18" ht="18" customHeight="1">
      <c r="A568" s="261">
        <v>40238</v>
      </c>
      <c r="B568" s="45">
        <v>1355</v>
      </c>
      <c r="C568" s="45">
        <v>3.7075</v>
      </c>
      <c r="D568" s="45">
        <v>9.5250000000000004</v>
      </c>
      <c r="E568" s="45">
        <v>271</v>
      </c>
      <c r="F568" s="45">
        <v>4.9275000000000002</v>
      </c>
      <c r="G568" s="45">
        <v>4.9950000000000001</v>
      </c>
      <c r="H568" s="44">
        <v>22.26</v>
      </c>
      <c r="I568" s="44">
        <v>129.55000000000001</v>
      </c>
      <c r="J568" s="46"/>
      <c r="K568" s="158">
        <f t="shared" ref="K568:K590" si="117">B568*0.220463</f>
        <v>298.72736499999996</v>
      </c>
      <c r="L568" s="48">
        <f t="shared" ref="L568:L590" si="118">C568*39.3682</f>
        <v>145.95760150000001</v>
      </c>
      <c r="M568" s="55">
        <f t="shared" ref="M568:M590" si="119">D568*36.7437</f>
        <v>349.98374250000001</v>
      </c>
      <c r="N568" s="136">
        <f t="shared" si="115"/>
        <v>298.72627964527629</v>
      </c>
      <c r="O568" s="47">
        <f t="shared" ref="O568:O590" si="120">F568*36.7437</f>
        <v>181.05458174999998</v>
      </c>
      <c r="P568" s="73">
        <f t="shared" ref="P568:P590" si="121">G568*36.7437</f>
        <v>183.53478149999998</v>
      </c>
      <c r="Q568" s="109">
        <f t="shared" ref="Q568:Q590" si="122">H568/100*2204.6</f>
        <v>490.74396000000002</v>
      </c>
      <c r="R568" s="262">
        <f t="shared" ref="R568:R590" si="123">I568/100*2204.6</f>
        <v>2856.0592999999999</v>
      </c>
    </row>
    <row r="569" spans="1:18" ht="18" customHeight="1">
      <c r="A569" s="263">
        <v>40239</v>
      </c>
      <c r="B569" s="27">
        <v>1339</v>
      </c>
      <c r="C569" s="27">
        <v>3.7050000000000001</v>
      </c>
      <c r="D569" s="27">
        <v>9.5425000000000004</v>
      </c>
      <c r="E569" s="27">
        <v>270.5</v>
      </c>
      <c r="F569" s="27">
        <v>4.92</v>
      </c>
      <c r="G569" s="27">
        <v>4.99</v>
      </c>
      <c r="H569" s="26">
        <v>22.64</v>
      </c>
      <c r="I569" s="26">
        <v>130.19999999999999</v>
      </c>
      <c r="J569" s="29"/>
      <c r="K569" s="158">
        <f t="shared" si="117"/>
        <v>295.19995699999998</v>
      </c>
      <c r="L569" s="49">
        <f t="shared" si="118"/>
        <v>145.85918100000001</v>
      </c>
      <c r="M569" s="56">
        <f t="shared" si="119"/>
        <v>350.62675724999997</v>
      </c>
      <c r="N569" s="30">
        <f t="shared" si="115"/>
        <v>298.17512414777582</v>
      </c>
      <c r="O569" s="31">
        <f t="shared" si="120"/>
        <v>180.77900399999999</v>
      </c>
      <c r="P569" s="74">
        <f t="shared" si="121"/>
        <v>183.35106299999998</v>
      </c>
      <c r="Q569" s="110">
        <f t="shared" si="122"/>
        <v>499.12144000000001</v>
      </c>
      <c r="R569" s="153">
        <f t="shared" si="123"/>
        <v>2870.3891999999996</v>
      </c>
    </row>
    <row r="570" spans="1:18" ht="18" customHeight="1">
      <c r="A570" s="263">
        <v>40240</v>
      </c>
      <c r="B570" s="27">
        <v>1313.5</v>
      </c>
      <c r="C570" s="27">
        <v>3.7574999999999998</v>
      </c>
      <c r="D570" s="27">
        <v>9.5449999999999999</v>
      </c>
      <c r="E570" s="27">
        <v>266.5</v>
      </c>
      <c r="F570" s="27">
        <v>5.0350000000000001</v>
      </c>
      <c r="G570" s="27">
        <v>5.0949999999999998</v>
      </c>
      <c r="H570" s="26">
        <v>22.05</v>
      </c>
      <c r="I570" s="26">
        <v>129.69999999999999</v>
      </c>
      <c r="J570" s="29"/>
      <c r="K570" s="158">
        <f t="shared" si="117"/>
        <v>289.57815049999999</v>
      </c>
      <c r="L570" s="49">
        <f t="shared" si="118"/>
        <v>147.92601149999999</v>
      </c>
      <c r="M570" s="56">
        <f t="shared" si="119"/>
        <v>350.7186165</v>
      </c>
      <c r="N570" s="30">
        <f t="shared" si="115"/>
        <v>293.76588016777174</v>
      </c>
      <c r="O570" s="31">
        <f t="shared" si="120"/>
        <v>185.00452949999999</v>
      </c>
      <c r="P570" s="74">
        <f t="shared" si="121"/>
        <v>187.20915149999996</v>
      </c>
      <c r="Q570" s="110">
        <f t="shared" si="122"/>
        <v>486.11429999999996</v>
      </c>
      <c r="R570" s="153">
        <f t="shared" si="123"/>
        <v>2859.3661999999999</v>
      </c>
    </row>
    <row r="571" spans="1:18" ht="18" customHeight="1">
      <c r="A571" s="263">
        <v>40241</v>
      </c>
      <c r="B571" s="27">
        <v>1300</v>
      </c>
      <c r="C571" s="27">
        <v>3.72</v>
      </c>
      <c r="D571" s="27">
        <v>9.3249999999999993</v>
      </c>
      <c r="E571" s="27">
        <v>257.89999999999998</v>
      </c>
      <c r="F571" s="27">
        <v>4.9050000000000002</v>
      </c>
      <c r="G571" s="27">
        <v>5</v>
      </c>
      <c r="H571" s="26">
        <v>21.67</v>
      </c>
      <c r="I571" s="26">
        <v>127.85</v>
      </c>
      <c r="J571" s="29"/>
      <c r="K571" s="158">
        <f t="shared" si="117"/>
        <v>286.6019</v>
      </c>
      <c r="L571" s="49">
        <f t="shared" si="118"/>
        <v>146.44970400000003</v>
      </c>
      <c r="M571" s="56">
        <f t="shared" si="119"/>
        <v>342.63500249999993</v>
      </c>
      <c r="N571" s="30">
        <f t="shared" si="115"/>
        <v>284.28600561076291</v>
      </c>
      <c r="O571" s="31">
        <f t="shared" si="120"/>
        <v>180.22784849999999</v>
      </c>
      <c r="P571" s="74">
        <f t="shared" si="121"/>
        <v>183.71849999999998</v>
      </c>
      <c r="Q571" s="110">
        <f t="shared" si="122"/>
        <v>477.73681999999997</v>
      </c>
      <c r="R571" s="153">
        <f t="shared" si="123"/>
        <v>2818.5810999999999</v>
      </c>
    </row>
    <row r="572" spans="1:18" ht="18" customHeight="1">
      <c r="A572" s="263">
        <v>40242</v>
      </c>
      <c r="B572" s="27">
        <v>1282.5</v>
      </c>
      <c r="C572" s="27">
        <v>3.6475</v>
      </c>
      <c r="D572" s="27">
        <v>9.3475000000000001</v>
      </c>
      <c r="E572" s="27"/>
      <c r="F572" s="27">
        <v>4.8224999999999998</v>
      </c>
      <c r="G572" s="27">
        <v>4.93</v>
      </c>
      <c r="H572" s="26">
        <v>22.19</v>
      </c>
      <c r="I572" s="26">
        <v>128</v>
      </c>
      <c r="J572" s="29"/>
      <c r="K572" s="158">
        <f t="shared" si="117"/>
        <v>282.74379749999997</v>
      </c>
      <c r="L572" s="49">
        <f t="shared" si="118"/>
        <v>143.59550949999999</v>
      </c>
      <c r="M572" s="56">
        <f t="shared" si="119"/>
        <v>343.46173575</v>
      </c>
      <c r="N572" s="30">
        <f t="shared" si="115"/>
        <v>0</v>
      </c>
      <c r="O572" s="31">
        <f t="shared" si="120"/>
        <v>177.19649324999997</v>
      </c>
      <c r="P572" s="74">
        <f t="shared" si="121"/>
        <v>181.14644099999998</v>
      </c>
      <c r="Q572" s="110">
        <f t="shared" si="122"/>
        <v>489.20074</v>
      </c>
      <c r="R572" s="153">
        <f t="shared" si="123"/>
        <v>2821.8879999999999</v>
      </c>
    </row>
    <row r="573" spans="1:18" ht="18" customHeight="1">
      <c r="A573" s="263">
        <v>40245</v>
      </c>
      <c r="B573" s="27">
        <v>1269</v>
      </c>
      <c r="C573" s="27">
        <v>3.645</v>
      </c>
      <c r="D573" s="27">
        <v>9.4049999999999994</v>
      </c>
      <c r="E573" s="27">
        <v>259.5</v>
      </c>
      <c r="F573" s="27">
        <v>4.8449999999999998</v>
      </c>
      <c r="G573" s="27">
        <v>4.95</v>
      </c>
      <c r="H573" s="26">
        <v>21.57</v>
      </c>
      <c r="I573" s="26">
        <v>128.71</v>
      </c>
      <c r="J573" s="29"/>
      <c r="K573" s="158">
        <f t="shared" si="117"/>
        <v>279.76754699999998</v>
      </c>
      <c r="L573" s="49">
        <f t="shared" si="118"/>
        <v>143.49708900000002</v>
      </c>
      <c r="M573" s="56">
        <f t="shared" si="119"/>
        <v>345.57449849999995</v>
      </c>
      <c r="N573" s="30">
        <f t="shared" si="115"/>
        <v>286.04970320276459</v>
      </c>
      <c r="O573" s="31">
        <f t="shared" si="120"/>
        <v>178.02322649999996</v>
      </c>
      <c r="P573" s="74">
        <f t="shared" si="121"/>
        <v>181.881315</v>
      </c>
      <c r="Q573" s="110">
        <f t="shared" si="122"/>
        <v>475.53222</v>
      </c>
      <c r="R573" s="153">
        <f t="shared" si="123"/>
        <v>2837.5406600000001</v>
      </c>
    </row>
    <row r="574" spans="1:18" ht="18" customHeight="1">
      <c r="A574" s="263">
        <v>40246</v>
      </c>
      <c r="B574" s="27">
        <v>1276.5</v>
      </c>
      <c r="C574" s="27">
        <v>3.5874999999999999</v>
      </c>
      <c r="D574" s="27">
        <v>9.4149999999999991</v>
      </c>
      <c r="E574" s="27">
        <v>259</v>
      </c>
      <c r="F574" s="27">
        <v>4.7850000000000001</v>
      </c>
      <c r="G574" s="27">
        <v>4.9024999999999999</v>
      </c>
      <c r="H574" s="26">
        <v>20.32</v>
      </c>
      <c r="I574" s="26">
        <v>130.25</v>
      </c>
      <c r="J574" s="29"/>
      <c r="K574" s="158">
        <f t="shared" si="117"/>
        <v>281.4210195</v>
      </c>
      <c r="L574" s="49">
        <f t="shared" si="118"/>
        <v>141.2334175</v>
      </c>
      <c r="M574" s="56">
        <f t="shared" si="119"/>
        <v>345.94193549999994</v>
      </c>
      <c r="N574" s="30">
        <f t="shared" si="115"/>
        <v>285.49854770526406</v>
      </c>
      <c r="O574" s="31">
        <f t="shared" si="120"/>
        <v>175.81860449999999</v>
      </c>
      <c r="P574" s="74">
        <f t="shared" si="121"/>
        <v>180.13598924999997</v>
      </c>
      <c r="Q574" s="110">
        <f t="shared" si="122"/>
        <v>447.97471999999999</v>
      </c>
      <c r="R574" s="153">
        <f t="shared" si="123"/>
        <v>2871.4915000000001</v>
      </c>
    </row>
    <row r="575" spans="1:18" ht="18" customHeight="1">
      <c r="A575" s="263">
        <v>40247</v>
      </c>
      <c r="B575" s="27">
        <v>1244.5</v>
      </c>
      <c r="C575" s="27">
        <v>3.5550000000000002</v>
      </c>
      <c r="D575" s="27">
        <v>9.52</v>
      </c>
      <c r="E575" s="27">
        <v>258.7</v>
      </c>
      <c r="F575" s="27">
        <v>4.7074999999999996</v>
      </c>
      <c r="G575" s="27">
        <v>4.84</v>
      </c>
      <c r="H575" s="26">
        <v>19.690000000000001</v>
      </c>
      <c r="I575" s="26">
        <v>130.5</v>
      </c>
      <c r="J575" s="29"/>
      <c r="K575" s="158">
        <f t="shared" si="117"/>
        <v>274.36620349999998</v>
      </c>
      <c r="L575" s="49">
        <f t="shared" si="118"/>
        <v>139.95395100000002</v>
      </c>
      <c r="M575" s="56">
        <f t="shared" si="119"/>
        <v>349.80002399999995</v>
      </c>
      <c r="N575" s="30">
        <f t="shared" si="115"/>
        <v>285.16785440676375</v>
      </c>
      <c r="O575" s="31">
        <f t="shared" si="120"/>
        <v>172.97096774999997</v>
      </c>
      <c r="P575" s="74">
        <f t="shared" si="121"/>
        <v>177.83950799999997</v>
      </c>
      <c r="Q575" s="110">
        <f t="shared" si="122"/>
        <v>434.08574000000004</v>
      </c>
      <c r="R575" s="153">
        <f t="shared" si="123"/>
        <v>2877.0029999999997</v>
      </c>
    </row>
    <row r="576" spans="1:18" ht="18" customHeight="1">
      <c r="A576" s="263">
        <v>40248</v>
      </c>
      <c r="B576" s="27">
        <v>1217.5</v>
      </c>
      <c r="C576" s="27">
        <v>3.5550000000000002</v>
      </c>
      <c r="D576" s="27">
        <v>9.2539999999999996</v>
      </c>
      <c r="E576" s="27">
        <v>249.6</v>
      </c>
      <c r="F576" s="27">
        <v>4.6849999999999996</v>
      </c>
      <c r="G576" s="27">
        <v>4.8250000000000002</v>
      </c>
      <c r="H576" s="26">
        <v>19.27</v>
      </c>
      <c r="I576" s="26">
        <v>131.44999999999999</v>
      </c>
      <c r="J576" s="29"/>
      <c r="K576" s="158">
        <f t="shared" si="117"/>
        <v>268.4137025</v>
      </c>
      <c r="L576" s="49">
        <f t="shared" si="118"/>
        <v>139.95395100000002</v>
      </c>
      <c r="M576" s="56">
        <f t="shared" si="119"/>
        <v>340.02619979999997</v>
      </c>
      <c r="N576" s="30">
        <f t="shared" si="115"/>
        <v>275.13682435225451</v>
      </c>
      <c r="O576" s="31">
        <f t="shared" si="120"/>
        <v>172.14423449999998</v>
      </c>
      <c r="P576" s="74">
        <f t="shared" si="121"/>
        <v>177.2883525</v>
      </c>
      <c r="Q576" s="110">
        <f t="shared" si="122"/>
        <v>424.82641999999993</v>
      </c>
      <c r="R576" s="153">
        <f t="shared" si="123"/>
        <v>2897.9466999999995</v>
      </c>
    </row>
    <row r="577" spans="1:18" ht="18" customHeight="1">
      <c r="A577" s="263">
        <v>40249</v>
      </c>
      <c r="B577" s="27">
        <v>1218.5</v>
      </c>
      <c r="C577" s="27">
        <v>3.54</v>
      </c>
      <c r="D577" s="27">
        <v>9.26</v>
      </c>
      <c r="E577" s="27">
        <v>251.2</v>
      </c>
      <c r="F577" s="27">
        <v>4.72</v>
      </c>
      <c r="G577" s="27">
        <v>4.9474999999999998</v>
      </c>
      <c r="H577" s="26">
        <v>19.670000000000002</v>
      </c>
      <c r="I577" s="26">
        <v>130.15</v>
      </c>
      <c r="J577" s="29"/>
      <c r="K577" s="158">
        <f t="shared" si="117"/>
        <v>268.63416549999999</v>
      </c>
      <c r="L577" s="49">
        <f t="shared" si="118"/>
        <v>139.363428</v>
      </c>
      <c r="M577" s="56">
        <f t="shared" si="119"/>
        <v>340.24666199999996</v>
      </c>
      <c r="N577" s="30">
        <f t="shared" si="115"/>
        <v>276.90052194425613</v>
      </c>
      <c r="O577" s="31">
        <f t="shared" si="120"/>
        <v>173.43026399999997</v>
      </c>
      <c r="P577" s="74">
        <f t="shared" si="121"/>
        <v>181.78945574999997</v>
      </c>
      <c r="Q577" s="110">
        <f t="shared" si="122"/>
        <v>433.64482000000004</v>
      </c>
      <c r="R577" s="153">
        <f t="shared" si="123"/>
        <v>2869.2869000000001</v>
      </c>
    </row>
    <row r="578" spans="1:18" ht="18" customHeight="1">
      <c r="A578" s="263">
        <v>40252</v>
      </c>
      <c r="B578" s="27">
        <v>1248.5</v>
      </c>
      <c r="C578" s="27">
        <v>3.63</v>
      </c>
      <c r="D578" s="27">
        <v>9.3000000000000007</v>
      </c>
      <c r="E578" s="27">
        <v>257.60000000000002</v>
      </c>
      <c r="F578" s="27">
        <v>4.79</v>
      </c>
      <c r="G578" s="27">
        <v>4.88</v>
      </c>
      <c r="H578" s="26">
        <v>19.39</v>
      </c>
      <c r="I578" s="26">
        <v>128.65</v>
      </c>
      <c r="J578" s="29"/>
      <c r="K578" s="158">
        <f t="shared" si="117"/>
        <v>275.24805549999996</v>
      </c>
      <c r="L578" s="49">
        <f t="shared" si="118"/>
        <v>142.906566</v>
      </c>
      <c r="M578" s="56">
        <f t="shared" si="119"/>
        <v>341.71641</v>
      </c>
      <c r="N578" s="30">
        <f t="shared" si="115"/>
        <v>283.95531231226266</v>
      </c>
      <c r="O578" s="31">
        <f t="shared" si="120"/>
        <v>176.00232299999999</v>
      </c>
      <c r="P578" s="74">
        <f t="shared" si="121"/>
        <v>179.30925599999998</v>
      </c>
      <c r="Q578" s="110">
        <f t="shared" si="122"/>
        <v>427.47194000000002</v>
      </c>
      <c r="R578" s="153">
        <f t="shared" si="123"/>
        <v>2836.2178999999996</v>
      </c>
    </row>
    <row r="579" spans="1:18" ht="18" customHeight="1">
      <c r="A579" s="263">
        <v>40253</v>
      </c>
      <c r="B579" s="27">
        <v>1260.5</v>
      </c>
      <c r="C579" s="27">
        <v>3.66</v>
      </c>
      <c r="D579" s="27">
        <v>9.4499999999999993</v>
      </c>
      <c r="E579" s="27">
        <v>261.5</v>
      </c>
      <c r="F579" s="27">
        <v>4.87</v>
      </c>
      <c r="G579" s="27">
        <v>4.95</v>
      </c>
      <c r="H579" s="26">
        <v>18.239999999999998</v>
      </c>
      <c r="I579" s="26">
        <v>130.35</v>
      </c>
      <c r="J579" s="29"/>
      <c r="K579" s="158">
        <f t="shared" si="117"/>
        <v>277.89361149999996</v>
      </c>
      <c r="L579" s="49">
        <f t="shared" si="118"/>
        <v>144.08761200000001</v>
      </c>
      <c r="M579" s="56">
        <f t="shared" si="119"/>
        <v>347.22796499999993</v>
      </c>
      <c r="N579" s="30">
        <f t="shared" si="115"/>
        <v>288.25432519276666</v>
      </c>
      <c r="O579" s="31">
        <f t="shared" si="120"/>
        <v>178.94181899999998</v>
      </c>
      <c r="P579" s="74">
        <f t="shared" si="121"/>
        <v>181.881315</v>
      </c>
      <c r="Q579" s="110">
        <f t="shared" si="122"/>
        <v>402.11903999999993</v>
      </c>
      <c r="R579" s="153">
        <f t="shared" si="123"/>
        <v>2873.6960999999997</v>
      </c>
    </row>
    <row r="580" spans="1:18" ht="18" customHeight="1">
      <c r="A580" s="263">
        <v>40254</v>
      </c>
      <c r="B580" s="27">
        <v>1262</v>
      </c>
      <c r="C580" s="27">
        <v>3.74</v>
      </c>
      <c r="D580" s="27">
        <v>9.59</v>
      </c>
      <c r="E580" s="27">
        <v>267.39999999999998</v>
      </c>
      <c r="F580" s="27">
        <v>4.96</v>
      </c>
      <c r="G580" s="27">
        <v>5.0199999999999996</v>
      </c>
      <c r="H580" s="26">
        <v>18.329999999999998</v>
      </c>
      <c r="I580" s="26">
        <v>131.19999999999999</v>
      </c>
      <c r="J580" s="29"/>
      <c r="K580" s="158">
        <f t="shared" si="117"/>
        <v>278.22430600000001</v>
      </c>
      <c r="L580" s="49">
        <f t="shared" si="118"/>
        <v>147.23706800000002</v>
      </c>
      <c r="M580" s="56">
        <f t="shared" si="119"/>
        <v>352.37208299999998</v>
      </c>
      <c r="N580" s="30">
        <f t="shared" si="115"/>
        <v>294.75796006327261</v>
      </c>
      <c r="O580" s="31">
        <f t="shared" si="120"/>
        <v>182.248752</v>
      </c>
      <c r="P580" s="74">
        <f t="shared" si="121"/>
        <v>184.45337399999997</v>
      </c>
      <c r="Q580" s="110">
        <f t="shared" si="122"/>
        <v>404.10317999999995</v>
      </c>
      <c r="R580" s="153">
        <f t="shared" si="123"/>
        <v>2892.4351999999994</v>
      </c>
    </row>
    <row r="581" spans="1:18" ht="18" customHeight="1">
      <c r="A581" s="263">
        <v>40255</v>
      </c>
      <c r="B581" s="27">
        <v>0</v>
      </c>
      <c r="C581" s="27">
        <v>3.76</v>
      </c>
      <c r="D581" s="27">
        <v>9.59</v>
      </c>
      <c r="E581" s="27">
        <v>269.89999999999998</v>
      </c>
      <c r="F581" s="27">
        <v>4.8899999999999997</v>
      </c>
      <c r="G581" s="27">
        <v>4.95</v>
      </c>
      <c r="H581" s="26">
        <v>19.03</v>
      </c>
      <c r="I581" s="26">
        <v>133.15</v>
      </c>
      <c r="J581" s="29"/>
      <c r="K581" s="158">
        <f t="shared" si="117"/>
        <v>0</v>
      </c>
      <c r="L581" s="49">
        <f t="shared" si="118"/>
        <v>148.02443199999999</v>
      </c>
      <c r="M581" s="56">
        <f t="shared" si="119"/>
        <v>352.37208299999998</v>
      </c>
      <c r="N581" s="30">
        <f t="shared" si="115"/>
        <v>297.51373755077515</v>
      </c>
      <c r="O581" s="31">
        <f t="shared" si="120"/>
        <v>179.67669299999997</v>
      </c>
      <c r="P581" s="74">
        <f t="shared" si="121"/>
        <v>181.881315</v>
      </c>
      <c r="Q581" s="110">
        <f t="shared" si="122"/>
        <v>419.53538000000003</v>
      </c>
      <c r="R581" s="153">
        <f t="shared" si="123"/>
        <v>2935.4249</v>
      </c>
    </row>
    <row r="582" spans="1:18" ht="18" customHeight="1">
      <c r="A582" s="263">
        <v>40256</v>
      </c>
      <c r="B582" s="27">
        <v>1270</v>
      </c>
      <c r="C582" s="27">
        <v>3.74</v>
      </c>
      <c r="D582" s="27">
        <v>9.6199999999999992</v>
      </c>
      <c r="E582" s="27">
        <v>270.2</v>
      </c>
      <c r="F582" s="27">
        <v>4.84</v>
      </c>
      <c r="G582" s="27">
        <v>4.92</v>
      </c>
      <c r="H582" s="26">
        <v>18.64</v>
      </c>
      <c r="I582" s="26">
        <v>132.5</v>
      </c>
      <c r="J582" s="29"/>
      <c r="K582" s="158">
        <f t="shared" si="117"/>
        <v>279.98800999999997</v>
      </c>
      <c r="L582" s="49">
        <f t="shared" si="118"/>
        <v>147.23706800000002</v>
      </c>
      <c r="M582" s="56">
        <f t="shared" si="119"/>
        <v>353.47439399999996</v>
      </c>
      <c r="N582" s="30">
        <f t="shared" si="115"/>
        <v>297.84443084927551</v>
      </c>
      <c r="O582" s="31">
        <f t="shared" si="120"/>
        <v>177.83950799999997</v>
      </c>
      <c r="P582" s="74">
        <f t="shared" si="121"/>
        <v>180.77900399999999</v>
      </c>
      <c r="Q582" s="110">
        <f t="shared" si="122"/>
        <v>410.93743999999998</v>
      </c>
      <c r="R582" s="153">
        <f t="shared" si="123"/>
        <v>2921.0949999999998</v>
      </c>
    </row>
    <row r="583" spans="1:18" ht="18" customHeight="1">
      <c r="A583" s="263">
        <v>40259</v>
      </c>
      <c r="B583" s="27">
        <v>1283</v>
      </c>
      <c r="C583" s="27">
        <v>3.71</v>
      </c>
      <c r="D583" s="27">
        <v>9.69</v>
      </c>
      <c r="E583" s="27">
        <v>271.39999999999998</v>
      </c>
      <c r="F583" s="27">
        <v>4.8600000000000003</v>
      </c>
      <c r="G583" s="27">
        <v>4.9400000000000004</v>
      </c>
      <c r="H583" s="26">
        <v>17.84</v>
      </c>
      <c r="I583" s="26">
        <v>133</v>
      </c>
      <c r="J583" s="29"/>
      <c r="K583" s="158">
        <f t="shared" si="117"/>
        <v>282.85402899999997</v>
      </c>
      <c r="L583" s="49">
        <f t="shared" si="118"/>
        <v>146.05602200000001</v>
      </c>
      <c r="M583" s="56">
        <f t="shared" si="119"/>
        <v>356.04645299999993</v>
      </c>
      <c r="N583" s="30">
        <f t="shared" si="115"/>
        <v>299.16720404327668</v>
      </c>
      <c r="O583" s="31">
        <f t="shared" si="120"/>
        <v>178.57438199999999</v>
      </c>
      <c r="P583" s="74">
        <f t="shared" si="121"/>
        <v>181.51387800000001</v>
      </c>
      <c r="Q583" s="110">
        <f t="shared" si="122"/>
        <v>393.30063999999999</v>
      </c>
      <c r="R583" s="153">
        <f t="shared" si="123"/>
        <v>2932.1179999999999</v>
      </c>
    </row>
    <row r="584" spans="1:18" ht="18" customHeight="1">
      <c r="A584" s="263">
        <v>40260</v>
      </c>
      <c r="B584" s="27">
        <v>1274.5</v>
      </c>
      <c r="C584" s="27">
        <v>3.6274999999999999</v>
      </c>
      <c r="D584" s="27">
        <v>9.68</v>
      </c>
      <c r="E584" s="27">
        <v>271.89999999999998</v>
      </c>
      <c r="F584" s="27">
        <v>4.7675000000000001</v>
      </c>
      <c r="G584" s="27">
        <v>4.8499999999999996</v>
      </c>
      <c r="H584" s="26">
        <v>16.57</v>
      </c>
      <c r="I584" s="26">
        <v>134.75</v>
      </c>
      <c r="J584" s="29"/>
      <c r="K584" s="158">
        <f t="shared" si="117"/>
        <v>280.98009350000001</v>
      </c>
      <c r="L584" s="49">
        <f t="shared" si="118"/>
        <v>142.80814549999999</v>
      </c>
      <c r="M584" s="56">
        <f t="shared" si="119"/>
        <v>355.67901599999993</v>
      </c>
      <c r="N584" s="30">
        <f t="shared" si="115"/>
        <v>299.71835954077721</v>
      </c>
      <c r="O584" s="31">
        <f t="shared" si="120"/>
        <v>175.17558975</v>
      </c>
      <c r="P584" s="74">
        <f t="shared" si="121"/>
        <v>178.20694499999996</v>
      </c>
      <c r="Q584" s="110">
        <f t="shared" si="122"/>
        <v>365.30222000000003</v>
      </c>
      <c r="R584" s="153">
        <f t="shared" si="123"/>
        <v>2970.6984999999995</v>
      </c>
    </row>
    <row r="585" spans="1:18" ht="18" customHeight="1">
      <c r="A585" s="263">
        <v>40261</v>
      </c>
      <c r="B585" s="27">
        <v>1267.5</v>
      </c>
      <c r="C585" s="27">
        <v>3.65</v>
      </c>
      <c r="D585" s="27">
        <v>9.6</v>
      </c>
      <c r="E585" s="27">
        <v>270.89999999999998</v>
      </c>
      <c r="F585" s="27">
        <v>4.76</v>
      </c>
      <c r="G585" s="27">
        <v>4.8499999999999996</v>
      </c>
      <c r="H585" s="26">
        <v>17.670000000000002</v>
      </c>
      <c r="I585" s="26">
        <v>134.30000000000001</v>
      </c>
      <c r="J585" s="29"/>
      <c r="K585" s="158">
        <f t="shared" si="117"/>
        <v>279.43685249999999</v>
      </c>
      <c r="L585" s="49">
        <f t="shared" si="118"/>
        <v>143.69392999999999</v>
      </c>
      <c r="M585" s="56">
        <f t="shared" si="119"/>
        <v>352.73951999999997</v>
      </c>
      <c r="N585" s="30">
        <f t="shared" si="115"/>
        <v>298.61604854577621</v>
      </c>
      <c r="O585" s="31">
        <f t="shared" si="120"/>
        <v>174.90001199999998</v>
      </c>
      <c r="P585" s="74">
        <f t="shared" si="121"/>
        <v>178.20694499999996</v>
      </c>
      <c r="Q585" s="110">
        <f t="shared" si="122"/>
        <v>389.55282000000005</v>
      </c>
      <c r="R585" s="153">
        <f t="shared" si="123"/>
        <v>2960.7778000000003</v>
      </c>
    </row>
    <row r="586" spans="1:18" ht="18" customHeight="1">
      <c r="A586" s="263">
        <v>40262</v>
      </c>
      <c r="B586" s="27">
        <v>1245</v>
      </c>
      <c r="C586" s="27">
        <v>3.55</v>
      </c>
      <c r="D586" s="27">
        <v>9.42</v>
      </c>
      <c r="E586" s="27">
        <v>265.89999999999998</v>
      </c>
      <c r="F586" s="27">
        <v>4.66</v>
      </c>
      <c r="G586" s="27">
        <v>4.7699999999999996</v>
      </c>
      <c r="H586" s="26">
        <v>17.05</v>
      </c>
      <c r="I586" s="26">
        <v>137</v>
      </c>
      <c r="J586" s="29"/>
      <c r="K586" s="158">
        <f t="shared" si="117"/>
        <v>274.47643499999998</v>
      </c>
      <c r="L586" s="49">
        <f t="shared" si="118"/>
        <v>139.75711000000001</v>
      </c>
      <c r="M586" s="56">
        <f t="shared" si="119"/>
        <v>346.12565399999994</v>
      </c>
      <c r="N586" s="30">
        <f t="shared" si="115"/>
        <v>293.10449357077107</v>
      </c>
      <c r="O586" s="31">
        <f t="shared" si="120"/>
        <v>171.22564199999999</v>
      </c>
      <c r="P586" s="74">
        <f t="shared" si="121"/>
        <v>175.26744899999997</v>
      </c>
      <c r="Q586" s="110">
        <f t="shared" si="122"/>
        <v>375.8843</v>
      </c>
      <c r="R586" s="153">
        <f t="shared" si="123"/>
        <v>3020.3020000000001</v>
      </c>
    </row>
    <row r="587" spans="1:18" ht="18" customHeight="1">
      <c r="A587" s="263">
        <v>40263</v>
      </c>
      <c r="B587" s="27">
        <v>1246</v>
      </c>
      <c r="C587" s="27">
        <v>3.56</v>
      </c>
      <c r="D587" s="27">
        <v>9.52</v>
      </c>
      <c r="E587" s="27">
        <v>270.89999999999998</v>
      </c>
      <c r="F587" s="27">
        <v>4.6500000000000004</v>
      </c>
      <c r="G587" s="27">
        <v>4.76</v>
      </c>
      <c r="H587" s="26">
        <v>17</v>
      </c>
      <c r="I587" s="26">
        <v>135.85</v>
      </c>
      <c r="J587" s="29"/>
      <c r="K587" s="158">
        <f t="shared" si="117"/>
        <v>274.69689799999998</v>
      </c>
      <c r="L587" s="49">
        <f t="shared" si="118"/>
        <v>140.150792</v>
      </c>
      <c r="M587" s="56">
        <f t="shared" si="119"/>
        <v>349.80002399999995</v>
      </c>
      <c r="N587" s="30">
        <f t="shared" si="115"/>
        <v>298.61604854577621</v>
      </c>
      <c r="O587" s="31">
        <f t="shared" si="120"/>
        <v>170.858205</v>
      </c>
      <c r="P587" s="74">
        <f t="shared" si="121"/>
        <v>174.90001199999998</v>
      </c>
      <c r="Q587" s="110">
        <f t="shared" si="122"/>
        <v>374.78200000000004</v>
      </c>
      <c r="R587" s="153">
        <f t="shared" si="123"/>
        <v>2994.9490999999998</v>
      </c>
    </row>
    <row r="588" spans="1:18" ht="18" customHeight="1">
      <c r="A588" s="263">
        <v>40266</v>
      </c>
      <c r="B588" s="27">
        <v>1237.5</v>
      </c>
      <c r="C588" s="27">
        <v>3.57</v>
      </c>
      <c r="D588" s="27">
        <v>9.67</v>
      </c>
      <c r="E588" s="27">
        <v>276.89999999999998</v>
      </c>
      <c r="F588" s="27">
        <v>4.6500000000000004</v>
      </c>
      <c r="G588" s="27">
        <v>4.74</v>
      </c>
      <c r="H588" s="26">
        <v>17.510000000000002</v>
      </c>
      <c r="I588" s="26">
        <v>138.15</v>
      </c>
      <c r="J588" s="29"/>
      <c r="K588" s="158">
        <f t="shared" si="117"/>
        <v>272.82296250000002</v>
      </c>
      <c r="L588" s="49">
        <f t="shared" si="118"/>
        <v>140.54447400000001</v>
      </c>
      <c r="M588" s="56">
        <f t="shared" si="119"/>
        <v>355.31157899999999</v>
      </c>
      <c r="N588" s="30">
        <f t="shared" si="115"/>
        <v>305.2299145157823</v>
      </c>
      <c r="O588" s="31">
        <f t="shared" si="120"/>
        <v>170.858205</v>
      </c>
      <c r="P588" s="74">
        <f t="shared" si="121"/>
        <v>174.16513799999998</v>
      </c>
      <c r="Q588" s="110">
        <f t="shared" si="122"/>
        <v>386.02546000000001</v>
      </c>
      <c r="R588" s="153">
        <f t="shared" si="123"/>
        <v>3045.6548999999995</v>
      </c>
    </row>
    <row r="589" spans="1:18" ht="18" customHeight="1">
      <c r="A589" s="263">
        <v>40267</v>
      </c>
      <c r="B589" s="27">
        <v>1257.5</v>
      </c>
      <c r="C589" s="27">
        <v>3.55</v>
      </c>
      <c r="D589" s="27">
        <v>9.74</v>
      </c>
      <c r="E589" s="27">
        <v>283.10000000000002</v>
      </c>
      <c r="F589" s="27">
        <v>4.72</v>
      </c>
      <c r="G589" s="27">
        <v>4.7949999999999999</v>
      </c>
      <c r="H589" s="26">
        <v>17.88</v>
      </c>
      <c r="I589" s="26">
        <v>138.94999999999999</v>
      </c>
      <c r="J589" s="29"/>
      <c r="K589" s="158">
        <f t="shared" si="117"/>
        <v>277.23222249999998</v>
      </c>
      <c r="L589" s="49">
        <f t="shared" si="118"/>
        <v>139.75711000000001</v>
      </c>
      <c r="M589" s="56">
        <f t="shared" si="119"/>
        <v>357.88363799999996</v>
      </c>
      <c r="N589" s="30">
        <f t="shared" si="115"/>
        <v>312.06424268478867</v>
      </c>
      <c r="O589" s="31">
        <f t="shared" si="120"/>
        <v>173.43026399999997</v>
      </c>
      <c r="P589" s="74">
        <f t="shared" si="121"/>
        <v>176.18604149999999</v>
      </c>
      <c r="Q589" s="110">
        <f t="shared" si="122"/>
        <v>394.18247999999994</v>
      </c>
      <c r="R589" s="153">
        <f t="shared" si="123"/>
        <v>3063.2916999999998</v>
      </c>
    </row>
    <row r="590" spans="1:18" ht="18" customHeight="1" thickBot="1">
      <c r="A590" s="264">
        <v>40268</v>
      </c>
      <c r="B590" s="39">
        <v>1221.5</v>
      </c>
      <c r="C590" s="39">
        <v>3.45</v>
      </c>
      <c r="D590" s="39">
        <v>9.41</v>
      </c>
      <c r="E590" s="39">
        <v>265.8</v>
      </c>
      <c r="F590" s="39">
        <v>4.5</v>
      </c>
      <c r="G590" s="39">
        <v>4.62</v>
      </c>
      <c r="H590" s="37">
        <v>16.59</v>
      </c>
      <c r="I590" s="37">
        <v>136.15</v>
      </c>
      <c r="J590" s="38"/>
      <c r="K590" s="158">
        <f t="shared" si="117"/>
        <v>269.29555449999998</v>
      </c>
      <c r="L590" s="50">
        <f t="shared" si="118"/>
        <v>135.82029</v>
      </c>
      <c r="M590" s="57">
        <f t="shared" si="119"/>
        <v>345.758217</v>
      </c>
      <c r="N590" s="137">
        <f t="shared" si="115"/>
        <v>292.99426247127104</v>
      </c>
      <c r="O590" s="42">
        <f t="shared" si="120"/>
        <v>165.34664999999998</v>
      </c>
      <c r="P590" s="75">
        <f t="shared" si="121"/>
        <v>169.75589399999998</v>
      </c>
      <c r="Q590" s="111">
        <f t="shared" si="122"/>
        <v>365.74313999999998</v>
      </c>
      <c r="R590" s="265">
        <f t="shared" si="123"/>
        <v>3001.5629000000004</v>
      </c>
    </row>
    <row r="591" spans="1:18" ht="18" customHeight="1" thickBot="1">
      <c r="A591" s="259" t="s">
        <v>18</v>
      </c>
      <c r="B591" s="155">
        <f t="shared" ref="B591:I591" si="124">AVERAGE(B568:B590)</f>
        <v>1212.5869565217392</v>
      </c>
      <c r="C591" s="63">
        <f t="shared" si="124"/>
        <v>3.6355434782608698</v>
      </c>
      <c r="D591" s="63">
        <f t="shared" si="124"/>
        <v>9.4964782608695639</v>
      </c>
      <c r="E591" s="63">
        <f t="shared" si="124"/>
        <v>265.7863636363636</v>
      </c>
      <c r="F591" s="63">
        <f t="shared" si="124"/>
        <v>4.7943478260869563</v>
      </c>
      <c r="G591" s="63">
        <f t="shared" si="124"/>
        <v>4.8921739130434778</v>
      </c>
      <c r="H591" s="64">
        <f t="shared" si="124"/>
        <v>19.263913043478254</v>
      </c>
      <c r="I591" s="64">
        <f t="shared" si="124"/>
        <v>132.1895652173913</v>
      </c>
      <c r="J591" s="65"/>
      <c r="K591" s="101">
        <f>AVERAGE(K568:K590)</f>
        <v>267.3305581956522</v>
      </c>
      <c r="L591" s="66">
        <f>AVERAGE(L568:L590)</f>
        <v>143.12480276086958</v>
      </c>
      <c r="M591" s="67">
        <f>AVERAGE(M568:M590)</f>
        <v>348.93574827391308</v>
      </c>
      <c r="N591" s="124">
        <f t="shared" si="115"/>
        <v>292.97923095770278</v>
      </c>
      <c r="O591" s="68">
        <f>AVERAGE(O568:O590)</f>
        <v>176.1620782173913</v>
      </c>
      <c r="P591" s="76">
        <f>AVERAGE(P568:P590)</f>
        <v>179.75657060869565</v>
      </c>
      <c r="Q591" s="68">
        <f>AVERAGE(Q568:Q590)</f>
        <v>424.69222695652184</v>
      </c>
      <c r="R591" s="260">
        <f>AVERAGE(R568:R590)</f>
        <v>2914.2511547826084</v>
      </c>
    </row>
    <row r="592" spans="1:18" ht="18" customHeight="1">
      <c r="A592" s="261">
        <v>40269</v>
      </c>
      <c r="B592" s="45">
        <v>1238</v>
      </c>
      <c r="C592" s="82">
        <v>3.45</v>
      </c>
      <c r="D592" s="82">
        <v>9.42</v>
      </c>
      <c r="E592" s="82">
        <v>265.89999999999998</v>
      </c>
      <c r="F592" s="82">
        <v>4.55</v>
      </c>
      <c r="G592" s="82">
        <v>4.7</v>
      </c>
      <c r="H592" s="83">
        <v>16.7</v>
      </c>
      <c r="I592" s="83">
        <v>137.4</v>
      </c>
      <c r="J592" s="46"/>
      <c r="K592" s="158">
        <f t="shared" ref="K592:K612" si="125">B592*0.220463</f>
        <v>272.93319400000001</v>
      </c>
      <c r="L592" s="48">
        <f t="shared" ref="L592:L612" si="126">C592*39.3682</f>
        <v>135.82029</v>
      </c>
      <c r="M592" s="55">
        <f t="shared" ref="M592:M612" si="127">D592*36.7437</f>
        <v>346.12565399999994</v>
      </c>
      <c r="N592" s="136">
        <f t="shared" ref="N592:N623" si="128">E592/0.907185</f>
        <v>293.10449357077107</v>
      </c>
      <c r="O592" s="47">
        <f t="shared" ref="O592:O612" si="129">F592*36.7437</f>
        <v>167.18383499999999</v>
      </c>
      <c r="P592" s="73">
        <f t="shared" ref="P592:P612" si="130">G592*36.7437</f>
        <v>172.69539</v>
      </c>
      <c r="Q592" s="109">
        <f t="shared" ref="Q592:Q612" si="131">H592/100*2204.6</f>
        <v>368.16819999999996</v>
      </c>
      <c r="R592" s="262">
        <f t="shared" ref="R592:R612" si="132">I592/100*2204.6</f>
        <v>3029.1204000000002</v>
      </c>
    </row>
    <row r="593" spans="1:18" ht="18" customHeight="1">
      <c r="A593" s="263">
        <v>40273</v>
      </c>
      <c r="B593" s="27">
        <v>1265.5</v>
      </c>
      <c r="C593" s="27">
        <v>3.4575</v>
      </c>
      <c r="D593" s="27">
        <v>9.36</v>
      </c>
      <c r="E593" s="27">
        <v>261.2</v>
      </c>
      <c r="F593" s="27">
        <v>4.5350000000000001</v>
      </c>
      <c r="G593" s="27">
        <v>4.7175000000000002</v>
      </c>
      <c r="H593" s="26">
        <v>16.399999999999999</v>
      </c>
      <c r="I593" s="26">
        <v>139.65</v>
      </c>
      <c r="J593" s="29"/>
      <c r="K593" s="158">
        <f t="shared" si="125"/>
        <v>278.9959265</v>
      </c>
      <c r="L593" s="49">
        <f t="shared" si="126"/>
        <v>136.11555150000001</v>
      </c>
      <c r="M593" s="56">
        <f t="shared" si="127"/>
        <v>343.92103199999997</v>
      </c>
      <c r="N593" s="30">
        <f t="shared" si="128"/>
        <v>287.92363189426629</v>
      </c>
      <c r="O593" s="31">
        <f t="shared" si="129"/>
        <v>166.63267949999999</v>
      </c>
      <c r="P593" s="74">
        <f t="shared" si="130"/>
        <v>173.33840475</v>
      </c>
      <c r="Q593" s="110">
        <f t="shared" si="131"/>
        <v>361.55439999999993</v>
      </c>
      <c r="R593" s="153">
        <f t="shared" si="132"/>
        <v>3078.7239</v>
      </c>
    </row>
    <row r="594" spans="1:18" ht="18" customHeight="1">
      <c r="A594" s="263">
        <v>40274</v>
      </c>
      <c r="B594" s="27">
        <v>1297.5</v>
      </c>
      <c r="C594" s="27">
        <v>3.4649999999999999</v>
      </c>
      <c r="D594" s="27">
        <v>9.4450000000000003</v>
      </c>
      <c r="E594" s="27">
        <v>263.10000000000002</v>
      </c>
      <c r="F594" s="27">
        <v>4.6349999999999998</v>
      </c>
      <c r="G594" s="27">
        <v>4.8150000000000004</v>
      </c>
      <c r="H594" s="26">
        <v>15.89</v>
      </c>
      <c r="I594" s="26">
        <v>139.19999999999999</v>
      </c>
      <c r="J594" s="29"/>
      <c r="K594" s="158">
        <f t="shared" si="125"/>
        <v>286.05074250000001</v>
      </c>
      <c r="L594" s="49">
        <f t="shared" si="126"/>
        <v>136.41081299999999</v>
      </c>
      <c r="M594" s="56">
        <f t="shared" si="127"/>
        <v>347.04424649999999</v>
      </c>
      <c r="N594" s="30">
        <f t="shared" si="128"/>
        <v>290.01802278476828</v>
      </c>
      <c r="O594" s="31">
        <f t="shared" si="129"/>
        <v>170.30704949999998</v>
      </c>
      <c r="P594" s="74">
        <f t="shared" si="130"/>
        <v>176.92091550000001</v>
      </c>
      <c r="Q594" s="110">
        <f t="shared" si="131"/>
        <v>350.31094000000002</v>
      </c>
      <c r="R594" s="153">
        <f t="shared" si="132"/>
        <v>3068.8031999999998</v>
      </c>
    </row>
    <row r="595" spans="1:18" ht="18" customHeight="1">
      <c r="A595" s="263">
        <v>40275</v>
      </c>
      <c r="B595" s="27">
        <v>1297</v>
      </c>
      <c r="C595" s="27">
        <v>3.5649999999999999</v>
      </c>
      <c r="D595" s="27">
        <v>9.5250000000000004</v>
      </c>
      <c r="E595" s="27">
        <v>265.60000000000002</v>
      </c>
      <c r="F595" s="27">
        <v>4.7525000000000004</v>
      </c>
      <c r="G595" s="27">
        <v>4.92</v>
      </c>
      <c r="H595" s="26">
        <v>16.16</v>
      </c>
      <c r="I595" s="26">
        <v>137.55000000000001</v>
      </c>
      <c r="J595" s="29"/>
      <c r="K595" s="158">
        <f t="shared" si="125"/>
        <v>285.94051100000001</v>
      </c>
      <c r="L595" s="49">
        <f t="shared" si="126"/>
        <v>140.347633</v>
      </c>
      <c r="M595" s="56">
        <f t="shared" si="127"/>
        <v>349.98374250000001</v>
      </c>
      <c r="N595" s="30">
        <f t="shared" si="128"/>
        <v>292.77380027227082</v>
      </c>
      <c r="O595" s="31">
        <f t="shared" si="129"/>
        <v>174.62443425000001</v>
      </c>
      <c r="P595" s="74">
        <f t="shared" si="130"/>
        <v>180.77900399999999</v>
      </c>
      <c r="Q595" s="110">
        <f t="shared" si="131"/>
        <v>356.26335999999998</v>
      </c>
      <c r="R595" s="153">
        <f t="shared" si="132"/>
        <v>3032.4273000000003</v>
      </c>
    </row>
    <row r="596" spans="1:18" ht="18" customHeight="1">
      <c r="A596" s="263">
        <v>40276</v>
      </c>
      <c r="B596" s="27">
        <v>1300</v>
      </c>
      <c r="C596" s="27">
        <v>3.4824999999999999</v>
      </c>
      <c r="D596" s="27">
        <v>9.4600000000000009</v>
      </c>
      <c r="E596" s="27">
        <v>262.60000000000002</v>
      </c>
      <c r="F596" s="27">
        <v>4.6924999999999999</v>
      </c>
      <c r="G596" s="27">
        <v>4.8550000000000004</v>
      </c>
      <c r="H596" s="26">
        <v>15.92</v>
      </c>
      <c r="I596" s="26">
        <v>134.69999999999999</v>
      </c>
      <c r="J596" s="29"/>
      <c r="K596" s="158">
        <f t="shared" si="125"/>
        <v>286.6019</v>
      </c>
      <c r="L596" s="49">
        <f t="shared" si="126"/>
        <v>137.09975650000001</v>
      </c>
      <c r="M596" s="56">
        <f t="shared" si="127"/>
        <v>347.59540199999998</v>
      </c>
      <c r="N596" s="30">
        <f t="shared" si="128"/>
        <v>289.4668672872678</v>
      </c>
      <c r="O596" s="31">
        <f t="shared" si="129"/>
        <v>172.41981224999998</v>
      </c>
      <c r="P596" s="74">
        <f t="shared" si="130"/>
        <v>178.39066349999999</v>
      </c>
      <c r="Q596" s="110">
        <f t="shared" si="131"/>
        <v>350.97232000000002</v>
      </c>
      <c r="R596" s="153">
        <f t="shared" si="132"/>
        <v>2969.5962</v>
      </c>
    </row>
    <row r="597" spans="1:18" ht="18" customHeight="1">
      <c r="A597" s="263">
        <v>40277</v>
      </c>
      <c r="B597" s="27">
        <v>1319</v>
      </c>
      <c r="C597" s="27">
        <v>3.46</v>
      </c>
      <c r="D597" s="27">
        <v>9.52</v>
      </c>
      <c r="E597" s="27">
        <v>265.3</v>
      </c>
      <c r="F597" s="27">
        <v>4.6559999999999997</v>
      </c>
      <c r="G597" s="27">
        <v>4.835</v>
      </c>
      <c r="H597" s="26">
        <v>16.39</v>
      </c>
      <c r="I597" s="26">
        <v>132.69999999999999</v>
      </c>
      <c r="J597" s="29"/>
      <c r="K597" s="158">
        <f t="shared" si="125"/>
        <v>290.79069699999997</v>
      </c>
      <c r="L597" s="49">
        <f t="shared" si="126"/>
        <v>136.21397200000001</v>
      </c>
      <c r="M597" s="56">
        <f t="shared" si="127"/>
        <v>349.80002399999995</v>
      </c>
      <c r="N597" s="30">
        <f t="shared" si="128"/>
        <v>292.44310697377051</v>
      </c>
      <c r="O597" s="31">
        <f t="shared" si="129"/>
        <v>171.07866719999998</v>
      </c>
      <c r="P597" s="74">
        <f t="shared" si="130"/>
        <v>177.6557895</v>
      </c>
      <c r="Q597" s="110">
        <f t="shared" si="131"/>
        <v>361.33394000000004</v>
      </c>
      <c r="R597" s="153">
        <f t="shared" si="132"/>
        <v>2925.5041999999999</v>
      </c>
    </row>
    <row r="598" spans="1:18" ht="18" customHeight="1">
      <c r="A598" s="263">
        <v>40280</v>
      </c>
      <c r="B598" s="27">
        <v>1312</v>
      </c>
      <c r="C598" s="27">
        <v>3.48</v>
      </c>
      <c r="D598" s="27">
        <v>9.6</v>
      </c>
      <c r="E598" s="27">
        <v>271.39999999999998</v>
      </c>
      <c r="F598" s="27">
        <v>4.68</v>
      </c>
      <c r="G598" s="27">
        <v>4.84</v>
      </c>
      <c r="H598" s="26">
        <v>16.54</v>
      </c>
      <c r="I598" s="26">
        <v>133.55000000000001</v>
      </c>
      <c r="J598" s="29"/>
      <c r="K598" s="158">
        <f t="shared" si="125"/>
        <v>289.247456</v>
      </c>
      <c r="L598" s="49">
        <f t="shared" si="126"/>
        <v>137.00133600000001</v>
      </c>
      <c r="M598" s="56">
        <f t="shared" si="127"/>
        <v>352.73951999999997</v>
      </c>
      <c r="N598" s="30">
        <f t="shared" si="128"/>
        <v>299.16720404327668</v>
      </c>
      <c r="O598" s="31">
        <f t="shared" si="129"/>
        <v>171.96051599999998</v>
      </c>
      <c r="P598" s="74">
        <f t="shared" si="130"/>
        <v>177.83950799999997</v>
      </c>
      <c r="Q598" s="110">
        <f t="shared" si="131"/>
        <v>364.64083999999997</v>
      </c>
      <c r="R598" s="153">
        <f t="shared" si="132"/>
        <v>2944.2433000000001</v>
      </c>
    </row>
    <row r="599" spans="1:18" ht="18" customHeight="1">
      <c r="A599" s="263">
        <v>40281</v>
      </c>
      <c r="B599" s="27">
        <v>1303</v>
      </c>
      <c r="C599" s="27">
        <v>3.52</v>
      </c>
      <c r="D599" s="27">
        <v>9.68</v>
      </c>
      <c r="E599" s="27">
        <v>275.2</v>
      </c>
      <c r="F599" s="27">
        <v>4.76</v>
      </c>
      <c r="G599" s="27">
        <v>4.92</v>
      </c>
      <c r="H599" s="26">
        <v>16.98</v>
      </c>
      <c r="I599" s="26">
        <v>132.19999999999999</v>
      </c>
      <c r="J599" s="29"/>
      <c r="K599" s="158">
        <f t="shared" si="125"/>
        <v>287.26328899999999</v>
      </c>
      <c r="L599" s="49">
        <f t="shared" si="126"/>
        <v>138.576064</v>
      </c>
      <c r="M599" s="56">
        <f t="shared" si="127"/>
        <v>355.67901599999993</v>
      </c>
      <c r="N599" s="30">
        <f t="shared" si="128"/>
        <v>303.35598582428059</v>
      </c>
      <c r="O599" s="31">
        <f t="shared" si="129"/>
        <v>174.90001199999998</v>
      </c>
      <c r="P599" s="74">
        <f t="shared" si="130"/>
        <v>180.77900399999999</v>
      </c>
      <c r="Q599" s="110">
        <f t="shared" si="131"/>
        <v>374.34107999999998</v>
      </c>
      <c r="R599" s="153">
        <f t="shared" si="132"/>
        <v>2914.4811999999997</v>
      </c>
    </row>
    <row r="600" spans="1:18" ht="18" customHeight="1">
      <c r="A600" s="263">
        <v>40282</v>
      </c>
      <c r="B600" s="27">
        <v>1295.5</v>
      </c>
      <c r="C600" s="27">
        <v>3.58</v>
      </c>
      <c r="D600" s="27">
        <v>9.69</v>
      </c>
      <c r="E600" s="27">
        <v>274.3</v>
      </c>
      <c r="F600" s="27">
        <v>4.75</v>
      </c>
      <c r="G600" s="27">
        <v>4.91</v>
      </c>
      <c r="H600" s="26">
        <v>17.53</v>
      </c>
      <c r="I600" s="26">
        <v>131.85</v>
      </c>
      <c r="J600" s="29"/>
      <c r="K600" s="158">
        <f t="shared" si="125"/>
        <v>285.60981649999997</v>
      </c>
      <c r="L600" s="49">
        <f t="shared" si="126"/>
        <v>140.93815600000002</v>
      </c>
      <c r="M600" s="56">
        <f t="shared" si="127"/>
        <v>356.04645299999993</v>
      </c>
      <c r="N600" s="30">
        <f t="shared" si="128"/>
        <v>302.36390592877967</v>
      </c>
      <c r="O600" s="31">
        <f t="shared" si="129"/>
        <v>174.53257499999998</v>
      </c>
      <c r="P600" s="74">
        <f t="shared" si="130"/>
        <v>180.41156699999999</v>
      </c>
      <c r="Q600" s="110">
        <f t="shared" si="131"/>
        <v>386.46638000000002</v>
      </c>
      <c r="R600" s="153">
        <f t="shared" si="132"/>
        <v>2906.7651000000001</v>
      </c>
    </row>
    <row r="601" spans="1:18" ht="18" customHeight="1">
      <c r="A601" s="263">
        <v>40283</v>
      </c>
      <c r="B601" s="27">
        <v>1291</v>
      </c>
      <c r="C601" s="27">
        <v>3.63</v>
      </c>
      <c r="D601" s="27">
        <v>9.84</v>
      </c>
      <c r="E601" s="27">
        <v>281.89999999999998</v>
      </c>
      <c r="F601" s="27">
        <v>4.8</v>
      </c>
      <c r="G601" s="27">
        <v>4.97</v>
      </c>
      <c r="H601" s="26">
        <v>16.850000000000001</v>
      </c>
      <c r="I601" s="26">
        <v>131.75</v>
      </c>
      <c r="J601" s="29"/>
      <c r="K601" s="158">
        <f t="shared" si="125"/>
        <v>284.61773299999999</v>
      </c>
      <c r="L601" s="49">
        <f t="shared" si="126"/>
        <v>142.906566</v>
      </c>
      <c r="M601" s="56">
        <f t="shared" si="127"/>
        <v>361.55800799999997</v>
      </c>
      <c r="N601" s="30">
        <f t="shared" si="128"/>
        <v>310.74146949078738</v>
      </c>
      <c r="O601" s="31">
        <f t="shared" si="129"/>
        <v>176.36975999999999</v>
      </c>
      <c r="P601" s="74">
        <f t="shared" si="130"/>
        <v>182.61618899999996</v>
      </c>
      <c r="Q601" s="110">
        <f t="shared" si="131"/>
        <v>371.4751</v>
      </c>
      <c r="R601" s="153">
        <f t="shared" si="132"/>
        <v>2904.5604999999996</v>
      </c>
    </row>
    <row r="602" spans="1:18" ht="18" customHeight="1">
      <c r="A602" s="263">
        <v>40284</v>
      </c>
      <c r="B602" s="27">
        <v>1280.5</v>
      </c>
      <c r="C602" s="27">
        <v>3.64</v>
      </c>
      <c r="D602" s="27">
        <v>9.85</v>
      </c>
      <c r="E602" s="27">
        <v>280.89999999999998</v>
      </c>
      <c r="F602" s="27">
        <v>4.91</v>
      </c>
      <c r="G602" s="27">
        <v>5.07</v>
      </c>
      <c r="H602" s="26">
        <v>15.95</v>
      </c>
      <c r="I602" s="26">
        <v>129.1</v>
      </c>
      <c r="J602" s="29"/>
      <c r="K602" s="158">
        <f t="shared" si="125"/>
        <v>282.30287149999998</v>
      </c>
      <c r="L602" s="49">
        <f t="shared" si="126"/>
        <v>143.30024800000001</v>
      </c>
      <c r="M602" s="56">
        <f t="shared" si="127"/>
        <v>361.92544499999997</v>
      </c>
      <c r="N602" s="30">
        <f t="shared" si="128"/>
        <v>309.63915849578638</v>
      </c>
      <c r="O602" s="31">
        <f t="shared" si="129"/>
        <v>180.41156699999999</v>
      </c>
      <c r="P602" s="74">
        <f t="shared" si="130"/>
        <v>186.290559</v>
      </c>
      <c r="Q602" s="110">
        <f t="shared" si="131"/>
        <v>351.63369999999998</v>
      </c>
      <c r="R602" s="153">
        <f t="shared" si="132"/>
        <v>2846.1385999999998</v>
      </c>
    </row>
    <row r="603" spans="1:18" ht="18" customHeight="1">
      <c r="A603" s="263">
        <v>40287</v>
      </c>
      <c r="B603" s="27">
        <v>1262</v>
      </c>
      <c r="C603" s="27">
        <v>3.48</v>
      </c>
      <c r="D603" s="27">
        <v>9.77</v>
      </c>
      <c r="E603" s="27">
        <v>283.89999999999998</v>
      </c>
      <c r="F603" s="27">
        <v>4.68</v>
      </c>
      <c r="G603" s="27">
        <v>4.83</v>
      </c>
      <c r="H603" s="26">
        <v>16.91</v>
      </c>
      <c r="I603" s="26">
        <v>129</v>
      </c>
      <c r="J603" s="29"/>
      <c r="K603" s="158">
        <f t="shared" si="125"/>
        <v>278.22430600000001</v>
      </c>
      <c r="L603" s="49">
        <f t="shared" si="126"/>
        <v>137.00133600000001</v>
      </c>
      <c r="M603" s="56">
        <f t="shared" si="127"/>
        <v>358.98594899999995</v>
      </c>
      <c r="N603" s="30">
        <f t="shared" si="128"/>
        <v>312.94609148078945</v>
      </c>
      <c r="O603" s="31">
        <f t="shared" si="129"/>
        <v>171.96051599999998</v>
      </c>
      <c r="P603" s="74">
        <f t="shared" si="130"/>
        <v>177.472071</v>
      </c>
      <c r="Q603" s="110">
        <f t="shared" si="131"/>
        <v>372.79785999999996</v>
      </c>
      <c r="R603" s="153">
        <f t="shared" si="132"/>
        <v>2843.9339999999997</v>
      </c>
    </row>
    <row r="604" spans="1:18" ht="18" customHeight="1">
      <c r="A604" s="263">
        <v>40288</v>
      </c>
      <c r="B604" s="27">
        <v>1249</v>
      </c>
      <c r="C604" s="27">
        <v>3.56</v>
      </c>
      <c r="D604" s="27">
        <v>9.84</v>
      </c>
      <c r="E604" s="27">
        <v>287.5</v>
      </c>
      <c r="F604" s="27">
        <v>4.8600000000000003</v>
      </c>
      <c r="G604" s="27">
        <v>5.0199999999999996</v>
      </c>
      <c r="H604" s="26">
        <v>16.46</v>
      </c>
      <c r="I604" s="26">
        <v>129.15</v>
      </c>
      <c r="J604" s="29"/>
      <c r="K604" s="158">
        <f t="shared" si="125"/>
        <v>275.35828700000002</v>
      </c>
      <c r="L604" s="49">
        <f t="shared" si="126"/>
        <v>140.150792</v>
      </c>
      <c r="M604" s="56">
        <f t="shared" si="127"/>
        <v>361.55800799999997</v>
      </c>
      <c r="N604" s="30">
        <f t="shared" si="128"/>
        <v>316.91441106279314</v>
      </c>
      <c r="O604" s="31">
        <f t="shared" si="129"/>
        <v>178.57438199999999</v>
      </c>
      <c r="P604" s="74">
        <f t="shared" si="130"/>
        <v>184.45337399999997</v>
      </c>
      <c r="Q604" s="110">
        <f t="shared" si="131"/>
        <v>362.87716</v>
      </c>
      <c r="R604" s="153">
        <f t="shared" si="132"/>
        <v>2847.2409000000002</v>
      </c>
    </row>
    <row r="605" spans="1:18" ht="18" customHeight="1">
      <c r="A605" s="263">
        <v>40289</v>
      </c>
      <c r="B605" s="27">
        <v>1248.5</v>
      </c>
      <c r="C605" s="27">
        <v>3.59</v>
      </c>
      <c r="D605" s="27">
        <v>9.9600000000000009</v>
      </c>
      <c r="E605" s="27">
        <v>293</v>
      </c>
      <c r="F605" s="27">
        <v>4.87</v>
      </c>
      <c r="G605" s="27">
        <v>4.9800000000000004</v>
      </c>
      <c r="H605" s="26">
        <v>16.55</v>
      </c>
      <c r="I605" s="26">
        <v>129.69999999999999</v>
      </c>
      <c r="J605" s="29"/>
      <c r="K605" s="158">
        <f t="shared" si="125"/>
        <v>275.24805549999996</v>
      </c>
      <c r="L605" s="49">
        <f t="shared" si="126"/>
        <v>141.331838</v>
      </c>
      <c r="M605" s="56">
        <f t="shared" si="127"/>
        <v>365.96725199999997</v>
      </c>
      <c r="N605" s="30">
        <f t="shared" si="128"/>
        <v>322.97712153529875</v>
      </c>
      <c r="O605" s="31">
        <f t="shared" si="129"/>
        <v>178.94181899999998</v>
      </c>
      <c r="P605" s="74">
        <f t="shared" si="130"/>
        <v>182.98362599999999</v>
      </c>
      <c r="Q605" s="110">
        <f t="shared" si="131"/>
        <v>364.86130000000003</v>
      </c>
      <c r="R605" s="153">
        <f t="shared" si="132"/>
        <v>2859.3661999999999</v>
      </c>
    </row>
    <row r="606" spans="1:18" ht="18" customHeight="1">
      <c r="A606" s="263">
        <v>40290</v>
      </c>
      <c r="B606" s="27">
        <v>1234</v>
      </c>
      <c r="C606" s="27">
        <v>3.62</v>
      </c>
      <c r="D606" s="27">
        <v>10.039999999999999</v>
      </c>
      <c r="E606" s="27">
        <v>295.60000000000002</v>
      </c>
      <c r="F606" s="27">
        <v>4.99</v>
      </c>
      <c r="G606" s="27">
        <v>5.0999999999999996</v>
      </c>
      <c r="H606" s="26">
        <v>16.07</v>
      </c>
      <c r="I606" s="26">
        <v>131.1</v>
      </c>
      <c r="J606" s="29"/>
      <c r="K606" s="158">
        <f t="shared" si="125"/>
        <v>272.05134199999998</v>
      </c>
      <c r="L606" s="49">
        <f t="shared" si="126"/>
        <v>142.51288400000001</v>
      </c>
      <c r="M606" s="56">
        <f t="shared" si="127"/>
        <v>368.90674799999994</v>
      </c>
      <c r="N606" s="30">
        <f t="shared" si="128"/>
        <v>325.84313012230143</v>
      </c>
      <c r="O606" s="31">
        <f t="shared" si="129"/>
        <v>183.35106299999998</v>
      </c>
      <c r="P606" s="74">
        <f t="shared" si="130"/>
        <v>187.39286999999996</v>
      </c>
      <c r="Q606" s="110">
        <f t="shared" si="131"/>
        <v>354.27922000000001</v>
      </c>
      <c r="R606" s="153">
        <f t="shared" si="132"/>
        <v>2890.2305999999999</v>
      </c>
    </row>
    <row r="607" spans="1:18" ht="18" customHeight="1">
      <c r="A607" s="263">
        <v>40291</v>
      </c>
      <c r="B607" s="27">
        <v>1240.5</v>
      </c>
      <c r="C607" s="27">
        <v>3.53</v>
      </c>
      <c r="D607" s="27">
        <v>10</v>
      </c>
      <c r="E607" s="27">
        <v>292.3</v>
      </c>
      <c r="F607" s="27">
        <v>4.93</v>
      </c>
      <c r="G607" s="27">
        <v>5.0599999999999996</v>
      </c>
      <c r="H607" s="26">
        <v>15.66</v>
      </c>
      <c r="I607" s="26">
        <v>131.80000000000001</v>
      </c>
      <c r="J607" s="29"/>
      <c r="K607" s="158">
        <f t="shared" si="125"/>
        <v>273.4843515</v>
      </c>
      <c r="L607" s="49">
        <f t="shared" si="126"/>
        <v>138.96974599999999</v>
      </c>
      <c r="M607" s="56">
        <f t="shared" si="127"/>
        <v>367.43699999999995</v>
      </c>
      <c r="N607" s="30">
        <f t="shared" si="128"/>
        <v>322.20550383879805</v>
      </c>
      <c r="O607" s="31">
        <f t="shared" si="129"/>
        <v>181.14644099999998</v>
      </c>
      <c r="P607" s="74">
        <f t="shared" si="130"/>
        <v>185.92312199999998</v>
      </c>
      <c r="Q607" s="110">
        <f t="shared" si="131"/>
        <v>345.24035999999995</v>
      </c>
      <c r="R607" s="153">
        <f t="shared" si="132"/>
        <v>2905.6628000000001</v>
      </c>
    </row>
    <row r="608" spans="1:18" ht="18" customHeight="1">
      <c r="A608" s="263">
        <v>40294</v>
      </c>
      <c r="B608" s="27">
        <v>1248.5</v>
      </c>
      <c r="C608" s="27">
        <v>3.52</v>
      </c>
      <c r="D608" s="27">
        <v>9.99</v>
      </c>
      <c r="E608" s="27">
        <v>294.60000000000002</v>
      </c>
      <c r="F608" s="27">
        <v>4.79</v>
      </c>
      <c r="G608" s="27">
        <v>4.91</v>
      </c>
      <c r="H608" s="26">
        <v>15.69</v>
      </c>
      <c r="I608" s="26">
        <v>132.55000000000001</v>
      </c>
      <c r="J608" s="29"/>
      <c r="K608" s="158">
        <f t="shared" si="125"/>
        <v>275.24805549999996</v>
      </c>
      <c r="L608" s="49">
        <f t="shared" si="126"/>
        <v>138.576064</v>
      </c>
      <c r="M608" s="56">
        <f t="shared" si="127"/>
        <v>367.06956299999996</v>
      </c>
      <c r="N608" s="30">
        <f t="shared" si="128"/>
        <v>324.74081912730043</v>
      </c>
      <c r="O608" s="31">
        <f t="shared" si="129"/>
        <v>176.00232299999999</v>
      </c>
      <c r="P608" s="74">
        <f t="shared" si="130"/>
        <v>180.41156699999999</v>
      </c>
      <c r="Q608" s="110">
        <f t="shared" si="131"/>
        <v>345.90173999999996</v>
      </c>
      <c r="R608" s="153">
        <f t="shared" si="132"/>
        <v>2922.1973000000003</v>
      </c>
    </row>
    <row r="609" spans="1:23" ht="18" customHeight="1">
      <c r="A609" s="263">
        <v>40295</v>
      </c>
      <c r="B609" s="27">
        <v>1226</v>
      </c>
      <c r="C609" s="27">
        <v>3.48</v>
      </c>
      <c r="D609" s="27">
        <v>9.83</v>
      </c>
      <c r="E609" s="27">
        <v>287</v>
      </c>
      <c r="F609" s="27">
        <v>4.78</v>
      </c>
      <c r="G609" s="27">
        <v>4.93</v>
      </c>
      <c r="H609" s="26">
        <v>15.12</v>
      </c>
      <c r="I609" s="26">
        <v>130.80000000000001</v>
      </c>
      <c r="J609" s="29"/>
      <c r="K609" s="158">
        <f t="shared" si="125"/>
        <v>270.28763800000002</v>
      </c>
      <c r="L609" s="49">
        <f t="shared" si="126"/>
        <v>137.00133600000001</v>
      </c>
      <c r="M609" s="56">
        <f t="shared" si="127"/>
        <v>361.19057099999998</v>
      </c>
      <c r="N609" s="30">
        <f t="shared" si="128"/>
        <v>316.3632555652926</v>
      </c>
      <c r="O609" s="31">
        <f t="shared" si="129"/>
        <v>175.63488599999999</v>
      </c>
      <c r="P609" s="74">
        <f t="shared" si="130"/>
        <v>181.14644099999998</v>
      </c>
      <c r="Q609" s="110">
        <f t="shared" si="131"/>
        <v>333.33551999999997</v>
      </c>
      <c r="R609" s="153">
        <f t="shared" si="132"/>
        <v>2883.6167999999998</v>
      </c>
    </row>
    <row r="610" spans="1:23" ht="18" customHeight="1">
      <c r="A610" s="263">
        <v>40296</v>
      </c>
      <c r="B610" s="27">
        <v>1202</v>
      </c>
      <c r="C610" s="27">
        <v>3.57</v>
      </c>
      <c r="D610" s="27">
        <v>9.83</v>
      </c>
      <c r="E610" s="27">
        <v>288.60000000000002</v>
      </c>
      <c r="F610" s="27">
        <v>4.76</v>
      </c>
      <c r="G610" s="27">
        <v>4.92</v>
      </c>
      <c r="H610" s="26">
        <v>14.63</v>
      </c>
      <c r="I610" s="26">
        <v>133.85</v>
      </c>
      <c r="J610" s="29"/>
      <c r="K610" s="158">
        <f t="shared" si="125"/>
        <v>264.99652600000002</v>
      </c>
      <c r="L610" s="49">
        <f t="shared" si="126"/>
        <v>140.54447400000001</v>
      </c>
      <c r="M610" s="56">
        <f t="shared" si="127"/>
        <v>361.19057099999998</v>
      </c>
      <c r="N610" s="30">
        <f t="shared" si="128"/>
        <v>318.12695315729428</v>
      </c>
      <c r="O610" s="31">
        <f t="shared" si="129"/>
        <v>174.90001199999998</v>
      </c>
      <c r="P610" s="74">
        <f t="shared" si="130"/>
        <v>180.77900399999999</v>
      </c>
      <c r="Q610" s="110">
        <f t="shared" si="131"/>
        <v>322.53298000000001</v>
      </c>
      <c r="R610" s="153">
        <f t="shared" si="132"/>
        <v>2950.8570999999997</v>
      </c>
    </row>
    <row r="611" spans="1:23" ht="18" customHeight="1">
      <c r="A611" s="263">
        <v>40297</v>
      </c>
      <c r="B611" s="27">
        <v>1226.5</v>
      </c>
      <c r="C611" s="27">
        <v>3.6</v>
      </c>
      <c r="D611" s="27">
        <v>9.86</v>
      </c>
      <c r="E611" s="27">
        <v>287.39999999999998</v>
      </c>
      <c r="F611" s="27">
        <v>4.84</v>
      </c>
      <c r="G611" s="27">
        <v>4.9800000000000004</v>
      </c>
      <c r="H611" s="26">
        <v>15.29</v>
      </c>
      <c r="I611" s="26">
        <v>134.5</v>
      </c>
      <c r="J611" s="29"/>
      <c r="K611" s="158">
        <f t="shared" si="125"/>
        <v>270.39786950000001</v>
      </c>
      <c r="L611" s="49">
        <f t="shared" si="126"/>
        <v>141.72552000000002</v>
      </c>
      <c r="M611" s="56">
        <f t="shared" si="127"/>
        <v>362.29288199999996</v>
      </c>
      <c r="N611" s="30">
        <f t="shared" si="128"/>
        <v>316.804179963293</v>
      </c>
      <c r="O611" s="31">
        <f t="shared" si="129"/>
        <v>177.83950799999997</v>
      </c>
      <c r="P611" s="74">
        <f t="shared" si="130"/>
        <v>182.98362599999999</v>
      </c>
      <c r="Q611" s="110">
        <f t="shared" si="131"/>
        <v>337.08333999999996</v>
      </c>
      <c r="R611" s="153">
        <f t="shared" si="132"/>
        <v>2965.1869999999999</v>
      </c>
      <c r="T611" s="20"/>
      <c r="U611" s="20"/>
      <c r="V611" s="20"/>
      <c r="W611" s="21"/>
    </row>
    <row r="612" spans="1:23" ht="18" customHeight="1" thickBot="1">
      <c r="A612" s="264">
        <v>40298</v>
      </c>
      <c r="B612" s="39">
        <v>1235.5</v>
      </c>
      <c r="C612" s="127">
        <v>3.66</v>
      </c>
      <c r="D612" s="127">
        <v>9.89</v>
      </c>
      <c r="E612" s="127">
        <v>291.3</v>
      </c>
      <c r="F612" s="127">
        <v>4.92</v>
      </c>
      <c r="G612" s="127">
        <v>5.0599999999999996</v>
      </c>
      <c r="H612" s="128">
        <v>15.15</v>
      </c>
      <c r="I612" s="128">
        <v>135.19999999999999</v>
      </c>
      <c r="J612" s="38"/>
      <c r="K612" s="158">
        <f t="shared" si="125"/>
        <v>272.38203649999997</v>
      </c>
      <c r="L612" s="50">
        <f t="shared" si="126"/>
        <v>144.08761200000001</v>
      </c>
      <c r="M612" s="57">
        <f t="shared" si="127"/>
        <v>363.39519300000001</v>
      </c>
      <c r="N612" s="137">
        <f t="shared" si="128"/>
        <v>321.10319284379705</v>
      </c>
      <c r="O612" s="42">
        <f t="shared" si="129"/>
        <v>180.77900399999999</v>
      </c>
      <c r="P612" s="75">
        <f t="shared" si="130"/>
        <v>185.92312199999998</v>
      </c>
      <c r="Q612" s="111">
        <f t="shared" si="131"/>
        <v>333.99689999999998</v>
      </c>
      <c r="R612" s="265">
        <f t="shared" si="132"/>
        <v>2980.6191999999996</v>
      </c>
      <c r="T612" s="20"/>
      <c r="U612" s="20"/>
      <c r="V612" s="20"/>
      <c r="W612" s="21"/>
    </row>
    <row r="613" spans="1:23" ht="18" customHeight="1" thickBot="1">
      <c r="A613" s="259" t="s">
        <v>19</v>
      </c>
      <c r="B613" s="155">
        <f t="shared" ref="B613:I613" si="133">AVERAGE(B592:B612)</f>
        <v>1265.3095238095239</v>
      </c>
      <c r="C613" s="63">
        <f t="shared" si="133"/>
        <v>3.5399999999999996</v>
      </c>
      <c r="D613" s="63">
        <f t="shared" si="133"/>
        <v>9.7333333333333325</v>
      </c>
      <c r="E613" s="63">
        <f t="shared" si="133"/>
        <v>279.45714285714291</v>
      </c>
      <c r="F613" s="63">
        <f t="shared" si="133"/>
        <v>4.7686190476190475</v>
      </c>
      <c r="G613" s="63">
        <f t="shared" si="133"/>
        <v>4.9210714285714285</v>
      </c>
      <c r="H613" s="64">
        <f t="shared" si="133"/>
        <v>16.135238095238094</v>
      </c>
      <c r="I613" s="64">
        <f t="shared" si="133"/>
        <v>133.20476190476191</v>
      </c>
      <c r="J613" s="65"/>
      <c r="K613" s="101">
        <f>AVERAGE(K592:K612)</f>
        <v>278.95393354761899</v>
      </c>
      <c r="L613" s="66">
        <f>AVERAGE(L592:L612)</f>
        <v>139.36342799999997</v>
      </c>
      <c r="M613" s="67">
        <f>AVERAGE(M592:M612)</f>
        <v>357.63868000000002</v>
      </c>
      <c r="N613" s="124">
        <f t="shared" si="128"/>
        <v>308.04868120299926</v>
      </c>
      <c r="O613" s="68">
        <f>AVERAGE(O592:O612)</f>
        <v>175.2167077</v>
      </c>
      <c r="P613" s="76">
        <f>AVERAGE(P592:P612)</f>
        <v>180.81837225000004</v>
      </c>
      <c r="Q613" s="68">
        <f>AVERAGE(Q592:Q612)</f>
        <v>355.71745904761906</v>
      </c>
      <c r="R613" s="260">
        <f>AVERAGE(R592:R612)</f>
        <v>2936.6321809523806</v>
      </c>
      <c r="T613" s="20"/>
      <c r="U613" s="20"/>
      <c r="V613" s="20"/>
      <c r="W613" s="21"/>
    </row>
    <row r="614" spans="1:23" ht="18" customHeight="1">
      <c r="A614" s="261">
        <v>40301</v>
      </c>
      <c r="B614" s="45">
        <v>1225.5</v>
      </c>
      <c r="C614" s="82">
        <v>3.63</v>
      </c>
      <c r="D614" s="82">
        <v>9.76</v>
      </c>
      <c r="E614" s="82">
        <v>282.7</v>
      </c>
      <c r="F614" s="82">
        <v>4.9000000000000004</v>
      </c>
      <c r="G614" s="82">
        <v>5.04</v>
      </c>
      <c r="H614" s="83">
        <v>14.98</v>
      </c>
      <c r="I614" s="83">
        <v>138.4</v>
      </c>
      <c r="J614" s="46"/>
      <c r="K614" s="158">
        <f t="shared" ref="K614:K633" si="134">B614*0.220463</f>
        <v>270.17740650000002</v>
      </c>
      <c r="L614" s="48">
        <f t="shared" ref="L614:L633" si="135">C614*39.3682</f>
        <v>142.906566</v>
      </c>
      <c r="M614" s="55">
        <f t="shared" ref="M614:M633" si="136">D614*36.7437</f>
        <v>358.61851199999995</v>
      </c>
      <c r="N614" s="136">
        <f t="shared" si="128"/>
        <v>311.62331828678822</v>
      </c>
      <c r="O614" s="47">
        <f t="shared" ref="O614:O633" si="137">F614*36.7437</f>
        <v>180.04413</v>
      </c>
      <c r="P614" s="73">
        <f t="shared" ref="P614:P633" si="138">G614*36.7437</f>
        <v>185.18824799999999</v>
      </c>
      <c r="Q614" s="109">
        <f t="shared" ref="Q614:Q633" si="139">H614/100*2204.6</f>
        <v>330.24908000000005</v>
      </c>
      <c r="R614" s="262">
        <f t="shared" ref="R614:R633" si="140">I614/100*2204.6</f>
        <v>3051.1664000000001</v>
      </c>
      <c r="T614" s="20"/>
      <c r="U614" s="20"/>
      <c r="V614" s="20"/>
      <c r="W614" s="21"/>
    </row>
    <row r="615" spans="1:23" ht="18" customHeight="1">
      <c r="A615" s="263">
        <v>40302</v>
      </c>
      <c r="B615" s="27">
        <v>1208.5</v>
      </c>
      <c r="C615" s="27">
        <v>3.6</v>
      </c>
      <c r="D615" s="27">
        <v>9.77</v>
      </c>
      <c r="E615" s="27">
        <v>285.5</v>
      </c>
      <c r="F615" s="27">
        <v>5</v>
      </c>
      <c r="G615" s="27">
        <v>5.14</v>
      </c>
      <c r="H615" s="26">
        <v>14.51</v>
      </c>
      <c r="I615" s="26">
        <v>137.4</v>
      </c>
      <c r="J615" s="29"/>
      <c r="K615" s="158">
        <f t="shared" si="134"/>
        <v>266.42953549999999</v>
      </c>
      <c r="L615" s="49">
        <f t="shared" si="135"/>
        <v>141.72552000000002</v>
      </c>
      <c r="M615" s="56">
        <f t="shared" si="136"/>
        <v>358.98594899999995</v>
      </c>
      <c r="N615" s="30">
        <f t="shared" si="128"/>
        <v>314.70978907279112</v>
      </c>
      <c r="O615" s="31">
        <f t="shared" si="137"/>
        <v>183.71849999999998</v>
      </c>
      <c r="P615" s="74">
        <f t="shared" si="138"/>
        <v>188.86261799999997</v>
      </c>
      <c r="Q615" s="110">
        <f t="shared" si="139"/>
        <v>319.88745999999998</v>
      </c>
      <c r="R615" s="153">
        <f t="shared" si="140"/>
        <v>3029.1204000000002</v>
      </c>
      <c r="T615" s="20"/>
      <c r="U615" s="20"/>
      <c r="V615" s="20"/>
      <c r="W615" s="21"/>
    </row>
    <row r="616" spans="1:23" ht="18" customHeight="1">
      <c r="A616" s="263">
        <v>40303</v>
      </c>
      <c r="B616" s="27">
        <v>1191</v>
      </c>
      <c r="C616" s="27">
        <v>3.65</v>
      </c>
      <c r="D616" s="27">
        <v>9.68</v>
      </c>
      <c r="E616" s="27">
        <v>279.7</v>
      </c>
      <c r="F616" s="27">
        <v>5.01</v>
      </c>
      <c r="G616" s="27">
        <v>5.16</v>
      </c>
      <c r="H616" s="26">
        <v>14.41</v>
      </c>
      <c r="I616" s="26">
        <v>137.25</v>
      </c>
      <c r="J616" s="29"/>
      <c r="K616" s="158">
        <f t="shared" si="134"/>
        <v>262.57143300000001</v>
      </c>
      <c r="L616" s="49">
        <f t="shared" si="135"/>
        <v>143.69392999999999</v>
      </c>
      <c r="M616" s="56">
        <f t="shared" si="136"/>
        <v>355.67901599999993</v>
      </c>
      <c r="N616" s="30">
        <f t="shared" si="128"/>
        <v>308.31638530178515</v>
      </c>
      <c r="O616" s="31">
        <f t="shared" si="137"/>
        <v>184.08593699999997</v>
      </c>
      <c r="P616" s="74">
        <f t="shared" si="138"/>
        <v>189.59749199999999</v>
      </c>
      <c r="Q616" s="110">
        <f t="shared" si="139"/>
        <v>317.68286000000001</v>
      </c>
      <c r="R616" s="153">
        <f t="shared" si="140"/>
        <v>3025.8135000000002</v>
      </c>
      <c r="T616" s="20"/>
      <c r="U616" s="20"/>
      <c r="V616" s="20"/>
      <c r="W616" s="21"/>
    </row>
    <row r="617" spans="1:23" ht="18" customHeight="1">
      <c r="A617" s="263">
        <v>40304</v>
      </c>
      <c r="B617" s="27">
        <v>1165</v>
      </c>
      <c r="C617" s="27">
        <v>3.64</v>
      </c>
      <c r="D617" s="27">
        <v>9.4499999999999993</v>
      </c>
      <c r="E617" s="27">
        <v>276.2</v>
      </c>
      <c r="F617" s="27">
        <v>4.97</v>
      </c>
      <c r="G617" s="27">
        <v>5.1100000000000003</v>
      </c>
      <c r="H617" s="26">
        <v>13.67</v>
      </c>
      <c r="I617" s="26">
        <v>133.15</v>
      </c>
      <c r="J617" s="29"/>
      <c r="K617" s="158">
        <f t="shared" si="134"/>
        <v>256.83939499999997</v>
      </c>
      <c r="L617" s="49">
        <f t="shared" si="135"/>
        <v>143.30024800000001</v>
      </c>
      <c r="M617" s="56">
        <f t="shared" si="136"/>
        <v>347.22796499999993</v>
      </c>
      <c r="N617" s="30">
        <f t="shared" si="128"/>
        <v>304.4582968192816</v>
      </c>
      <c r="O617" s="31">
        <f t="shared" si="137"/>
        <v>182.61618899999996</v>
      </c>
      <c r="P617" s="74">
        <f t="shared" si="138"/>
        <v>187.76030699999998</v>
      </c>
      <c r="Q617" s="110">
        <f t="shared" si="139"/>
        <v>301.36881999999997</v>
      </c>
      <c r="R617" s="153">
        <f t="shared" si="140"/>
        <v>2935.4249</v>
      </c>
      <c r="T617" s="20"/>
      <c r="U617" s="20"/>
      <c r="V617" s="20"/>
      <c r="W617" s="21"/>
    </row>
    <row r="618" spans="1:23" ht="18" customHeight="1">
      <c r="A618" s="263">
        <v>40305</v>
      </c>
      <c r="B618" s="27">
        <v>1153.5</v>
      </c>
      <c r="C618" s="27">
        <v>3.65</v>
      </c>
      <c r="D618" s="27">
        <v>9.51</v>
      </c>
      <c r="E618" s="27">
        <v>276.39999999999998</v>
      </c>
      <c r="F618" s="28">
        <v>5</v>
      </c>
      <c r="G618" s="27">
        <v>5.13</v>
      </c>
      <c r="H618" s="26">
        <v>13.75</v>
      </c>
      <c r="I618" s="26">
        <v>133</v>
      </c>
      <c r="J618" s="29"/>
      <c r="K618" s="158">
        <f t="shared" si="134"/>
        <v>254.30407049999999</v>
      </c>
      <c r="L618" s="49">
        <f t="shared" si="135"/>
        <v>143.69392999999999</v>
      </c>
      <c r="M618" s="56">
        <f t="shared" si="136"/>
        <v>349.43258699999996</v>
      </c>
      <c r="N618" s="30">
        <f t="shared" si="128"/>
        <v>304.67875901828182</v>
      </c>
      <c r="O618" s="31">
        <f t="shared" si="137"/>
        <v>183.71849999999998</v>
      </c>
      <c r="P618" s="74">
        <f t="shared" si="138"/>
        <v>188.49518099999997</v>
      </c>
      <c r="Q618" s="110">
        <f t="shared" si="139"/>
        <v>303.13249999999999</v>
      </c>
      <c r="R618" s="153">
        <f t="shared" si="140"/>
        <v>2932.1179999999999</v>
      </c>
      <c r="T618" s="20"/>
      <c r="U618" s="20"/>
      <c r="V618" s="20"/>
      <c r="W618" s="21"/>
    </row>
    <row r="619" spans="1:23" ht="18" customHeight="1">
      <c r="A619" s="263">
        <v>40308</v>
      </c>
      <c r="B619" s="27">
        <v>1169</v>
      </c>
      <c r="C619" s="27">
        <v>3.63</v>
      </c>
      <c r="D619" s="27">
        <v>9.5299999999999994</v>
      </c>
      <c r="E619" s="27">
        <v>278.2</v>
      </c>
      <c r="F619" s="28">
        <v>4.83</v>
      </c>
      <c r="G619" s="27">
        <v>5.01</v>
      </c>
      <c r="H619" s="26">
        <v>14.18</v>
      </c>
      <c r="I619" s="26">
        <v>133.56</v>
      </c>
      <c r="J619" s="29"/>
      <c r="K619" s="158">
        <f t="shared" si="134"/>
        <v>257.72124700000001</v>
      </c>
      <c r="L619" s="49">
        <f t="shared" si="135"/>
        <v>142.906566</v>
      </c>
      <c r="M619" s="56">
        <f t="shared" si="136"/>
        <v>350.16746099999995</v>
      </c>
      <c r="N619" s="30">
        <f t="shared" si="128"/>
        <v>306.66291880928367</v>
      </c>
      <c r="O619" s="31">
        <f t="shared" si="137"/>
        <v>177.472071</v>
      </c>
      <c r="P619" s="74">
        <f t="shared" si="138"/>
        <v>184.08593699999997</v>
      </c>
      <c r="Q619" s="110">
        <f t="shared" si="139"/>
        <v>312.61228</v>
      </c>
      <c r="R619" s="153">
        <f t="shared" si="140"/>
        <v>2944.4637600000001</v>
      </c>
      <c r="T619" s="20"/>
      <c r="U619" s="20"/>
      <c r="V619" s="20"/>
      <c r="W619" s="21"/>
    </row>
    <row r="620" spans="1:23" ht="18" customHeight="1">
      <c r="A620" s="263">
        <v>40309</v>
      </c>
      <c r="B620" s="27">
        <v>0</v>
      </c>
      <c r="C620" s="27">
        <v>3.7</v>
      </c>
      <c r="D620" s="27">
        <v>9.58</v>
      </c>
      <c r="E620" s="27">
        <v>282.3</v>
      </c>
      <c r="F620" s="28">
        <v>4.84</v>
      </c>
      <c r="G620" s="27">
        <v>5.03</v>
      </c>
      <c r="H620" s="26">
        <v>13.91</v>
      </c>
      <c r="I620" s="26">
        <v>132.25</v>
      </c>
      <c r="J620" s="29"/>
      <c r="K620" s="158">
        <f t="shared" si="134"/>
        <v>0</v>
      </c>
      <c r="L620" s="49">
        <f t="shared" si="135"/>
        <v>145.66234</v>
      </c>
      <c r="M620" s="56">
        <f t="shared" si="136"/>
        <v>352.00464599999998</v>
      </c>
      <c r="N620" s="30">
        <f t="shared" si="128"/>
        <v>311.18239388878783</v>
      </c>
      <c r="O620" s="31">
        <f t="shared" si="137"/>
        <v>177.83950799999997</v>
      </c>
      <c r="P620" s="74">
        <f t="shared" si="138"/>
        <v>184.82081099999999</v>
      </c>
      <c r="Q620" s="110">
        <f t="shared" si="139"/>
        <v>306.65985999999998</v>
      </c>
      <c r="R620" s="153">
        <f t="shared" si="140"/>
        <v>2915.5834999999997</v>
      </c>
      <c r="T620" s="20"/>
      <c r="U620" s="20"/>
      <c r="V620" s="20"/>
      <c r="W620" s="21"/>
    </row>
    <row r="621" spans="1:23" ht="18" customHeight="1">
      <c r="A621" s="263">
        <v>40310</v>
      </c>
      <c r="B621" s="27">
        <v>1178.5</v>
      </c>
      <c r="C621" s="27">
        <v>3.71</v>
      </c>
      <c r="D621" s="27">
        <v>9.6</v>
      </c>
      <c r="E621" s="27">
        <v>281.3</v>
      </c>
      <c r="F621" s="32">
        <v>4.83</v>
      </c>
      <c r="G621" s="27">
        <v>5</v>
      </c>
      <c r="H621" s="26">
        <v>14.67</v>
      </c>
      <c r="I621" s="26">
        <v>136.80000000000001</v>
      </c>
      <c r="J621" s="29"/>
      <c r="K621" s="158">
        <f t="shared" si="134"/>
        <v>259.81564550000002</v>
      </c>
      <c r="L621" s="49">
        <f t="shared" si="135"/>
        <v>146.05602200000001</v>
      </c>
      <c r="M621" s="56">
        <f t="shared" si="136"/>
        <v>352.73951999999997</v>
      </c>
      <c r="N621" s="30">
        <f t="shared" si="128"/>
        <v>310.08008289378682</v>
      </c>
      <c r="O621" s="31">
        <f t="shared" si="137"/>
        <v>177.472071</v>
      </c>
      <c r="P621" s="74">
        <f t="shared" si="138"/>
        <v>183.71849999999998</v>
      </c>
      <c r="Q621" s="110">
        <f t="shared" si="139"/>
        <v>323.41481999999996</v>
      </c>
      <c r="R621" s="153">
        <f t="shared" si="140"/>
        <v>3015.8928000000001</v>
      </c>
      <c r="T621" s="20"/>
      <c r="U621" s="20"/>
      <c r="V621" s="20"/>
      <c r="W621" s="21"/>
    </row>
    <row r="622" spans="1:23" ht="18" customHeight="1">
      <c r="A622" s="263">
        <v>40311</v>
      </c>
      <c r="B622" s="27">
        <v>1170</v>
      </c>
      <c r="C622" s="27">
        <v>3.67</v>
      </c>
      <c r="D622" s="27">
        <v>9.6</v>
      </c>
      <c r="E622" s="27">
        <v>284.39999999999998</v>
      </c>
      <c r="F622" s="32">
        <v>4.71</v>
      </c>
      <c r="G622" s="27">
        <v>4.9000000000000004</v>
      </c>
      <c r="H622" s="26">
        <v>14.66</v>
      </c>
      <c r="I622" s="26">
        <v>137.05000000000001</v>
      </c>
      <c r="J622" s="29"/>
      <c r="K622" s="158">
        <f t="shared" si="134"/>
        <v>257.94171</v>
      </c>
      <c r="L622" s="49">
        <f t="shared" si="135"/>
        <v>144.48129399999999</v>
      </c>
      <c r="M622" s="56">
        <f t="shared" si="136"/>
        <v>352.73951999999997</v>
      </c>
      <c r="N622" s="30">
        <f t="shared" si="128"/>
        <v>313.49724697828998</v>
      </c>
      <c r="O622" s="31">
        <f t="shared" si="137"/>
        <v>173.06282699999997</v>
      </c>
      <c r="P622" s="74">
        <f t="shared" si="138"/>
        <v>180.04413</v>
      </c>
      <c r="Q622" s="110">
        <f t="shared" si="139"/>
        <v>323.19436000000002</v>
      </c>
      <c r="R622" s="153">
        <f t="shared" si="140"/>
        <v>3021.4043000000001</v>
      </c>
      <c r="T622" s="20"/>
      <c r="U622" s="20"/>
      <c r="V622" s="20"/>
      <c r="W622" s="21"/>
    </row>
    <row r="623" spans="1:23" ht="18" customHeight="1">
      <c r="A623" s="263">
        <v>40312</v>
      </c>
      <c r="B623" s="27">
        <v>1160.5</v>
      </c>
      <c r="C623" s="27">
        <v>3.57</v>
      </c>
      <c r="D623" s="27">
        <v>9.48</v>
      </c>
      <c r="E623" s="27">
        <v>282.2</v>
      </c>
      <c r="F623" s="32">
        <v>4.6399999999999997</v>
      </c>
      <c r="G623" s="27">
        <v>4.8499999999999996</v>
      </c>
      <c r="H623" s="26">
        <v>14.13</v>
      </c>
      <c r="I623" s="26">
        <v>134.25</v>
      </c>
      <c r="J623" s="29"/>
      <c r="K623" s="158">
        <f t="shared" si="134"/>
        <v>255.84731149999999</v>
      </c>
      <c r="L623" s="49">
        <f t="shared" si="135"/>
        <v>140.54447400000001</v>
      </c>
      <c r="M623" s="56">
        <f t="shared" si="136"/>
        <v>348.33027599999997</v>
      </c>
      <c r="N623" s="30">
        <f t="shared" si="128"/>
        <v>311.07216278928774</v>
      </c>
      <c r="O623" s="31">
        <f t="shared" si="137"/>
        <v>170.49076799999997</v>
      </c>
      <c r="P623" s="74">
        <f t="shared" si="138"/>
        <v>178.20694499999996</v>
      </c>
      <c r="Q623" s="110">
        <f t="shared" si="139"/>
        <v>311.50997999999998</v>
      </c>
      <c r="R623" s="153">
        <f t="shared" si="140"/>
        <v>2959.6754999999998</v>
      </c>
      <c r="T623" s="20"/>
      <c r="U623" s="20"/>
      <c r="V623" s="20"/>
      <c r="W623" s="21"/>
    </row>
    <row r="624" spans="1:23" ht="18" customHeight="1">
      <c r="A624" s="263">
        <v>40315</v>
      </c>
      <c r="B624" s="27">
        <v>1162.5</v>
      </c>
      <c r="C624" s="27">
        <v>3.56</v>
      </c>
      <c r="D624" s="27">
        <v>9.41</v>
      </c>
      <c r="E624" s="27">
        <v>273.89999999999998</v>
      </c>
      <c r="F624" s="28">
        <v>4.6900000000000004</v>
      </c>
      <c r="G624" s="27">
        <v>4.9000000000000004</v>
      </c>
      <c r="H624" s="26">
        <v>13.89</v>
      </c>
      <c r="I624" s="26">
        <v>134.55000000000001</v>
      </c>
      <c r="J624" s="29"/>
      <c r="K624" s="158">
        <f t="shared" si="134"/>
        <v>256.28823749999998</v>
      </c>
      <c r="L624" s="49">
        <f t="shared" si="135"/>
        <v>140.150792</v>
      </c>
      <c r="M624" s="56">
        <f t="shared" si="136"/>
        <v>345.758217</v>
      </c>
      <c r="N624" s="30">
        <f t="shared" ref="N624:N655" si="141">E624/0.907185</f>
        <v>301.92298153077923</v>
      </c>
      <c r="O624" s="31">
        <f t="shared" si="137"/>
        <v>172.32795300000001</v>
      </c>
      <c r="P624" s="74">
        <f t="shared" si="138"/>
        <v>180.04413</v>
      </c>
      <c r="Q624" s="110">
        <f t="shared" si="139"/>
        <v>306.21893999999998</v>
      </c>
      <c r="R624" s="153">
        <f t="shared" si="140"/>
        <v>2966.2893000000004</v>
      </c>
      <c r="T624" s="20"/>
      <c r="U624" s="20"/>
      <c r="V624" s="20"/>
      <c r="W624" s="21"/>
    </row>
    <row r="625" spans="1:23" ht="18" customHeight="1">
      <c r="A625" s="263">
        <v>40316</v>
      </c>
      <c r="B625" s="27">
        <v>0</v>
      </c>
      <c r="C625" s="27">
        <v>3.58</v>
      </c>
      <c r="D625" s="27">
        <v>9.4</v>
      </c>
      <c r="E625" s="27">
        <v>273.60000000000002</v>
      </c>
      <c r="F625" s="28">
        <v>4.68</v>
      </c>
      <c r="G625" s="27">
        <v>4.88</v>
      </c>
      <c r="H625" s="26">
        <v>14.8</v>
      </c>
      <c r="I625" s="26">
        <v>136.25</v>
      </c>
      <c r="J625" s="29"/>
      <c r="K625" s="158">
        <f t="shared" si="134"/>
        <v>0</v>
      </c>
      <c r="L625" s="49">
        <f t="shared" si="135"/>
        <v>140.93815600000002</v>
      </c>
      <c r="M625" s="56">
        <f t="shared" si="136"/>
        <v>345.39078000000001</v>
      </c>
      <c r="N625" s="30">
        <f t="shared" si="141"/>
        <v>301.59228823227897</v>
      </c>
      <c r="O625" s="31">
        <f t="shared" si="137"/>
        <v>171.96051599999998</v>
      </c>
      <c r="P625" s="74">
        <f t="shared" si="138"/>
        <v>179.30925599999998</v>
      </c>
      <c r="Q625" s="110">
        <f t="shared" si="139"/>
        <v>326.28080000000006</v>
      </c>
      <c r="R625" s="153">
        <f t="shared" si="140"/>
        <v>3003.7674999999999</v>
      </c>
      <c r="T625" s="20"/>
      <c r="U625" s="20"/>
      <c r="V625" s="20"/>
      <c r="W625" s="21"/>
    </row>
    <row r="626" spans="1:23" ht="18" customHeight="1">
      <c r="A626" s="263">
        <v>40317</v>
      </c>
      <c r="B626" s="27">
        <v>1190</v>
      </c>
      <c r="C626" s="27">
        <v>3.59</v>
      </c>
      <c r="D626" s="27">
        <v>9.39</v>
      </c>
      <c r="E626" s="27">
        <v>273.39999999999998</v>
      </c>
      <c r="F626" s="28">
        <v>4.6900000000000004</v>
      </c>
      <c r="G626" s="27">
        <v>4.92</v>
      </c>
      <c r="H626" s="26">
        <v>14.93</v>
      </c>
      <c r="I626" s="26">
        <v>132.5</v>
      </c>
      <c r="J626" s="29"/>
      <c r="K626" s="158">
        <f t="shared" si="134"/>
        <v>262.35097000000002</v>
      </c>
      <c r="L626" s="49">
        <f t="shared" si="135"/>
        <v>141.331838</v>
      </c>
      <c r="M626" s="56">
        <f t="shared" si="136"/>
        <v>345.02334300000001</v>
      </c>
      <c r="N626" s="30">
        <f t="shared" si="141"/>
        <v>301.37182603327875</v>
      </c>
      <c r="O626" s="31">
        <f t="shared" si="137"/>
        <v>172.32795300000001</v>
      </c>
      <c r="P626" s="74">
        <f t="shared" si="138"/>
        <v>180.77900399999999</v>
      </c>
      <c r="Q626" s="110">
        <f t="shared" si="139"/>
        <v>329.14677999999998</v>
      </c>
      <c r="R626" s="153">
        <f t="shared" si="140"/>
        <v>2921.0949999999998</v>
      </c>
      <c r="T626" s="20"/>
      <c r="U626" s="20"/>
      <c r="V626" s="20"/>
      <c r="W626" s="21"/>
    </row>
    <row r="627" spans="1:23" ht="18" customHeight="1">
      <c r="A627" s="263">
        <v>40318</v>
      </c>
      <c r="B627" s="27">
        <v>1201.5</v>
      </c>
      <c r="C627" s="27">
        <v>3.62</v>
      </c>
      <c r="D627" s="27">
        <v>9.44</v>
      </c>
      <c r="E627" s="27">
        <v>276.2</v>
      </c>
      <c r="F627" s="28">
        <v>4.7</v>
      </c>
      <c r="G627" s="27">
        <v>4.93</v>
      </c>
      <c r="H627" s="26">
        <v>14.99</v>
      </c>
      <c r="I627" s="26">
        <v>132.4</v>
      </c>
      <c r="J627" s="29"/>
      <c r="K627" s="158">
        <f t="shared" si="134"/>
        <v>264.88629449999996</v>
      </c>
      <c r="L627" s="49">
        <f t="shared" si="135"/>
        <v>142.51288400000001</v>
      </c>
      <c r="M627" s="56">
        <f t="shared" si="136"/>
        <v>346.86052799999993</v>
      </c>
      <c r="N627" s="30">
        <f t="shared" si="141"/>
        <v>304.4582968192816</v>
      </c>
      <c r="O627" s="31">
        <f t="shared" si="137"/>
        <v>172.69539</v>
      </c>
      <c r="P627" s="74">
        <f t="shared" si="138"/>
        <v>181.14644099999998</v>
      </c>
      <c r="Q627" s="110">
        <f t="shared" si="139"/>
        <v>330.46953999999999</v>
      </c>
      <c r="R627" s="153">
        <f t="shared" si="140"/>
        <v>2918.8904000000002</v>
      </c>
      <c r="T627" s="20"/>
      <c r="U627" s="20"/>
      <c r="V627" s="20"/>
      <c r="W627" s="21"/>
    </row>
    <row r="628" spans="1:23" ht="18" customHeight="1">
      <c r="A628" s="263">
        <v>40319</v>
      </c>
      <c r="B628" s="27">
        <v>1220</v>
      </c>
      <c r="C628" s="27">
        <v>3.69</v>
      </c>
      <c r="D628" s="27">
        <v>9.41</v>
      </c>
      <c r="E628" s="27">
        <v>275.60000000000002</v>
      </c>
      <c r="F628" s="28">
        <v>4.72</v>
      </c>
      <c r="G628" s="27">
        <v>4.95</v>
      </c>
      <c r="H628" s="26">
        <v>15.65</v>
      </c>
      <c r="I628" s="26">
        <v>132.4</v>
      </c>
      <c r="J628" s="29"/>
      <c r="K628" s="158">
        <f t="shared" si="134"/>
        <v>268.96485999999999</v>
      </c>
      <c r="L628" s="49">
        <f t="shared" si="135"/>
        <v>145.26865800000002</v>
      </c>
      <c r="M628" s="56">
        <f t="shared" si="136"/>
        <v>345.758217</v>
      </c>
      <c r="N628" s="30">
        <f t="shared" si="141"/>
        <v>303.79691022228104</v>
      </c>
      <c r="O628" s="31">
        <f t="shared" si="137"/>
        <v>173.43026399999997</v>
      </c>
      <c r="P628" s="74">
        <f t="shared" si="138"/>
        <v>181.881315</v>
      </c>
      <c r="Q628" s="110">
        <f t="shared" si="139"/>
        <v>345.01990000000001</v>
      </c>
      <c r="R628" s="153">
        <f t="shared" si="140"/>
        <v>2918.8904000000002</v>
      </c>
      <c r="T628" s="20"/>
      <c r="U628" s="20"/>
      <c r="V628" s="20"/>
      <c r="W628" s="21"/>
    </row>
    <row r="629" spans="1:23" ht="18" customHeight="1">
      <c r="A629" s="263">
        <v>40322</v>
      </c>
      <c r="B629" s="27">
        <v>1207</v>
      </c>
      <c r="C629" s="27">
        <v>3.71</v>
      </c>
      <c r="D629" s="27">
        <v>9.41</v>
      </c>
      <c r="E629" s="27">
        <v>273.7</v>
      </c>
      <c r="F629" s="28">
        <v>4.68</v>
      </c>
      <c r="G629" s="27">
        <v>4.91</v>
      </c>
      <c r="H629" s="26">
        <v>15.19</v>
      </c>
      <c r="I629" s="26">
        <v>132.25</v>
      </c>
      <c r="J629" s="29"/>
      <c r="K629" s="158">
        <f t="shared" si="134"/>
        <v>266.09884099999999</v>
      </c>
      <c r="L629" s="49">
        <f t="shared" si="135"/>
        <v>146.05602200000001</v>
      </c>
      <c r="M629" s="56">
        <f t="shared" si="136"/>
        <v>345.758217</v>
      </c>
      <c r="N629" s="30">
        <f t="shared" si="141"/>
        <v>301.70251933177906</v>
      </c>
      <c r="O629" s="31">
        <f t="shared" si="137"/>
        <v>171.96051599999998</v>
      </c>
      <c r="P629" s="74">
        <f t="shared" si="138"/>
        <v>180.41156699999999</v>
      </c>
      <c r="Q629" s="110">
        <f t="shared" si="139"/>
        <v>334.87873999999999</v>
      </c>
      <c r="R629" s="153">
        <f t="shared" si="140"/>
        <v>2915.5834999999997</v>
      </c>
      <c r="T629" s="20"/>
      <c r="U629" s="20"/>
      <c r="V629" s="20"/>
      <c r="W629" s="21"/>
    </row>
    <row r="630" spans="1:23" s="22" customFormat="1" ht="18" customHeight="1">
      <c r="A630" s="266">
        <v>40323</v>
      </c>
      <c r="B630" s="28">
        <v>1162</v>
      </c>
      <c r="C630" s="28">
        <v>3.64</v>
      </c>
      <c r="D630" s="28">
        <v>9.31</v>
      </c>
      <c r="E630" s="28">
        <v>271.10000000000002</v>
      </c>
      <c r="F630" s="28">
        <v>4.6100000000000003</v>
      </c>
      <c r="G630" s="28">
        <v>4.8499999999999996</v>
      </c>
      <c r="H630" s="33">
        <v>15.25</v>
      </c>
      <c r="I630" s="33">
        <v>132.75</v>
      </c>
      <c r="J630" s="34"/>
      <c r="K630" s="158">
        <f t="shared" si="134"/>
        <v>256.17800599999998</v>
      </c>
      <c r="L630" s="51">
        <f t="shared" si="135"/>
        <v>143.30024800000001</v>
      </c>
      <c r="M630" s="58">
        <f t="shared" si="136"/>
        <v>342.08384699999999</v>
      </c>
      <c r="N630" s="30">
        <f t="shared" si="141"/>
        <v>298.83651074477643</v>
      </c>
      <c r="O630" s="31">
        <f t="shared" si="137"/>
        <v>169.38845699999999</v>
      </c>
      <c r="P630" s="77">
        <f t="shared" si="138"/>
        <v>178.20694499999996</v>
      </c>
      <c r="Q630" s="112">
        <f t="shared" si="139"/>
        <v>336.20149999999995</v>
      </c>
      <c r="R630" s="267">
        <f t="shared" si="140"/>
        <v>2926.6064999999999</v>
      </c>
      <c r="T630" s="20"/>
      <c r="U630" s="20"/>
      <c r="V630" s="20"/>
      <c r="W630" s="21"/>
    </row>
    <row r="631" spans="1:23" ht="18" customHeight="1">
      <c r="A631" s="266">
        <v>40324</v>
      </c>
      <c r="B631" s="27">
        <v>1171.5</v>
      </c>
      <c r="C631" s="27">
        <v>3.72</v>
      </c>
      <c r="D631" s="27">
        <v>9.3800000000000008</v>
      </c>
      <c r="E631" s="27">
        <v>271.3</v>
      </c>
      <c r="F631" s="28">
        <v>4.62</v>
      </c>
      <c r="G631" s="27">
        <v>4.8899999999999997</v>
      </c>
      <c r="H631" s="26">
        <v>15.36</v>
      </c>
      <c r="I631" s="26">
        <v>133.69999999999999</v>
      </c>
      <c r="J631" s="29"/>
      <c r="K631" s="158">
        <f t="shared" si="134"/>
        <v>258.27240449999999</v>
      </c>
      <c r="L631" s="49">
        <f t="shared" si="135"/>
        <v>146.44970400000003</v>
      </c>
      <c r="M631" s="56">
        <f t="shared" si="136"/>
        <v>344.65590600000002</v>
      </c>
      <c r="N631" s="30">
        <f t="shared" si="141"/>
        <v>299.05697294377666</v>
      </c>
      <c r="O631" s="31">
        <f t="shared" si="137"/>
        <v>169.75589399999998</v>
      </c>
      <c r="P631" s="74">
        <f t="shared" si="138"/>
        <v>179.67669299999997</v>
      </c>
      <c r="Q631" s="112">
        <f t="shared" si="139"/>
        <v>338.62655999999998</v>
      </c>
      <c r="R631" s="267">
        <f t="shared" si="140"/>
        <v>2947.5501999999997</v>
      </c>
      <c r="T631" s="20"/>
      <c r="U631" s="20"/>
      <c r="V631" s="20"/>
      <c r="W631" s="21"/>
    </row>
    <row r="632" spans="1:23" ht="18" customHeight="1">
      <c r="A632" s="266">
        <v>40325</v>
      </c>
      <c r="B632" s="27">
        <v>1169</v>
      </c>
      <c r="C632" s="27">
        <v>3.73</v>
      </c>
      <c r="D632" s="27">
        <v>9.52</v>
      </c>
      <c r="E632" s="27">
        <v>276</v>
      </c>
      <c r="F632" s="28">
        <v>4.68</v>
      </c>
      <c r="G632" s="27">
        <v>4.93</v>
      </c>
      <c r="H632" s="26">
        <v>14.92</v>
      </c>
      <c r="I632" s="26">
        <v>134.75</v>
      </c>
      <c r="J632" s="29"/>
      <c r="K632" s="158">
        <f t="shared" si="134"/>
        <v>257.72124700000001</v>
      </c>
      <c r="L632" s="49">
        <f t="shared" si="135"/>
        <v>146.84338600000001</v>
      </c>
      <c r="M632" s="56">
        <f t="shared" si="136"/>
        <v>349.80002399999995</v>
      </c>
      <c r="N632" s="30">
        <f t="shared" si="141"/>
        <v>304.23783462028143</v>
      </c>
      <c r="O632" s="31">
        <f t="shared" si="137"/>
        <v>171.96051599999998</v>
      </c>
      <c r="P632" s="74">
        <f t="shared" si="138"/>
        <v>181.14644099999998</v>
      </c>
      <c r="Q632" s="112">
        <f t="shared" si="139"/>
        <v>328.92631999999998</v>
      </c>
      <c r="R632" s="267">
        <f t="shared" si="140"/>
        <v>2970.6984999999995</v>
      </c>
      <c r="T632" s="20"/>
      <c r="U632" s="20"/>
      <c r="V632" s="20"/>
      <c r="W632" s="21"/>
    </row>
    <row r="633" spans="1:23" ht="18" customHeight="1" thickBot="1">
      <c r="A633" s="268">
        <v>40326</v>
      </c>
      <c r="B633" s="39">
        <v>1163.5</v>
      </c>
      <c r="C633" s="127">
        <v>3.59</v>
      </c>
      <c r="D633" s="127">
        <v>9.3800000000000008</v>
      </c>
      <c r="E633" s="127">
        <v>273.5</v>
      </c>
      <c r="F633" s="138">
        <v>4.58</v>
      </c>
      <c r="G633" s="127">
        <v>4.82</v>
      </c>
      <c r="H633" s="128">
        <v>14.19</v>
      </c>
      <c r="I633" s="128">
        <v>134.25</v>
      </c>
      <c r="J633" s="38"/>
      <c r="K633" s="158">
        <f t="shared" si="134"/>
        <v>256.50870049999997</v>
      </c>
      <c r="L633" s="50">
        <f t="shared" si="135"/>
        <v>141.331838</v>
      </c>
      <c r="M633" s="57">
        <f t="shared" si="136"/>
        <v>344.65590600000002</v>
      </c>
      <c r="N633" s="137">
        <f t="shared" si="141"/>
        <v>301.48205713277889</v>
      </c>
      <c r="O633" s="42">
        <f t="shared" si="137"/>
        <v>168.286146</v>
      </c>
      <c r="P633" s="75">
        <f t="shared" si="138"/>
        <v>177.104634</v>
      </c>
      <c r="Q633" s="113">
        <f t="shared" si="139"/>
        <v>312.83274</v>
      </c>
      <c r="R633" s="269">
        <f t="shared" si="140"/>
        <v>2959.6754999999998</v>
      </c>
      <c r="T633" s="20"/>
      <c r="U633" s="20"/>
      <c r="V633" s="20"/>
      <c r="W633" s="21"/>
    </row>
    <row r="634" spans="1:23" ht="18" customHeight="1" thickBot="1">
      <c r="A634" s="259" t="s">
        <v>22</v>
      </c>
      <c r="B634" s="155">
        <f t="shared" ref="B634:I634" si="142">AVERAGE(B614:B633)</f>
        <v>1063.425</v>
      </c>
      <c r="C634" s="63">
        <f t="shared" si="142"/>
        <v>3.6440000000000006</v>
      </c>
      <c r="D634" s="63">
        <f t="shared" si="142"/>
        <v>9.5004999999999988</v>
      </c>
      <c r="E634" s="64">
        <f t="shared" si="142"/>
        <v>277.36</v>
      </c>
      <c r="F634" s="64">
        <f t="shared" si="142"/>
        <v>4.7689999999999992</v>
      </c>
      <c r="G634" s="63">
        <f t="shared" si="142"/>
        <v>4.9674999999999994</v>
      </c>
      <c r="H634" s="64">
        <f t="shared" si="142"/>
        <v>14.602</v>
      </c>
      <c r="I634" s="64">
        <f t="shared" si="142"/>
        <v>134.44549999999998</v>
      </c>
      <c r="J634" s="65"/>
      <c r="K634" s="101">
        <f>AVERAGE(K614:K633)</f>
        <v>234.44586577500004</v>
      </c>
      <c r="L634" s="66">
        <f>AVERAGE(L614:L633)</f>
        <v>143.4577208</v>
      </c>
      <c r="M634" s="67">
        <f>AVERAGE(M614:M633)</f>
        <v>349.08352184999995</v>
      </c>
      <c r="N634" s="124">
        <f t="shared" si="141"/>
        <v>305.73697757348282</v>
      </c>
      <c r="O634" s="68">
        <f>AVERAGE(O614:O633)</f>
        <v>175.23070529999998</v>
      </c>
      <c r="P634" s="76">
        <f>AVERAGE(P614:P633)</f>
        <v>182.52432974999996</v>
      </c>
      <c r="Q634" s="68">
        <f>AVERAGE(Q614:Q633)</f>
        <v>321.91569199999992</v>
      </c>
      <c r="R634" s="260">
        <f>AVERAGE(R614:R633)</f>
        <v>2963.9854930000001</v>
      </c>
      <c r="T634" s="20"/>
      <c r="U634" s="20"/>
      <c r="V634" s="20"/>
      <c r="W634" s="21"/>
    </row>
    <row r="635" spans="1:23" ht="18" customHeight="1">
      <c r="A635" s="261">
        <v>40330</v>
      </c>
      <c r="B635" s="45">
        <v>1156</v>
      </c>
      <c r="C635" s="82">
        <v>3.54</v>
      </c>
      <c r="D635" s="82">
        <v>9.32</v>
      </c>
      <c r="E635" s="82">
        <v>269.39999999999998</v>
      </c>
      <c r="F635" s="126">
        <v>4.51</v>
      </c>
      <c r="G635" s="82">
        <v>4.78</v>
      </c>
      <c r="H635" s="83">
        <v>14.4</v>
      </c>
      <c r="I635" s="83">
        <v>136.55000000000001</v>
      </c>
      <c r="J635" s="46"/>
      <c r="K635" s="158">
        <f t="shared" ref="K635:K656" si="143">B635*0.220463</f>
        <v>254.85522799999998</v>
      </c>
      <c r="L635" s="48">
        <f t="shared" ref="L635:L656" si="144">C635*39.3682</f>
        <v>139.363428</v>
      </c>
      <c r="M635" s="55">
        <f t="shared" ref="M635:M656" si="145">D635*36.7437</f>
        <v>342.45128399999999</v>
      </c>
      <c r="N635" s="136">
        <f t="shared" si="141"/>
        <v>296.96258205327467</v>
      </c>
      <c r="O635" s="47">
        <f t="shared" ref="O635:O656" si="146">F635*36.7437</f>
        <v>165.71408699999998</v>
      </c>
      <c r="P635" s="73">
        <f t="shared" ref="P635:P656" si="147">G635*36.7437</f>
        <v>175.63488599999999</v>
      </c>
      <c r="Q635" s="109">
        <f t="shared" ref="Q635:Q656" si="148">H635/100*2204.6</f>
        <v>317.4624</v>
      </c>
      <c r="R635" s="262">
        <f t="shared" ref="R635:R656" si="149">I635/100*2204.6</f>
        <v>3010.3813</v>
      </c>
      <c r="T635" s="20"/>
      <c r="U635" s="20"/>
      <c r="V635" s="20"/>
      <c r="W635" s="21"/>
    </row>
    <row r="636" spans="1:23" ht="18" customHeight="1">
      <c r="A636" s="263">
        <v>40331</v>
      </c>
      <c r="B636" s="27">
        <v>1110.5</v>
      </c>
      <c r="C636" s="27">
        <v>3.49</v>
      </c>
      <c r="D636" s="27">
        <v>9.33</v>
      </c>
      <c r="E636" s="27">
        <v>271.39999999999998</v>
      </c>
      <c r="F636" s="28">
        <v>4.43</v>
      </c>
      <c r="G636" s="27">
        <v>4.97</v>
      </c>
      <c r="H636" s="26">
        <v>13.94</v>
      </c>
      <c r="I636" s="26">
        <v>135.4</v>
      </c>
      <c r="J636" s="29"/>
      <c r="K636" s="158">
        <f t="shared" si="143"/>
        <v>244.8241615</v>
      </c>
      <c r="L636" s="49">
        <f t="shared" si="144"/>
        <v>137.39501800000002</v>
      </c>
      <c r="M636" s="56">
        <f t="shared" si="145"/>
        <v>342.81872099999998</v>
      </c>
      <c r="N636" s="30">
        <f t="shared" si="141"/>
        <v>299.16720404327668</v>
      </c>
      <c r="O636" s="31">
        <f t="shared" si="146"/>
        <v>162.77459099999999</v>
      </c>
      <c r="P636" s="74">
        <f t="shared" si="147"/>
        <v>182.61618899999996</v>
      </c>
      <c r="Q636" s="110">
        <f t="shared" si="148"/>
        <v>307.32123999999999</v>
      </c>
      <c r="R636" s="153">
        <f t="shared" si="149"/>
        <v>2985.0284000000001</v>
      </c>
      <c r="T636" s="20"/>
      <c r="U636" s="20"/>
    </row>
    <row r="637" spans="1:23" ht="18" customHeight="1">
      <c r="A637" s="263">
        <v>40332</v>
      </c>
      <c r="B637" s="27">
        <v>1095.5</v>
      </c>
      <c r="C637" s="27">
        <v>3.5</v>
      </c>
      <c r="D637" s="27">
        <v>9.5500000000000007</v>
      </c>
      <c r="E637" s="27">
        <v>284</v>
      </c>
      <c r="F637" s="28">
        <v>4.42</v>
      </c>
      <c r="G637" s="27">
        <v>4.72</v>
      </c>
      <c r="H637" s="26">
        <v>13.99</v>
      </c>
      <c r="I637" s="26">
        <v>135.6</v>
      </c>
      <c r="J637" s="29"/>
      <c r="K637" s="158">
        <f t="shared" si="143"/>
        <v>241.51721649999999</v>
      </c>
      <c r="L637" s="49">
        <f t="shared" si="144"/>
        <v>137.78870000000001</v>
      </c>
      <c r="M637" s="56">
        <f t="shared" si="145"/>
        <v>350.90233499999999</v>
      </c>
      <c r="N637" s="30">
        <f t="shared" si="141"/>
        <v>313.05632258028959</v>
      </c>
      <c r="O637" s="31">
        <f t="shared" si="146"/>
        <v>162.40715399999999</v>
      </c>
      <c r="P637" s="74">
        <f t="shared" si="147"/>
        <v>173.43026399999997</v>
      </c>
      <c r="Q637" s="110">
        <f t="shared" si="148"/>
        <v>308.42354</v>
      </c>
      <c r="R637" s="153">
        <f t="shared" si="149"/>
        <v>2989.4375999999997</v>
      </c>
    </row>
    <row r="638" spans="1:23" ht="18" customHeight="1">
      <c r="A638" s="263">
        <v>40333</v>
      </c>
      <c r="B638" s="27">
        <v>1083.5</v>
      </c>
      <c r="C638" s="27">
        <v>3.4</v>
      </c>
      <c r="D638" s="27">
        <v>9.35</v>
      </c>
      <c r="E638" s="26">
        <v>277.2</v>
      </c>
      <c r="F638" s="28">
        <v>4.3600000000000003</v>
      </c>
      <c r="G638" s="27">
        <v>4.6500000000000004</v>
      </c>
      <c r="H638" s="26">
        <v>14.52</v>
      </c>
      <c r="I638" s="26">
        <v>133.75</v>
      </c>
      <c r="J638" s="29"/>
      <c r="K638" s="158">
        <f t="shared" si="143"/>
        <v>238.87166049999999</v>
      </c>
      <c r="L638" s="52">
        <f t="shared" si="144"/>
        <v>133.85187999999999</v>
      </c>
      <c r="M638" s="59">
        <f t="shared" si="145"/>
        <v>343.55359499999997</v>
      </c>
      <c r="N638" s="30">
        <f t="shared" si="141"/>
        <v>305.5606078142826</v>
      </c>
      <c r="O638" s="35">
        <f t="shared" si="146"/>
        <v>160.20253199999999</v>
      </c>
      <c r="P638" s="78">
        <f t="shared" si="147"/>
        <v>170.858205</v>
      </c>
      <c r="Q638" s="95">
        <f t="shared" si="148"/>
        <v>320.10791999999998</v>
      </c>
      <c r="R638" s="98">
        <f t="shared" si="149"/>
        <v>2948.6524999999997</v>
      </c>
    </row>
    <row r="639" spans="1:23" ht="18" customHeight="1">
      <c r="A639" s="263">
        <v>40336</v>
      </c>
      <c r="B639" s="27">
        <v>1096.5</v>
      </c>
      <c r="C639" s="27">
        <v>3.36</v>
      </c>
      <c r="D639" s="27">
        <v>9.35</v>
      </c>
      <c r="E639" s="26">
        <v>278.7</v>
      </c>
      <c r="F639" s="28">
        <v>4.32</v>
      </c>
      <c r="G639" s="27">
        <v>4.62</v>
      </c>
      <c r="H639" s="26">
        <v>14.33</v>
      </c>
      <c r="I639" s="26">
        <v>133.1</v>
      </c>
      <c r="J639" s="29"/>
      <c r="K639" s="158">
        <f t="shared" si="143"/>
        <v>241.73767949999998</v>
      </c>
      <c r="L639" s="52">
        <f t="shared" si="144"/>
        <v>132.277152</v>
      </c>
      <c r="M639" s="59">
        <f t="shared" si="145"/>
        <v>343.55359499999997</v>
      </c>
      <c r="N639" s="30">
        <f t="shared" si="141"/>
        <v>307.21407430678414</v>
      </c>
      <c r="O639" s="35">
        <f t="shared" si="146"/>
        <v>158.73278400000001</v>
      </c>
      <c r="P639" s="78">
        <f t="shared" si="147"/>
        <v>169.75589399999998</v>
      </c>
      <c r="Q639" s="95">
        <f t="shared" si="148"/>
        <v>315.91917999999998</v>
      </c>
      <c r="R639" s="98">
        <f t="shared" si="149"/>
        <v>2934.3226</v>
      </c>
    </row>
    <row r="640" spans="1:23" ht="18" customHeight="1">
      <c r="A640" s="263">
        <v>40337</v>
      </c>
      <c r="B640" s="27">
        <v>1083</v>
      </c>
      <c r="C640" s="27">
        <v>3.37</v>
      </c>
      <c r="D640" s="27">
        <v>9.31</v>
      </c>
      <c r="E640" s="26">
        <v>276.8</v>
      </c>
      <c r="F640" s="28">
        <v>4.32</v>
      </c>
      <c r="G640" s="27">
        <v>4.62</v>
      </c>
      <c r="H640" s="26">
        <v>14.88</v>
      </c>
      <c r="I640" s="26">
        <v>133.55000000000001</v>
      </c>
      <c r="J640" s="29"/>
      <c r="K640" s="158">
        <f t="shared" si="143"/>
        <v>238.76142899999999</v>
      </c>
      <c r="L640" s="52">
        <f t="shared" si="144"/>
        <v>132.67083400000001</v>
      </c>
      <c r="M640" s="59">
        <f t="shared" si="145"/>
        <v>342.08384699999999</v>
      </c>
      <c r="N640" s="30">
        <f t="shared" si="141"/>
        <v>305.11968341628221</v>
      </c>
      <c r="O640" s="35">
        <f t="shared" si="146"/>
        <v>158.73278400000001</v>
      </c>
      <c r="P640" s="78">
        <f t="shared" si="147"/>
        <v>169.75589399999998</v>
      </c>
      <c r="Q640" s="95">
        <f t="shared" si="148"/>
        <v>328.04448000000002</v>
      </c>
      <c r="R640" s="98">
        <f t="shared" si="149"/>
        <v>2944.2433000000001</v>
      </c>
    </row>
    <row r="641" spans="1:19" ht="18" customHeight="1">
      <c r="A641" s="263">
        <v>40338</v>
      </c>
      <c r="B641" s="27">
        <v>1058</v>
      </c>
      <c r="C641" s="27">
        <v>3.38</v>
      </c>
      <c r="D641" s="27">
        <v>9.44</v>
      </c>
      <c r="E641" s="26">
        <v>285.5</v>
      </c>
      <c r="F641" s="28">
        <v>4.28</v>
      </c>
      <c r="G641" s="27">
        <v>4.58</v>
      </c>
      <c r="H641" s="26">
        <v>15.16</v>
      </c>
      <c r="I641" s="26">
        <v>134.44999999999999</v>
      </c>
      <c r="J641" s="29"/>
      <c r="K641" s="158">
        <f t="shared" si="143"/>
        <v>233.249854</v>
      </c>
      <c r="L641" s="52">
        <f t="shared" si="144"/>
        <v>133.064516</v>
      </c>
      <c r="M641" s="59">
        <f t="shared" si="145"/>
        <v>346.86052799999993</v>
      </c>
      <c r="N641" s="30">
        <f t="shared" si="141"/>
        <v>314.70978907279112</v>
      </c>
      <c r="O641" s="35">
        <f t="shared" si="146"/>
        <v>157.263036</v>
      </c>
      <c r="P641" s="78">
        <f t="shared" si="147"/>
        <v>168.286146</v>
      </c>
      <c r="Q641" s="95">
        <f t="shared" si="148"/>
        <v>334.21736000000004</v>
      </c>
      <c r="R641" s="98">
        <f t="shared" si="149"/>
        <v>2964.0846999999994</v>
      </c>
    </row>
    <row r="642" spans="1:19" ht="18" customHeight="1">
      <c r="A642" s="263">
        <v>40339</v>
      </c>
      <c r="B642" s="27">
        <v>1089.5</v>
      </c>
      <c r="C642" s="27">
        <v>3.43</v>
      </c>
      <c r="D642" s="27">
        <v>9.35</v>
      </c>
      <c r="E642" s="26">
        <v>282.3</v>
      </c>
      <c r="F642" s="28">
        <v>4.33</v>
      </c>
      <c r="G642" s="27">
        <v>4.63</v>
      </c>
      <c r="H642" s="26">
        <v>15.36</v>
      </c>
      <c r="I642" s="26">
        <v>137</v>
      </c>
      <c r="J642" s="29"/>
      <c r="K642" s="158">
        <f t="shared" si="143"/>
        <v>240.19443849999999</v>
      </c>
      <c r="L642" s="52">
        <f t="shared" si="144"/>
        <v>135.032926</v>
      </c>
      <c r="M642" s="59">
        <f t="shared" si="145"/>
        <v>343.55359499999997</v>
      </c>
      <c r="N642" s="30">
        <f t="shared" si="141"/>
        <v>311.18239388878783</v>
      </c>
      <c r="O642" s="35">
        <f t="shared" si="146"/>
        <v>159.10022099999998</v>
      </c>
      <c r="P642" s="78">
        <f t="shared" si="147"/>
        <v>170.12333099999998</v>
      </c>
      <c r="Q642" s="95">
        <f t="shared" si="148"/>
        <v>338.62655999999998</v>
      </c>
      <c r="R642" s="98">
        <f t="shared" si="149"/>
        <v>3020.3020000000001</v>
      </c>
    </row>
    <row r="643" spans="1:19" ht="18" customHeight="1">
      <c r="A643" s="263">
        <v>40340</v>
      </c>
      <c r="B643" s="27">
        <v>1101</v>
      </c>
      <c r="C643" s="27">
        <v>3.5</v>
      </c>
      <c r="D643" s="27">
        <v>9.4600000000000009</v>
      </c>
      <c r="E643" s="26">
        <v>289.7</v>
      </c>
      <c r="F643" s="28">
        <v>4.41</v>
      </c>
      <c r="G643" s="27">
        <v>4.67</v>
      </c>
      <c r="H643" s="26">
        <v>15.83</v>
      </c>
      <c r="I643" s="26">
        <v>144.94999999999999</v>
      </c>
      <c r="J643" s="29"/>
      <c r="K643" s="158">
        <f t="shared" si="143"/>
        <v>242.72976299999999</v>
      </c>
      <c r="L643" s="52">
        <f t="shared" si="144"/>
        <v>137.78870000000001</v>
      </c>
      <c r="M643" s="59">
        <f t="shared" si="145"/>
        <v>347.59540199999998</v>
      </c>
      <c r="N643" s="30">
        <f t="shared" si="141"/>
        <v>319.33949525179537</v>
      </c>
      <c r="O643" s="35">
        <f t="shared" si="146"/>
        <v>162.039717</v>
      </c>
      <c r="P643" s="78">
        <f t="shared" si="147"/>
        <v>171.59307899999999</v>
      </c>
      <c r="Q643" s="95">
        <f t="shared" si="148"/>
        <v>348.98818</v>
      </c>
      <c r="R643" s="98">
        <f t="shared" si="149"/>
        <v>3195.5676999999996</v>
      </c>
    </row>
    <row r="644" spans="1:19" ht="18" customHeight="1">
      <c r="A644" s="263">
        <v>40343</v>
      </c>
      <c r="B644" s="27">
        <v>1117</v>
      </c>
      <c r="C644" s="27">
        <v>3.54</v>
      </c>
      <c r="D644" s="27">
        <v>9.52</v>
      </c>
      <c r="E644" s="26">
        <v>290</v>
      </c>
      <c r="F644" s="28">
        <v>4.5199999999999996</v>
      </c>
      <c r="G644" s="27">
        <v>4.8</v>
      </c>
      <c r="H644" s="26">
        <v>16.05</v>
      </c>
      <c r="I644" s="26">
        <v>150.94999999999999</v>
      </c>
      <c r="J644" s="29"/>
      <c r="K644" s="158">
        <f t="shared" si="143"/>
        <v>246.257171</v>
      </c>
      <c r="L644" s="52">
        <f t="shared" si="144"/>
        <v>139.363428</v>
      </c>
      <c r="M644" s="59">
        <f t="shared" si="145"/>
        <v>349.80002399999995</v>
      </c>
      <c r="N644" s="30">
        <f t="shared" si="141"/>
        <v>319.67018855029568</v>
      </c>
      <c r="O644" s="35">
        <f t="shared" si="146"/>
        <v>166.08152399999997</v>
      </c>
      <c r="P644" s="78">
        <f t="shared" si="147"/>
        <v>176.36975999999999</v>
      </c>
      <c r="Q644" s="95">
        <f t="shared" si="148"/>
        <v>353.8383</v>
      </c>
      <c r="R644" s="98">
        <f t="shared" si="149"/>
        <v>3327.8436999999994</v>
      </c>
    </row>
    <row r="645" spans="1:19" ht="18" customHeight="1">
      <c r="A645" s="263">
        <v>40344</v>
      </c>
      <c r="B645" s="27">
        <v>1099.5</v>
      </c>
      <c r="C645" s="27">
        <v>3.54</v>
      </c>
      <c r="D645" s="27">
        <v>9.5</v>
      </c>
      <c r="E645" s="26">
        <v>285.7</v>
      </c>
      <c r="F645" s="28">
        <v>4.5199999999999996</v>
      </c>
      <c r="G645" s="27">
        <v>4.78</v>
      </c>
      <c r="H645" s="26">
        <v>16.18</v>
      </c>
      <c r="I645" s="26">
        <v>159.35</v>
      </c>
      <c r="J645" s="29"/>
      <c r="K645" s="158">
        <f t="shared" si="143"/>
        <v>242.3990685</v>
      </c>
      <c r="L645" s="52">
        <f t="shared" si="144"/>
        <v>139.363428</v>
      </c>
      <c r="M645" s="59">
        <f t="shared" si="145"/>
        <v>349.06514999999996</v>
      </c>
      <c r="N645" s="30">
        <f t="shared" si="141"/>
        <v>314.93025127179129</v>
      </c>
      <c r="O645" s="35">
        <f t="shared" si="146"/>
        <v>166.08152399999997</v>
      </c>
      <c r="P645" s="78">
        <f t="shared" si="147"/>
        <v>175.63488599999999</v>
      </c>
      <c r="Q645" s="95">
        <f t="shared" si="148"/>
        <v>356.70427999999998</v>
      </c>
      <c r="R645" s="98">
        <f t="shared" si="149"/>
        <v>3513.0300999999995</v>
      </c>
    </row>
    <row r="646" spans="1:19" ht="18" customHeight="1">
      <c r="A646" s="263">
        <v>40345</v>
      </c>
      <c r="B646" s="27">
        <v>1106</v>
      </c>
      <c r="C646" s="27">
        <v>3.56</v>
      </c>
      <c r="D646" s="27">
        <v>9.58</v>
      </c>
      <c r="E646" s="26">
        <v>287</v>
      </c>
      <c r="F646" s="28">
        <v>4.6100000000000003</v>
      </c>
      <c r="G646" s="27">
        <v>4.91</v>
      </c>
      <c r="H646" s="26">
        <v>16.27</v>
      </c>
      <c r="I646" s="26">
        <v>158.75</v>
      </c>
      <c r="J646" s="29"/>
      <c r="K646" s="158">
        <f t="shared" si="143"/>
        <v>243.832078</v>
      </c>
      <c r="L646" s="52">
        <f t="shared" si="144"/>
        <v>140.150792</v>
      </c>
      <c r="M646" s="59">
        <f t="shared" si="145"/>
        <v>352.00464599999998</v>
      </c>
      <c r="N646" s="30">
        <f t="shared" si="141"/>
        <v>316.3632555652926</v>
      </c>
      <c r="O646" s="35">
        <f t="shared" si="146"/>
        <v>169.38845699999999</v>
      </c>
      <c r="P646" s="78">
        <f t="shared" si="147"/>
        <v>180.41156699999999</v>
      </c>
      <c r="Q646" s="95">
        <f t="shared" si="148"/>
        <v>358.68841999999995</v>
      </c>
      <c r="R646" s="98">
        <f t="shared" si="149"/>
        <v>3499.8024999999998</v>
      </c>
    </row>
    <row r="647" spans="1:19" ht="18" customHeight="1">
      <c r="A647" s="263">
        <v>40346</v>
      </c>
      <c r="B647" s="27">
        <v>1103.5</v>
      </c>
      <c r="C647" s="27">
        <v>3.58</v>
      </c>
      <c r="D647" s="27">
        <v>9.52</v>
      </c>
      <c r="E647" s="26">
        <v>285</v>
      </c>
      <c r="F647" s="28">
        <v>4.63</v>
      </c>
      <c r="G647" s="27">
        <v>4.96</v>
      </c>
      <c r="H647" s="26">
        <v>15.79</v>
      </c>
      <c r="I647" s="26">
        <v>156.35</v>
      </c>
      <c r="J647" s="29"/>
      <c r="K647" s="158">
        <f t="shared" si="143"/>
        <v>243.28092049999998</v>
      </c>
      <c r="L647" s="52">
        <f t="shared" si="144"/>
        <v>140.93815600000002</v>
      </c>
      <c r="M647" s="59">
        <f t="shared" si="145"/>
        <v>349.80002399999995</v>
      </c>
      <c r="N647" s="30">
        <f t="shared" si="141"/>
        <v>314.15863357529059</v>
      </c>
      <c r="O647" s="35">
        <f t="shared" si="146"/>
        <v>170.12333099999998</v>
      </c>
      <c r="P647" s="78">
        <f t="shared" si="147"/>
        <v>182.248752</v>
      </c>
      <c r="Q647" s="95">
        <f t="shared" si="148"/>
        <v>348.10633999999993</v>
      </c>
      <c r="R647" s="98">
        <f t="shared" si="149"/>
        <v>3446.8920999999996</v>
      </c>
    </row>
    <row r="648" spans="1:19" ht="18" customHeight="1">
      <c r="A648" s="263">
        <v>40347</v>
      </c>
      <c r="B648" s="27">
        <v>1100.5</v>
      </c>
      <c r="C648" s="27">
        <v>3.61</v>
      </c>
      <c r="D648" s="27">
        <v>9.61</v>
      </c>
      <c r="E648" s="26">
        <v>289.39999999999998</v>
      </c>
      <c r="F648" s="28">
        <v>4.62</v>
      </c>
      <c r="G648" s="27">
        <v>4.97</v>
      </c>
      <c r="H648" s="26">
        <v>15.58</v>
      </c>
      <c r="I648" s="26">
        <v>160.25</v>
      </c>
      <c r="J648" s="29"/>
      <c r="K648" s="158">
        <f t="shared" si="143"/>
        <v>242.61953149999999</v>
      </c>
      <c r="L648" s="52">
        <f t="shared" si="144"/>
        <v>142.119202</v>
      </c>
      <c r="M648" s="59">
        <f t="shared" si="145"/>
        <v>353.10695699999997</v>
      </c>
      <c r="N648" s="30">
        <f t="shared" si="141"/>
        <v>319.00880195329506</v>
      </c>
      <c r="O648" s="35">
        <f t="shared" si="146"/>
        <v>169.75589399999998</v>
      </c>
      <c r="P648" s="78">
        <f t="shared" si="147"/>
        <v>182.61618899999996</v>
      </c>
      <c r="Q648" s="95">
        <f t="shared" si="148"/>
        <v>343.47667999999999</v>
      </c>
      <c r="R648" s="98">
        <f t="shared" si="149"/>
        <v>3532.8714999999997</v>
      </c>
    </row>
    <row r="649" spans="1:19" ht="18" customHeight="1">
      <c r="A649" s="263">
        <v>40350</v>
      </c>
      <c r="B649" s="27">
        <v>1068</v>
      </c>
      <c r="C649" s="27">
        <v>3.55</v>
      </c>
      <c r="D649" s="27">
        <v>9.6300000000000008</v>
      </c>
      <c r="E649" s="26">
        <v>288.89999999999998</v>
      </c>
      <c r="F649" s="28">
        <v>4.62</v>
      </c>
      <c r="G649" s="27">
        <v>5</v>
      </c>
      <c r="H649" s="26">
        <v>16.18</v>
      </c>
      <c r="I649" s="26">
        <v>158.94999999999999</v>
      </c>
      <c r="J649" s="29"/>
      <c r="K649" s="158">
        <f t="shared" si="143"/>
        <v>235.45448399999998</v>
      </c>
      <c r="L649" s="52">
        <f t="shared" si="144"/>
        <v>139.75711000000001</v>
      </c>
      <c r="M649" s="59">
        <f t="shared" si="145"/>
        <v>353.84183100000001</v>
      </c>
      <c r="N649" s="30">
        <f t="shared" si="141"/>
        <v>318.45764645579453</v>
      </c>
      <c r="O649" s="35">
        <f t="shared" si="146"/>
        <v>169.75589399999998</v>
      </c>
      <c r="P649" s="78">
        <f t="shared" si="147"/>
        <v>183.71849999999998</v>
      </c>
      <c r="Q649" s="95">
        <f t="shared" si="148"/>
        <v>356.70427999999998</v>
      </c>
      <c r="R649" s="98">
        <f t="shared" si="149"/>
        <v>3504.2116999999998</v>
      </c>
    </row>
    <row r="650" spans="1:19" ht="18" customHeight="1">
      <c r="A650" s="263">
        <v>40351</v>
      </c>
      <c r="B650" s="27">
        <v>1084.5</v>
      </c>
      <c r="C650" s="27">
        <v>3.52</v>
      </c>
      <c r="D650" s="27">
        <v>9.66</v>
      </c>
      <c r="E650" s="26">
        <v>290.7</v>
      </c>
      <c r="F650" s="28">
        <v>4.6100000000000003</v>
      </c>
      <c r="G650" s="27">
        <v>4.9400000000000004</v>
      </c>
      <c r="H650" s="26">
        <v>16.21</v>
      </c>
      <c r="I650" s="26">
        <v>159.1</v>
      </c>
      <c r="J650" s="29"/>
      <c r="K650" s="158">
        <f t="shared" si="143"/>
        <v>239.09212349999999</v>
      </c>
      <c r="L650" s="52">
        <f t="shared" si="144"/>
        <v>138.576064</v>
      </c>
      <c r="M650" s="59">
        <f t="shared" si="145"/>
        <v>354.944142</v>
      </c>
      <c r="N650" s="30">
        <f t="shared" si="141"/>
        <v>320.44180624679638</v>
      </c>
      <c r="O650" s="35">
        <f t="shared" si="146"/>
        <v>169.38845699999999</v>
      </c>
      <c r="P650" s="78">
        <f t="shared" si="147"/>
        <v>181.51387800000001</v>
      </c>
      <c r="Q650" s="95">
        <f t="shared" si="148"/>
        <v>357.36566000000005</v>
      </c>
      <c r="R650" s="98">
        <f t="shared" si="149"/>
        <v>3507.5185999999999</v>
      </c>
    </row>
    <row r="651" spans="1:19" ht="18" customHeight="1">
      <c r="A651" s="263">
        <v>40352</v>
      </c>
      <c r="B651" s="27">
        <v>1056</v>
      </c>
      <c r="C651" s="27">
        <v>3.47</v>
      </c>
      <c r="D651" s="27">
        <v>9.58</v>
      </c>
      <c r="E651" s="26">
        <v>289.3</v>
      </c>
      <c r="F651" s="28">
        <v>4.62</v>
      </c>
      <c r="G651" s="27">
        <v>4.95</v>
      </c>
      <c r="H651" s="26">
        <v>16.25</v>
      </c>
      <c r="I651" s="26">
        <v>158.6</v>
      </c>
      <c r="J651" s="29"/>
      <c r="K651" s="158">
        <f t="shared" si="143"/>
        <v>232.80892799999998</v>
      </c>
      <c r="L651" s="53">
        <f t="shared" si="144"/>
        <v>136.60765400000003</v>
      </c>
      <c r="M651" s="60">
        <f t="shared" si="145"/>
        <v>352.00464599999998</v>
      </c>
      <c r="N651" s="30">
        <f t="shared" si="141"/>
        <v>318.89857085379498</v>
      </c>
      <c r="O651" s="35">
        <f t="shared" si="146"/>
        <v>169.75589399999998</v>
      </c>
      <c r="P651" s="79">
        <f t="shared" si="147"/>
        <v>181.881315</v>
      </c>
      <c r="Q651" s="114">
        <f t="shared" si="148"/>
        <v>358.2475</v>
      </c>
      <c r="R651" s="270">
        <f t="shared" si="149"/>
        <v>3496.4955999999997</v>
      </c>
    </row>
    <row r="652" spans="1:19" ht="18" customHeight="1">
      <c r="A652" s="264">
        <v>40353</v>
      </c>
      <c r="B652" s="39">
        <v>1021</v>
      </c>
      <c r="C652" s="27">
        <v>3.45</v>
      </c>
      <c r="D652" s="27">
        <v>9.56</v>
      </c>
      <c r="E652" s="26">
        <v>290.10000000000002</v>
      </c>
      <c r="F652" s="28">
        <v>4.63</v>
      </c>
      <c r="G652" s="27">
        <v>4.9400000000000004</v>
      </c>
      <c r="H652" s="26">
        <v>16.82</v>
      </c>
      <c r="I652" s="26">
        <v>166.75</v>
      </c>
      <c r="J652" s="38"/>
      <c r="K652" s="158">
        <f t="shared" si="143"/>
        <v>225.09272299999998</v>
      </c>
      <c r="L652" s="52">
        <f t="shared" si="144"/>
        <v>135.82029</v>
      </c>
      <c r="M652" s="59">
        <f t="shared" si="145"/>
        <v>351.26977199999999</v>
      </c>
      <c r="N652" s="30">
        <f t="shared" si="141"/>
        <v>319.78041964979582</v>
      </c>
      <c r="O652" s="35">
        <f t="shared" si="146"/>
        <v>170.12333099999998</v>
      </c>
      <c r="P652" s="78">
        <f t="shared" si="147"/>
        <v>181.51387800000001</v>
      </c>
      <c r="Q652" s="114">
        <f t="shared" si="148"/>
        <v>370.81372000000005</v>
      </c>
      <c r="R652" s="270">
        <f t="shared" si="149"/>
        <v>3676.1704999999997</v>
      </c>
    </row>
    <row r="653" spans="1:19" ht="18" customHeight="1">
      <c r="A653" s="264">
        <v>40354</v>
      </c>
      <c r="B653" s="39">
        <v>1006</v>
      </c>
      <c r="C653" s="27">
        <v>3.41</v>
      </c>
      <c r="D653" s="27">
        <v>9.57</v>
      </c>
      <c r="E653" s="26">
        <v>289.60000000000002</v>
      </c>
      <c r="F653" s="26">
        <v>4.5599999999999996</v>
      </c>
      <c r="G653" s="27">
        <v>4.84</v>
      </c>
      <c r="H653" s="26">
        <v>17.29</v>
      </c>
      <c r="I653" s="26">
        <v>167</v>
      </c>
      <c r="J653" s="62"/>
      <c r="K653" s="158">
        <f t="shared" si="143"/>
        <v>221.78577799999999</v>
      </c>
      <c r="L653" s="52">
        <f t="shared" si="144"/>
        <v>134.24556200000001</v>
      </c>
      <c r="M653" s="59">
        <f t="shared" si="145"/>
        <v>351.63720899999998</v>
      </c>
      <c r="N653" s="30">
        <f t="shared" si="141"/>
        <v>319.22926415229529</v>
      </c>
      <c r="O653" s="95">
        <f t="shared" si="146"/>
        <v>167.55127199999998</v>
      </c>
      <c r="P653" s="78">
        <f t="shared" si="147"/>
        <v>177.83950799999997</v>
      </c>
      <c r="Q653" s="95">
        <f t="shared" si="148"/>
        <v>381.17534000000001</v>
      </c>
      <c r="R653" s="98">
        <f t="shared" si="149"/>
        <v>3681.6819999999998</v>
      </c>
      <c r="S653" s="24"/>
    </row>
    <row r="654" spans="1:19" ht="18" customHeight="1">
      <c r="A654" s="264">
        <v>40357</v>
      </c>
      <c r="B654" s="39">
        <v>996.5</v>
      </c>
      <c r="C654" s="27">
        <v>3.34</v>
      </c>
      <c r="D654" s="27">
        <v>9.5500000000000007</v>
      </c>
      <c r="E654" s="26">
        <v>292.3</v>
      </c>
      <c r="F654" s="26">
        <v>4.5</v>
      </c>
      <c r="G654" s="27">
        <v>4.79</v>
      </c>
      <c r="H654" s="26">
        <v>17.190000000000001</v>
      </c>
      <c r="I654" s="26">
        <v>166.3</v>
      </c>
      <c r="J654" s="38"/>
      <c r="K654" s="158">
        <f t="shared" si="143"/>
        <v>219.69137949999998</v>
      </c>
      <c r="L654" s="52">
        <f t="shared" si="144"/>
        <v>131.489788</v>
      </c>
      <c r="M654" s="59">
        <f t="shared" si="145"/>
        <v>350.90233499999999</v>
      </c>
      <c r="N654" s="30">
        <f t="shared" si="141"/>
        <v>322.20550383879805</v>
      </c>
      <c r="O654" s="95">
        <f t="shared" si="146"/>
        <v>165.34664999999998</v>
      </c>
      <c r="P654" s="78">
        <f t="shared" si="147"/>
        <v>176.00232299999999</v>
      </c>
      <c r="Q654" s="95">
        <f t="shared" si="148"/>
        <v>378.97074000000003</v>
      </c>
      <c r="R654" s="98">
        <f t="shared" si="149"/>
        <v>3666.2498000000001</v>
      </c>
      <c r="S654" s="24"/>
    </row>
    <row r="655" spans="1:19" ht="18" customHeight="1">
      <c r="A655" s="264">
        <v>40358</v>
      </c>
      <c r="B655" s="39">
        <v>975</v>
      </c>
      <c r="C655" s="27">
        <v>3.25</v>
      </c>
      <c r="D655" s="27">
        <v>9.4700000000000006</v>
      </c>
      <c r="E655" s="26">
        <v>289.8</v>
      </c>
      <c r="F655" s="26">
        <v>4.42</v>
      </c>
      <c r="G655" s="27">
        <v>4.68</v>
      </c>
      <c r="H655" s="26">
        <v>17.579999999999998</v>
      </c>
      <c r="I655" s="26">
        <v>161.5</v>
      </c>
      <c r="J655" s="38"/>
      <c r="K655" s="158">
        <f t="shared" si="143"/>
        <v>214.951425</v>
      </c>
      <c r="L655" s="52">
        <f t="shared" si="144"/>
        <v>127.94665000000001</v>
      </c>
      <c r="M655" s="59">
        <f t="shared" si="145"/>
        <v>347.96283899999997</v>
      </c>
      <c r="N655" s="30">
        <f t="shared" si="141"/>
        <v>319.44972635129551</v>
      </c>
      <c r="O655" s="95">
        <f t="shared" si="146"/>
        <v>162.40715399999999</v>
      </c>
      <c r="P655" s="78">
        <f t="shared" si="147"/>
        <v>171.96051599999998</v>
      </c>
      <c r="Q655" s="95">
        <f t="shared" si="148"/>
        <v>387.56867999999997</v>
      </c>
      <c r="R655" s="98">
        <f t="shared" si="149"/>
        <v>3560.4289999999996</v>
      </c>
      <c r="S655" s="24"/>
    </row>
    <row r="656" spans="1:19" ht="18" customHeight="1" thickBot="1">
      <c r="A656" s="264">
        <v>40359</v>
      </c>
      <c r="B656" s="39">
        <v>943</v>
      </c>
      <c r="C656" s="127">
        <v>3.54</v>
      </c>
      <c r="D656" s="127">
        <v>9.49</v>
      </c>
      <c r="E656" s="128">
        <v>289.39999999999998</v>
      </c>
      <c r="F656" s="128">
        <v>4.6500000000000004</v>
      </c>
      <c r="G656" s="127">
        <v>4.8600000000000003</v>
      </c>
      <c r="H656" s="128">
        <v>18.03</v>
      </c>
      <c r="I656" s="128">
        <v>164.2</v>
      </c>
      <c r="J656" s="38"/>
      <c r="K656" s="158">
        <f t="shared" si="143"/>
        <v>207.89660899999998</v>
      </c>
      <c r="L656" s="54">
        <f t="shared" si="144"/>
        <v>139.363428</v>
      </c>
      <c r="M656" s="61">
        <f t="shared" si="145"/>
        <v>348.69771299999996</v>
      </c>
      <c r="N656" s="137">
        <f t="shared" ref="N656:N687" si="150">E656/0.907185</f>
        <v>319.00880195329506</v>
      </c>
      <c r="O656" s="86">
        <f t="shared" si="146"/>
        <v>170.858205</v>
      </c>
      <c r="P656" s="80">
        <f t="shared" si="147"/>
        <v>178.57438199999999</v>
      </c>
      <c r="Q656" s="86">
        <f t="shared" si="148"/>
        <v>397.48938000000004</v>
      </c>
      <c r="R656" s="99">
        <f t="shared" si="149"/>
        <v>3619.9531999999995</v>
      </c>
      <c r="S656" s="24"/>
    </row>
    <row r="657" spans="1:18" ht="18" customHeight="1" thickBot="1">
      <c r="A657" s="271" t="s">
        <v>23</v>
      </c>
      <c r="B657" s="155">
        <f t="shared" ref="B657:M657" si="151">AVERAGE(B635:B656)</f>
        <v>1070.4545454545455</v>
      </c>
      <c r="C657" s="63">
        <f t="shared" si="151"/>
        <v>3.4695454545454552</v>
      </c>
      <c r="D657" s="63">
        <f t="shared" si="151"/>
        <v>9.4863636363636363</v>
      </c>
      <c r="E657" s="64">
        <f t="shared" si="151"/>
        <v>285.10000000000002</v>
      </c>
      <c r="F657" s="64">
        <f t="shared" si="151"/>
        <v>4.4950000000000001</v>
      </c>
      <c r="G657" s="63">
        <f t="shared" si="151"/>
        <v>4.8027272727272736</v>
      </c>
      <c r="H657" s="64">
        <f t="shared" si="151"/>
        <v>15.810454545454547</v>
      </c>
      <c r="I657" s="64">
        <f t="shared" si="151"/>
        <v>150.56363636363633</v>
      </c>
      <c r="J657" s="65" t="e">
        <f t="shared" si="151"/>
        <v>#DIV/0!</v>
      </c>
      <c r="K657" s="101">
        <f t="shared" si="151"/>
        <v>235.99562045454547</v>
      </c>
      <c r="L657" s="87">
        <f t="shared" si="151"/>
        <v>136.58975936363638</v>
      </c>
      <c r="M657" s="88">
        <f t="shared" si="151"/>
        <v>348.56409954545455</v>
      </c>
      <c r="N657" s="124">
        <f t="shared" si="150"/>
        <v>314.26886467479073</v>
      </c>
      <c r="O657" s="91">
        <f>AVERAGE(O635:O656)</f>
        <v>165.16293149999998</v>
      </c>
      <c r="P657" s="92">
        <f>AVERAGE(P635:P656)</f>
        <v>176.4699700909091</v>
      </c>
      <c r="Q657" s="91">
        <f>AVERAGE(Q635:Q656)</f>
        <v>348.55728090909093</v>
      </c>
      <c r="R657" s="272">
        <f>AVERAGE(R635:R656)</f>
        <v>3319.3259272727273</v>
      </c>
    </row>
    <row r="658" spans="1:18" ht="18" customHeight="1">
      <c r="A658" s="81" t="s">
        <v>21</v>
      </c>
      <c r="B658" s="156">
        <v>963.5</v>
      </c>
      <c r="C658" s="82">
        <v>3.6549999999999998</v>
      </c>
      <c r="D658" s="82">
        <v>9.5350000000000001</v>
      </c>
      <c r="E658" s="83">
        <v>291.5</v>
      </c>
      <c r="F658" s="83">
        <v>4.84</v>
      </c>
      <c r="G658" s="82">
        <v>5.01</v>
      </c>
      <c r="H658" s="83">
        <v>16.28</v>
      </c>
      <c r="I658" s="83">
        <v>166.2</v>
      </c>
      <c r="J658" s="84"/>
      <c r="K658" s="158">
        <f t="shared" ref="K658:K678" si="152">B658*0.220463</f>
        <v>212.4161005</v>
      </c>
      <c r="L658" s="89">
        <f t="shared" ref="L658:L678" si="153">C658*39.3682</f>
        <v>143.890771</v>
      </c>
      <c r="M658" s="90">
        <f t="shared" ref="M658:M678" si="154">D658*36.7437</f>
        <v>350.3511795</v>
      </c>
      <c r="N658" s="136">
        <f t="shared" si="150"/>
        <v>321.32365504279721</v>
      </c>
      <c r="O658" s="93">
        <f t="shared" ref="O658:O678" si="155">F658*36.7437</f>
        <v>177.83950799999997</v>
      </c>
      <c r="P658" s="94">
        <f t="shared" ref="P658:P678" si="156">G658*36.7437</f>
        <v>184.08593699999997</v>
      </c>
      <c r="Q658" s="93">
        <f t="shared" ref="Q658:Q678" si="157">H658/100*2204.6</f>
        <v>358.90888000000001</v>
      </c>
      <c r="R658" s="273">
        <f t="shared" ref="R658:R678" si="158">I658/100*2204.6</f>
        <v>3664.0451999999996</v>
      </c>
    </row>
    <row r="659" spans="1:18" ht="18" customHeight="1">
      <c r="A659" s="85" t="s">
        <v>24</v>
      </c>
      <c r="B659" s="157">
        <v>957.5</v>
      </c>
      <c r="C659" s="37">
        <v>3.64</v>
      </c>
      <c r="D659" s="37">
        <v>9.6300000000000008</v>
      </c>
      <c r="E659" s="37">
        <v>294.89999999999998</v>
      </c>
      <c r="F659" s="37">
        <v>4.88</v>
      </c>
      <c r="G659" s="37">
        <v>5.07</v>
      </c>
      <c r="H659" s="37">
        <v>16.7</v>
      </c>
      <c r="I659" s="37">
        <v>162.30000000000001</v>
      </c>
      <c r="J659" s="38"/>
      <c r="K659" s="158">
        <f t="shared" si="152"/>
        <v>211.0933225</v>
      </c>
      <c r="L659" s="52">
        <f t="shared" si="153"/>
        <v>143.30024800000001</v>
      </c>
      <c r="M659" s="59">
        <f t="shared" si="154"/>
        <v>353.84183100000001</v>
      </c>
      <c r="N659" s="30">
        <f t="shared" si="150"/>
        <v>325.07151242580068</v>
      </c>
      <c r="O659" s="35">
        <f t="shared" si="155"/>
        <v>179.30925599999998</v>
      </c>
      <c r="P659" s="78">
        <f t="shared" si="156"/>
        <v>186.290559</v>
      </c>
      <c r="Q659" s="95">
        <f t="shared" si="157"/>
        <v>368.16819999999996</v>
      </c>
      <c r="R659" s="98">
        <f t="shared" si="158"/>
        <v>3578.0658000000003</v>
      </c>
    </row>
    <row r="660" spans="1:18" ht="18" customHeight="1">
      <c r="A660" s="85" t="s">
        <v>25</v>
      </c>
      <c r="B660" s="24">
        <v>966.5</v>
      </c>
      <c r="C660" s="24">
        <v>3.6</v>
      </c>
      <c r="D660" s="24">
        <v>9.64</v>
      </c>
      <c r="E660" s="24">
        <v>297.2</v>
      </c>
      <c r="F660" s="24">
        <v>4.93</v>
      </c>
      <c r="G660" s="24">
        <v>5.13</v>
      </c>
      <c r="H660" s="24">
        <v>16.690000000000001</v>
      </c>
      <c r="I660" s="24">
        <v>155.5</v>
      </c>
      <c r="J660" s="19"/>
      <c r="K660" s="158">
        <f t="shared" si="152"/>
        <v>213.07748949999998</v>
      </c>
      <c r="L660" s="96">
        <f t="shared" si="153"/>
        <v>141.72552000000002</v>
      </c>
      <c r="M660" s="59">
        <f t="shared" si="154"/>
        <v>354.20926800000001</v>
      </c>
      <c r="N660" s="30">
        <f t="shared" si="150"/>
        <v>327.60682771430299</v>
      </c>
      <c r="O660" s="35">
        <f t="shared" si="155"/>
        <v>181.14644099999998</v>
      </c>
      <c r="P660" s="78">
        <f t="shared" si="156"/>
        <v>188.49518099999997</v>
      </c>
      <c r="Q660" s="95">
        <f t="shared" si="157"/>
        <v>367.94774000000001</v>
      </c>
      <c r="R660" s="98">
        <f t="shared" si="158"/>
        <v>3428.1529999999998</v>
      </c>
    </row>
    <row r="661" spans="1:18" ht="18" customHeight="1">
      <c r="A661" s="85">
        <v>40366</v>
      </c>
      <c r="B661" s="24">
        <v>992.5</v>
      </c>
      <c r="C661" s="24">
        <v>3.71</v>
      </c>
      <c r="D661" s="24">
        <v>9.93</v>
      </c>
      <c r="E661" s="24">
        <v>304</v>
      </c>
      <c r="F661" s="24">
        <v>5.16</v>
      </c>
      <c r="G661" s="24">
        <v>5.37</v>
      </c>
      <c r="H661" s="24">
        <v>17.059999999999999</v>
      </c>
      <c r="I661" s="24">
        <v>160.65</v>
      </c>
      <c r="J661" s="19"/>
      <c r="K661" s="158">
        <f t="shared" si="152"/>
        <v>218.8095275</v>
      </c>
      <c r="L661" s="96">
        <f t="shared" si="153"/>
        <v>146.05602200000001</v>
      </c>
      <c r="M661" s="59">
        <f t="shared" si="154"/>
        <v>364.86494099999993</v>
      </c>
      <c r="N661" s="30">
        <f t="shared" si="150"/>
        <v>335.10254248030998</v>
      </c>
      <c r="O661" s="35">
        <f t="shared" si="155"/>
        <v>189.59749199999999</v>
      </c>
      <c r="P661" s="78">
        <f t="shared" si="156"/>
        <v>197.31366899999998</v>
      </c>
      <c r="Q661" s="95">
        <f t="shared" si="157"/>
        <v>376.10475999999994</v>
      </c>
      <c r="R661" s="98">
        <f t="shared" si="158"/>
        <v>3541.6898999999999</v>
      </c>
    </row>
    <row r="662" spans="1:18" ht="18" customHeight="1">
      <c r="A662" s="85">
        <v>40367</v>
      </c>
      <c r="B662" s="24">
        <v>981</v>
      </c>
      <c r="C662" s="24">
        <v>3.78</v>
      </c>
      <c r="D662" s="24">
        <v>10.130000000000001</v>
      </c>
      <c r="E662" s="24">
        <v>310.39999999999998</v>
      </c>
      <c r="F662" s="24">
        <v>5.34</v>
      </c>
      <c r="G662" s="24">
        <v>5.54</v>
      </c>
      <c r="H662" s="24">
        <v>17.09</v>
      </c>
      <c r="I662" s="24">
        <v>159.65</v>
      </c>
      <c r="J662" s="19"/>
      <c r="K662" s="158">
        <f t="shared" si="152"/>
        <v>216.274203</v>
      </c>
      <c r="L662" s="96">
        <f t="shared" si="153"/>
        <v>148.81179599999999</v>
      </c>
      <c r="M662" s="59">
        <f t="shared" si="154"/>
        <v>372.21368100000001</v>
      </c>
      <c r="N662" s="30">
        <f t="shared" si="150"/>
        <v>342.15733284831646</v>
      </c>
      <c r="O662" s="35">
        <f t="shared" si="155"/>
        <v>196.21135799999999</v>
      </c>
      <c r="P662" s="78">
        <f t="shared" si="156"/>
        <v>203.56009799999998</v>
      </c>
      <c r="Q662" s="95">
        <f t="shared" si="157"/>
        <v>376.76613999999995</v>
      </c>
      <c r="R662" s="98">
        <f t="shared" si="158"/>
        <v>3519.6439</v>
      </c>
    </row>
    <row r="663" spans="1:18" ht="18" customHeight="1">
      <c r="A663" s="85">
        <v>40368</v>
      </c>
      <c r="B663" s="24">
        <v>980.5</v>
      </c>
      <c r="C663" s="24">
        <v>3.75</v>
      </c>
      <c r="D663" s="24">
        <v>10.26</v>
      </c>
      <c r="E663" s="24">
        <v>314.10000000000002</v>
      </c>
      <c r="F663" s="24">
        <v>5.24</v>
      </c>
      <c r="G663" s="24">
        <v>5.48</v>
      </c>
      <c r="H663" s="24">
        <v>16.61</v>
      </c>
      <c r="I663" s="24">
        <v>161.19999999999999</v>
      </c>
      <c r="J663" s="19"/>
      <c r="K663" s="158">
        <f t="shared" si="152"/>
        <v>216.1639715</v>
      </c>
      <c r="L663" s="96">
        <f t="shared" si="153"/>
        <v>147.63075000000001</v>
      </c>
      <c r="M663" s="59">
        <f t="shared" si="154"/>
        <v>376.99036199999995</v>
      </c>
      <c r="N663" s="30">
        <f t="shared" si="150"/>
        <v>346.23588352982028</v>
      </c>
      <c r="O663" s="35">
        <f t="shared" si="155"/>
        <v>192.53698799999998</v>
      </c>
      <c r="P663" s="78">
        <f t="shared" si="156"/>
        <v>201.35547600000001</v>
      </c>
      <c r="Q663" s="95">
        <f t="shared" si="157"/>
        <v>366.18405999999999</v>
      </c>
      <c r="R663" s="98">
        <f t="shared" si="158"/>
        <v>3553.8151999999995</v>
      </c>
    </row>
    <row r="664" spans="1:18" ht="18" customHeight="1">
      <c r="A664" s="85">
        <v>40371</v>
      </c>
      <c r="B664" s="24">
        <v>961</v>
      </c>
      <c r="C664" s="24">
        <v>3.71</v>
      </c>
      <c r="D664" s="24">
        <v>10.32</v>
      </c>
      <c r="E664" s="24">
        <v>314.8</v>
      </c>
      <c r="F664" s="24">
        <v>5.21</v>
      </c>
      <c r="G664" s="24">
        <v>5.5</v>
      </c>
      <c r="H664" s="24">
        <v>17.100000000000001</v>
      </c>
      <c r="I664" s="24">
        <v>161.15</v>
      </c>
      <c r="J664" s="19"/>
      <c r="K664" s="158">
        <f t="shared" si="152"/>
        <v>211.86494299999998</v>
      </c>
      <c r="L664" s="96">
        <f t="shared" si="153"/>
        <v>146.05602200000001</v>
      </c>
      <c r="M664" s="59">
        <f t="shared" si="154"/>
        <v>379.19498399999998</v>
      </c>
      <c r="N664" s="30">
        <f t="shared" si="150"/>
        <v>347.00750122632098</v>
      </c>
      <c r="O664" s="35">
        <f t="shared" si="155"/>
        <v>191.43467699999999</v>
      </c>
      <c r="P664" s="78">
        <f t="shared" si="156"/>
        <v>202.09034999999997</v>
      </c>
      <c r="Q664" s="95">
        <f t="shared" si="157"/>
        <v>376.98660000000001</v>
      </c>
      <c r="R664" s="98">
        <f t="shared" si="158"/>
        <v>3552.7129</v>
      </c>
    </row>
    <row r="665" spans="1:18" ht="18" customHeight="1">
      <c r="A665" s="85">
        <v>40372</v>
      </c>
      <c r="B665" s="24">
        <v>967</v>
      </c>
      <c r="C665" s="24">
        <v>3.67</v>
      </c>
      <c r="D665" s="24">
        <v>10.31</v>
      </c>
      <c r="E665" s="24">
        <v>312.89999999999998</v>
      </c>
      <c r="F665" s="24">
        <v>5.36</v>
      </c>
      <c r="G665" s="24">
        <v>5.62</v>
      </c>
      <c r="H665" s="24">
        <v>17.170000000000002</v>
      </c>
      <c r="I665" s="24">
        <v>163.25</v>
      </c>
      <c r="J665" s="19"/>
      <c r="K665" s="158">
        <f t="shared" si="152"/>
        <v>213.18772099999998</v>
      </c>
      <c r="L665" s="96">
        <f t="shared" si="153"/>
        <v>144.48129399999999</v>
      </c>
      <c r="M665" s="59">
        <f t="shared" si="154"/>
        <v>378.82754699999998</v>
      </c>
      <c r="N665" s="30">
        <f t="shared" si="150"/>
        <v>344.913110335819</v>
      </c>
      <c r="O665" s="35">
        <f t="shared" si="155"/>
        <v>196.94623200000001</v>
      </c>
      <c r="P665" s="78">
        <f t="shared" si="156"/>
        <v>206.49959399999997</v>
      </c>
      <c r="Q665" s="95">
        <f t="shared" si="157"/>
        <v>378.52982000000003</v>
      </c>
      <c r="R665" s="98">
        <f t="shared" si="158"/>
        <v>3599.0095000000001</v>
      </c>
    </row>
    <row r="666" spans="1:18" ht="18" customHeight="1">
      <c r="A666" s="85">
        <v>40373</v>
      </c>
      <c r="B666" s="24">
        <v>964.5</v>
      </c>
      <c r="C666" s="24">
        <v>3.75</v>
      </c>
      <c r="D666" s="24">
        <v>10.36</v>
      </c>
      <c r="E666" s="24">
        <v>313</v>
      </c>
      <c r="F666" s="24">
        <v>5.48</v>
      </c>
      <c r="G666" s="24">
        <v>5.68</v>
      </c>
      <c r="H666" s="24">
        <v>16.97</v>
      </c>
      <c r="I666" s="24">
        <v>162.6</v>
      </c>
      <c r="J666" s="19"/>
      <c r="K666" s="158">
        <f t="shared" si="152"/>
        <v>212.63656349999999</v>
      </c>
      <c r="L666" s="96">
        <f t="shared" si="153"/>
        <v>147.63075000000001</v>
      </c>
      <c r="M666" s="59">
        <f t="shared" si="154"/>
        <v>380.66473199999996</v>
      </c>
      <c r="N666" s="30">
        <f t="shared" si="150"/>
        <v>345.02334143531914</v>
      </c>
      <c r="O666" s="35">
        <f t="shared" si="155"/>
        <v>201.35547600000001</v>
      </c>
      <c r="P666" s="78">
        <f t="shared" si="156"/>
        <v>208.70421599999997</v>
      </c>
      <c r="Q666" s="95">
        <f t="shared" si="157"/>
        <v>374.12061999999997</v>
      </c>
      <c r="R666" s="98">
        <f t="shared" si="158"/>
        <v>3584.6795999999995</v>
      </c>
    </row>
    <row r="667" spans="1:18" ht="18" customHeight="1">
      <c r="A667" s="85">
        <v>40374</v>
      </c>
      <c r="B667" s="24">
        <v>982.5</v>
      </c>
      <c r="C667" s="24">
        <v>3.93</v>
      </c>
      <c r="D667" s="24">
        <v>10.19</v>
      </c>
      <c r="E667" s="24">
        <v>307.60000000000002</v>
      </c>
      <c r="F667" s="24">
        <v>5.62</v>
      </c>
      <c r="G667" s="24">
        <v>6.06</v>
      </c>
      <c r="H667" s="24">
        <v>17.39</v>
      </c>
      <c r="I667" s="24">
        <v>164.8</v>
      </c>
      <c r="J667" s="19"/>
      <c r="K667" s="158">
        <f t="shared" si="152"/>
        <v>216.60489749999999</v>
      </c>
      <c r="L667" s="96">
        <f t="shared" si="153"/>
        <v>154.717026</v>
      </c>
      <c r="M667" s="59">
        <f t="shared" si="154"/>
        <v>374.41830299999992</v>
      </c>
      <c r="N667" s="30">
        <f t="shared" si="150"/>
        <v>339.07086206231367</v>
      </c>
      <c r="O667" s="35">
        <f t="shared" si="155"/>
        <v>206.49959399999997</v>
      </c>
      <c r="P667" s="78">
        <f t="shared" si="156"/>
        <v>222.66682199999997</v>
      </c>
      <c r="Q667" s="95">
        <f t="shared" si="157"/>
        <v>383.37993999999998</v>
      </c>
      <c r="R667" s="98">
        <f t="shared" si="158"/>
        <v>3633.1808000000001</v>
      </c>
    </row>
    <row r="668" spans="1:18" ht="18" customHeight="1">
      <c r="A668" s="85">
        <v>40375</v>
      </c>
      <c r="B668" s="24">
        <v>985.5</v>
      </c>
      <c r="C668" s="24">
        <v>3.95</v>
      </c>
      <c r="D668" s="24">
        <v>10.199999999999999</v>
      </c>
      <c r="E668" s="24">
        <v>307.8</v>
      </c>
      <c r="F668" s="24">
        <v>5.87</v>
      </c>
      <c r="G668" s="24">
        <v>5.99</v>
      </c>
      <c r="H668" s="24">
        <v>17.11</v>
      </c>
      <c r="I668" s="24">
        <v>164.8</v>
      </c>
      <c r="J668" s="19"/>
      <c r="K668" s="158">
        <f t="shared" si="152"/>
        <v>217.26628649999998</v>
      </c>
      <c r="L668" s="52">
        <f t="shared" si="153"/>
        <v>155.50439</v>
      </c>
      <c r="M668" s="59">
        <f t="shared" si="154"/>
        <v>374.78573999999992</v>
      </c>
      <c r="N668" s="30">
        <f t="shared" si="150"/>
        <v>339.29132426131383</v>
      </c>
      <c r="O668" s="35">
        <f t="shared" si="155"/>
        <v>215.685519</v>
      </c>
      <c r="P668" s="78">
        <f t="shared" si="156"/>
        <v>220.094763</v>
      </c>
      <c r="Q668" s="95">
        <f t="shared" si="157"/>
        <v>377.20706000000001</v>
      </c>
      <c r="R668" s="98">
        <f t="shared" si="158"/>
        <v>3633.1808000000001</v>
      </c>
    </row>
    <row r="669" spans="1:18" ht="18" customHeight="1">
      <c r="A669" s="85">
        <v>40378</v>
      </c>
      <c r="B669" s="24">
        <v>999.5</v>
      </c>
      <c r="C669" s="24">
        <v>3.82</v>
      </c>
      <c r="D669" s="24">
        <v>10.08</v>
      </c>
      <c r="E669" s="24">
        <v>305</v>
      </c>
      <c r="F669" s="24">
        <v>5.82</v>
      </c>
      <c r="G669" s="24">
        <v>5.95</v>
      </c>
      <c r="H669" s="24">
        <v>17.61</v>
      </c>
      <c r="I669" s="24">
        <v>162</v>
      </c>
      <c r="J669" s="19"/>
      <c r="K669" s="158">
        <f t="shared" si="152"/>
        <v>220.3527685</v>
      </c>
      <c r="L669" s="96">
        <f t="shared" si="153"/>
        <v>150.38652400000001</v>
      </c>
      <c r="M669" s="59">
        <f t="shared" si="154"/>
        <v>370.37649599999997</v>
      </c>
      <c r="N669" s="30">
        <f t="shared" si="150"/>
        <v>336.20485347531098</v>
      </c>
      <c r="O669" s="35">
        <f t="shared" si="155"/>
        <v>213.84833399999999</v>
      </c>
      <c r="P669" s="78">
        <f t="shared" si="156"/>
        <v>218.62501499999999</v>
      </c>
      <c r="Q669" s="95">
        <f t="shared" si="157"/>
        <v>388.23005999999998</v>
      </c>
      <c r="R669" s="98">
        <f t="shared" si="158"/>
        <v>3571.4520000000002</v>
      </c>
    </row>
    <row r="670" spans="1:18" ht="18" customHeight="1">
      <c r="A670" s="85">
        <v>40379</v>
      </c>
      <c r="B670" s="24">
        <v>988</v>
      </c>
      <c r="C670" s="24">
        <v>3.74</v>
      </c>
      <c r="D670" s="24">
        <v>10.119999999999999</v>
      </c>
      <c r="E670" s="24">
        <v>301.5</v>
      </c>
      <c r="F670" s="24">
        <v>5.77</v>
      </c>
      <c r="G670" s="24">
        <v>5.9</v>
      </c>
      <c r="H670" s="24">
        <v>17.28</v>
      </c>
      <c r="I670" s="24">
        <v>156.44999999999999</v>
      </c>
      <c r="J670" s="19"/>
      <c r="K670" s="158">
        <f t="shared" si="152"/>
        <v>217.81744399999999</v>
      </c>
      <c r="L670" s="96">
        <f t="shared" si="153"/>
        <v>147.23706800000002</v>
      </c>
      <c r="M670" s="59">
        <f t="shared" si="154"/>
        <v>371.84624399999996</v>
      </c>
      <c r="N670" s="30">
        <f t="shared" si="150"/>
        <v>332.34676499280744</v>
      </c>
      <c r="O670" s="35">
        <f t="shared" si="155"/>
        <v>212.01114899999996</v>
      </c>
      <c r="P670" s="78">
        <f t="shared" si="156"/>
        <v>216.78782999999999</v>
      </c>
      <c r="Q670" s="95">
        <f t="shared" si="157"/>
        <v>380.95488</v>
      </c>
      <c r="R670" s="98">
        <f t="shared" si="158"/>
        <v>3449.0966999999991</v>
      </c>
    </row>
    <row r="671" spans="1:18" ht="18" customHeight="1">
      <c r="A671" s="85">
        <v>40380</v>
      </c>
      <c r="B671" s="24">
        <v>988</v>
      </c>
      <c r="C671" s="24">
        <v>3.8</v>
      </c>
      <c r="D671" s="24">
        <v>10.15</v>
      </c>
      <c r="E671" s="24">
        <v>303.3</v>
      </c>
      <c r="F671" s="24">
        <v>5.88</v>
      </c>
      <c r="G671" s="24">
        <v>6.02</v>
      </c>
      <c r="H671" s="24">
        <v>17.47</v>
      </c>
      <c r="I671" s="24">
        <v>157.30000000000001</v>
      </c>
      <c r="J671" s="19"/>
      <c r="K671" s="158">
        <f t="shared" si="152"/>
        <v>217.81744399999999</v>
      </c>
      <c r="L671" s="96">
        <f t="shared" si="153"/>
        <v>149.59916000000001</v>
      </c>
      <c r="M671" s="59">
        <f t="shared" si="154"/>
        <v>372.948555</v>
      </c>
      <c r="N671" s="30">
        <f t="shared" si="150"/>
        <v>334.33092478380928</v>
      </c>
      <c r="O671" s="35">
        <f t="shared" si="155"/>
        <v>216.05295599999997</v>
      </c>
      <c r="P671" s="78">
        <f t="shared" si="156"/>
        <v>221.19707399999996</v>
      </c>
      <c r="Q671" s="95">
        <f t="shared" si="157"/>
        <v>385.14362</v>
      </c>
      <c r="R671" s="98">
        <f t="shared" si="158"/>
        <v>3467.8358000000003</v>
      </c>
    </row>
    <row r="672" spans="1:18" ht="18" customHeight="1">
      <c r="A672" s="85">
        <v>40381</v>
      </c>
      <c r="B672" s="24">
        <v>1013.5</v>
      </c>
      <c r="C672" s="24">
        <v>3.77</v>
      </c>
      <c r="D672" s="24">
        <v>10.16</v>
      </c>
      <c r="E672" s="24">
        <v>300.2</v>
      </c>
      <c r="F672" s="24">
        <v>5.97</v>
      </c>
      <c r="G672" s="24">
        <v>6.12</v>
      </c>
      <c r="H672" s="24">
        <v>18.3</v>
      </c>
      <c r="I672" s="24">
        <v>161.69999999999999</v>
      </c>
      <c r="J672" s="19"/>
      <c r="K672" s="158">
        <f t="shared" si="152"/>
        <v>223.43925049999999</v>
      </c>
      <c r="L672" s="96">
        <f t="shared" si="153"/>
        <v>148.418114</v>
      </c>
      <c r="M672" s="59">
        <f t="shared" si="154"/>
        <v>373.31599199999999</v>
      </c>
      <c r="N672" s="30">
        <f t="shared" si="150"/>
        <v>330.91376069930607</v>
      </c>
      <c r="O672" s="35">
        <f t="shared" si="155"/>
        <v>219.35988899999998</v>
      </c>
      <c r="P672" s="78">
        <f t="shared" si="156"/>
        <v>224.871444</v>
      </c>
      <c r="Q672" s="95">
        <f t="shared" si="157"/>
        <v>403.4418</v>
      </c>
      <c r="R672" s="98">
        <f t="shared" si="158"/>
        <v>3564.8381999999997</v>
      </c>
    </row>
    <row r="673" spans="1:19" ht="18" customHeight="1">
      <c r="A673" s="85">
        <v>40382</v>
      </c>
      <c r="B673" s="24">
        <v>1027.5</v>
      </c>
      <c r="C673" s="24">
        <v>3.71</v>
      </c>
      <c r="D673" s="24">
        <v>10.17</v>
      </c>
      <c r="E673" s="24">
        <v>299.89999999999998</v>
      </c>
      <c r="F673" s="24">
        <v>5.96</v>
      </c>
      <c r="G673" s="24">
        <v>6.15</v>
      </c>
      <c r="H673" s="24">
        <v>18.260000000000002</v>
      </c>
      <c r="I673" s="24">
        <v>166.6</v>
      </c>
      <c r="J673" s="19"/>
      <c r="K673" s="158">
        <f t="shared" si="152"/>
        <v>226.5257325</v>
      </c>
      <c r="L673" s="52">
        <f t="shared" si="153"/>
        <v>146.05602200000001</v>
      </c>
      <c r="M673" s="59">
        <f t="shared" si="154"/>
        <v>373.68342899999999</v>
      </c>
      <c r="N673" s="30">
        <f t="shared" si="150"/>
        <v>330.58306740080576</v>
      </c>
      <c r="O673" s="35">
        <f t="shared" si="155"/>
        <v>218.99245199999999</v>
      </c>
      <c r="P673" s="78">
        <f t="shared" si="156"/>
        <v>225.97375499999998</v>
      </c>
      <c r="Q673" s="95">
        <f t="shared" si="157"/>
        <v>402.55995999999999</v>
      </c>
      <c r="R673" s="98">
        <f t="shared" si="158"/>
        <v>3672.8635999999997</v>
      </c>
    </row>
    <row r="674" spans="1:19" ht="18" customHeight="1">
      <c r="A674" s="100">
        <v>40385</v>
      </c>
      <c r="B674" s="24">
        <v>1017</v>
      </c>
      <c r="C674" s="24">
        <v>3.64</v>
      </c>
      <c r="D674" s="24">
        <v>9.98</v>
      </c>
      <c r="E674" s="24">
        <v>293.2</v>
      </c>
      <c r="F674" s="24">
        <v>5.9</v>
      </c>
      <c r="G674" s="24">
        <v>6.12</v>
      </c>
      <c r="H674" s="24">
        <v>18.62</v>
      </c>
      <c r="I674" s="24">
        <v>165.6</v>
      </c>
      <c r="J674" s="19"/>
      <c r="K674" s="158">
        <f t="shared" si="152"/>
        <v>224.210871</v>
      </c>
      <c r="L674" s="52">
        <f t="shared" si="153"/>
        <v>143.30024800000001</v>
      </c>
      <c r="M674" s="59">
        <f t="shared" si="154"/>
        <v>366.70212599999996</v>
      </c>
      <c r="N674" s="30">
        <f t="shared" si="150"/>
        <v>323.19758373429892</v>
      </c>
      <c r="O674" s="35">
        <f t="shared" si="155"/>
        <v>216.78782999999999</v>
      </c>
      <c r="P674" s="78">
        <f t="shared" si="156"/>
        <v>224.871444</v>
      </c>
      <c r="Q674" s="95">
        <f t="shared" si="157"/>
        <v>410.49651999999998</v>
      </c>
      <c r="R674" s="98">
        <f t="shared" si="158"/>
        <v>3650.8175999999999</v>
      </c>
    </row>
    <row r="675" spans="1:19" ht="18" customHeight="1">
      <c r="A675" s="100">
        <v>40386</v>
      </c>
      <c r="B675" s="24">
        <v>1001</v>
      </c>
      <c r="C675" s="24">
        <v>3.63</v>
      </c>
      <c r="D675" s="24">
        <v>9.98</v>
      </c>
      <c r="E675" s="24">
        <v>294.5</v>
      </c>
      <c r="F675" s="24">
        <v>5.95</v>
      </c>
      <c r="G675" s="24">
        <v>6.15</v>
      </c>
      <c r="H675" s="24">
        <v>18.420000000000002</v>
      </c>
      <c r="I675" s="24">
        <v>163.75</v>
      </c>
      <c r="J675" s="19"/>
      <c r="K675" s="158">
        <f t="shared" si="152"/>
        <v>220.68346299999999</v>
      </c>
      <c r="L675" s="96">
        <f t="shared" si="153"/>
        <v>142.906566</v>
      </c>
      <c r="M675" s="59">
        <f t="shared" si="154"/>
        <v>366.70212599999996</v>
      </c>
      <c r="N675" s="30">
        <f t="shared" si="150"/>
        <v>324.63058802780029</v>
      </c>
      <c r="O675" s="35">
        <f t="shared" si="155"/>
        <v>218.62501499999999</v>
      </c>
      <c r="P675" s="78">
        <f t="shared" si="156"/>
        <v>225.97375499999998</v>
      </c>
      <c r="Q675" s="95">
        <f t="shared" si="157"/>
        <v>406.08732000000003</v>
      </c>
      <c r="R675" s="98">
        <f t="shared" si="158"/>
        <v>3610.0324999999998</v>
      </c>
    </row>
    <row r="676" spans="1:19" ht="18" customHeight="1">
      <c r="A676" s="100">
        <v>40387</v>
      </c>
      <c r="B676" s="24">
        <v>1014.5</v>
      </c>
      <c r="C676" s="24">
        <v>3.76</v>
      </c>
      <c r="D676" s="24">
        <v>10.11</v>
      </c>
      <c r="E676" s="24">
        <v>301.7</v>
      </c>
      <c r="F676" s="24">
        <v>6.16</v>
      </c>
      <c r="G676" s="24">
        <v>6.31</v>
      </c>
      <c r="H676" s="24">
        <v>18.87</v>
      </c>
      <c r="I676" s="24">
        <v>167.4</v>
      </c>
      <c r="J676" s="19"/>
      <c r="K676" s="158">
        <f t="shared" si="152"/>
        <v>223.65971349999998</v>
      </c>
      <c r="L676" s="96">
        <f t="shared" si="153"/>
        <v>148.02443199999999</v>
      </c>
      <c r="M676" s="59">
        <f t="shared" si="154"/>
        <v>371.47880699999996</v>
      </c>
      <c r="N676" s="30">
        <f t="shared" si="150"/>
        <v>332.5672271918076</v>
      </c>
      <c r="O676" s="35">
        <f t="shared" si="155"/>
        <v>226.34119199999998</v>
      </c>
      <c r="P676" s="78">
        <f t="shared" si="156"/>
        <v>231.85274699999997</v>
      </c>
      <c r="Q676" s="95">
        <f t="shared" si="157"/>
        <v>416.00801999999999</v>
      </c>
      <c r="R676" s="98">
        <f t="shared" si="158"/>
        <v>3690.5004000000004</v>
      </c>
    </row>
    <row r="677" spans="1:19" ht="18" customHeight="1">
      <c r="A677" s="100">
        <v>40388</v>
      </c>
      <c r="B677" s="24">
        <v>1014</v>
      </c>
      <c r="C677" s="24">
        <v>3.79</v>
      </c>
      <c r="D677" s="24">
        <v>10.27</v>
      </c>
      <c r="E677" s="24">
        <v>305.39999999999998</v>
      </c>
      <c r="F677" s="24">
        <v>6.28</v>
      </c>
      <c r="G677" s="24">
        <v>6.46</v>
      </c>
      <c r="H677" s="24">
        <v>19.5</v>
      </c>
      <c r="I677" s="24">
        <v>173.05</v>
      </c>
      <c r="J677" s="19"/>
      <c r="K677" s="158">
        <f t="shared" si="152"/>
        <v>223.54948199999998</v>
      </c>
      <c r="L677" s="96">
        <f t="shared" si="153"/>
        <v>149.205478</v>
      </c>
      <c r="M677" s="59">
        <f t="shared" si="154"/>
        <v>377.35779899999994</v>
      </c>
      <c r="N677" s="30">
        <f t="shared" si="150"/>
        <v>336.64577787331137</v>
      </c>
      <c r="O677" s="35">
        <f t="shared" si="155"/>
        <v>230.75043599999998</v>
      </c>
      <c r="P677" s="78">
        <f t="shared" si="156"/>
        <v>237.36430199999998</v>
      </c>
      <c r="Q677" s="95">
        <f t="shared" si="157"/>
        <v>429.89699999999999</v>
      </c>
      <c r="R677" s="98">
        <f t="shared" si="158"/>
        <v>3815.0603000000001</v>
      </c>
    </row>
    <row r="678" spans="1:19" ht="18" customHeight="1" thickBot="1">
      <c r="A678" s="100">
        <v>40389</v>
      </c>
      <c r="B678" s="24">
        <v>1055.5</v>
      </c>
      <c r="C678" s="139">
        <v>3.93</v>
      </c>
      <c r="D678" s="139">
        <v>10.53</v>
      </c>
      <c r="E678" s="139">
        <v>310.89999999999998</v>
      </c>
      <c r="F678" s="139">
        <v>6.62</v>
      </c>
      <c r="G678" s="139">
        <v>6.75</v>
      </c>
      <c r="H678" s="139">
        <v>19.57</v>
      </c>
      <c r="I678" s="139">
        <v>176.3</v>
      </c>
      <c r="J678" s="19"/>
      <c r="K678" s="158">
        <f t="shared" si="152"/>
        <v>232.69869649999998</v>
      </c>
      <c r="L678" s="97">
        <f t="shared" si="153"/>
        <v>154.717026</v>
      </c>
      <c r="M678" s="61">
        <f t="shared" si="154"/>
        <v>386.91116099999994</v>
      </c>
      <c r="N678" s="137">
        <f t="shared" si="150"/>
        <v>342.70848834581699</v>
      </c>
      <c r="O678" s="40">
        <f t="shared" si="155"/>
        <v>243.24329399999999</v>
      </c>
      <c r="P678" s="80">
        <f t="shared" si="156"/>
        <v>248.01997499999999</v>
      </c>
      <c r="Q678" s="86">
        <f t="shared" si="157"/>
        <v>431.44022000000001</v>
      </c>
      <c r="R678" s="99">
        <f t="shared" si="158"/>
        <v>3886.7098000000001</v>
      </c>
    </row>
    <row r="679" spans="1:19" ht="18" customHeight="1" thickBot="1">
      <c r="A679" s="106" t="s">
        <v>26</v>
      </c>
      <c r="B679" s="69">
        <f t="shared" ref="B679:I679" si="159">AVERAGE(B658:B678)</f>
        <v>991.45238095238096</v>
      </c>
      <c r="C679" s="69">
        <f t="shared" si="159"/>
        <v>3.7492857142857154</v>
      </c>
      <c r="D679" s="69">
        <f t="shared" si="159"/>
        <v>10.097857142857141</v>
      </c>
      <c r="E679" s="69">
        <f t="shared" si="159"/>
        <v>303.9904761904761</v>
      </c>
      <c r="F679" s="69">
        <f t="shared" si="159"/>
        <v>5.6304761904761902</v>
      </c>
      <c r="G679" s="69">
        <f t="shared" si="159"/>
        <v>5.8276190476190486</v>
      </c>
      <c r="H679" s="69">
        <f t="shared" si="159"/>
        <v>17.622380952380954</v>
      </c>
      <c r="I679" s="69">
        <f t="shared" si="159"/>
        <v>163.4404761904762</v>
      </c>
      <c r="J679" s="70"/>
      <c r="K679" s="101">
        <f>AVERAGE(K658:K678)</f>
        <v>218.57856626190474</v>
      </c>
      <c r="L679" s="101">
        <f>AVERAGE(L658:L678)</f>
        <v>147.60262985714289</v>
      </c>
      <c r="M679" s="102">
        <f>AVERAGE(M658:M678)</f>
        <v>371.03263349999997</v>
      </c>
      <c r="N679" s="124">
        <f t="shared" si="150"/>
        <v>335.09204428035747</v>
      </c>
      <c r="O679" s="103">
        <f>AVERAGE(O658:O678)</f>
        <v>206.88452799999993</v>
      </c>
      <c r="P679" s="104">
        <f>AVERAGE(P658:P678)</f>
        <v>214.12828599999997</v>
      </c>
      <c r="Q679" s="103">
        <f>AVERAGE(Q658:Q678)</f>
        <v>388.50301047619041</v>
      </c>
      <c r="R679" s="105">
        <f>AVERAGE(R658:R678)</f>
        <v>3603.208738095238</v>
      </c>
      <c r="S679" s="15"/>
    </row>
    <row r="680" spans="1:19" ht="18" customHeight="1">
      <c r="A680" s="248">
        <v>40392</v>
      </c>
      <c r="B680" s="140">
        <v>1069</v>
      </c>
      <c r="C680" s="83">
        <v>3.91</v>
      </c>
      <c r="D680" s="83">
        <v>10.53</v>
      </c>
      <c r="E680" s="83">
        <v>310.89999999999998</v>
      </c>
      <c r="F680" s="141">
        <v>6.93</v>
      </c>
      <c r="G680" s="83">
        <v>7.01</v>
      </c>
      <c r="H680" s="83">
        <v>19.399999999999999</v>
      </c>
      <c r="I680" s="142">
        <v>172.5</v>
      </c>
      <c r="J680" s="19"/>
      <c r="K680" s="158">
        <f t="shared" ref="K680:K701" si="160">B680*0.220463</f>
        <v>235.674947</v>
      </c>
      <c r="L680" s="52">
        <f t="shared" ref="L680:L701" si="161">C680*39.3682</f>
        <v>153.92966200000001</v>
      </c>
      <c r="M680" s="59">
        <f t="shared" ref="M680:M701" si="162">D680*36.7437</f>
        <v>386.91116099999994</v>
      </c>
      <c r="N680" s="136">
        <f t="shared" si="150"/>
        <v>342.70848834581699</v>
      </c>
      <c r="O680" s="35">
        <f t="shared" ref="O680:O701" si="163">F680*36.7437</f>
        <v>254.63384099999996</v>
      </c>
      <c r="P680" s="79">
        <f t="shared" ref="P680:P701" si="164">G680*36.7437</f>
        <v>257.57333699999998</v>
      </c>
      <c r="Q680" s="95">
        <f t="shared" ref="Q680:Q701" si="165">H680/100*2204.6</f>
        <v>427.69239999999991</v>
      </c>
      <c r="R680" s="98">
        <f t="shared" ref="R680:R701" si="166">I680/100*2204.6</f>
        <v>3802.9349999999999</v>
      </c>
    </row>
    <row r="681" spans="1:19" ht="18" customHeight="1">
      <c r="A681" s="248">
        <v>40393</v>
      </c>
      <c r="B681" s="143">
        <v>1076</v>
      </c>
      <c r="C681" s="26">
        <v>3.9</v>
      </c>
      <c r="D681" s="26">
        <v>10.54</v>
      </c>
      <c r="E681" s="26">
        <v>308.3</v>
      </c>
      <c r="F681" s="28">
        <v>6.8</v>
      </c>
      <c r="G681" s="26">
        <v>6.85</v>
      </c>
      <c r="H681" s="26">
        <v>18.59</v>
      </c>
      <c r="I681" s="144">
        <v>166.65</v>
      </c>
      <c r="J681" s="19"/>
      <c r="K681" s="96">
        <f t="shared" si="160"/>
        <v>237.218188</v>
      </c>
      <c r="L681" s="52">
        <f t="shared" si="161"/>
        <v>153.53598</v>
      </c>
      <c r="M681" s="59">
        <f t="shared" si="162"/>
        <v>387.27859799999993</v>
      </c>
      <c r="N681" s="30">
        <f t="shared" si="150"/>
        <v>339.84247975881436</v>
      </c>
      <c r="O681" s="35">
        <f t="shared" si="163"/>
        <v>249.85715999999996</v>
      </c>
      <c r="P681" s="78">
        <f t="shared" si="164"/>
        <v>251.69434499999997</v>
      </c>
      <c r="Q681" s="95">
        <f t="shared" si="165"/>
        <v>409.83514000000002</v>
      </c>
      <c r="R681" s="98">
        <f t="shared" si="166"/>
        <v>3673.9659000000001</v>
      </c>
    </row>
    <row r="682" spans="1:19" ht="18" customHeight="1">
      <c r="A682" s="233">
        <v>40394</v>
      </c>
      <c r="B682" s="143">
        <v>1103</v>
      </c>
      <c r="C682" s="26">
        <v>4</v>
      </c>
      <c r="D682" s="26">
        <v>10.53</v>
      </c>
      <c r="E682" s="26">
        <v>311.5</v>
      </c>
      <c r="F682" s="28">
        <v>7.26</v>
      </c>
      <c r="G682" s="26">
        <v>7.27</v>
      </c>
      <c r="H682" s="26">
        <v>18.88</v>
      </c>
      <c r="I682" s="144">
        <v>169.75</v>
      </c>
      <c r="J682" s="19"/>
      <c r="K682" s="96">
        <f t="shared" si="160"/>
        <v>243.17068899999998</v>
      </c>
      <c r="L682" s="52">
        <f t="shared" si="161"/>
        <v>157.47280000000001</v>
      </c>
      <c r="M682" s="59">
        <f t="shared" si="162"/>
        <v>386.91116099999994</v>
      </c>
      <c r="N682" s="30">
        <f t="shared" si="150"/>
        <v>343.3698749428176</v>
      </c>
      <c r="O682" s="35">
        <f t="shared" si="163"/>
        <v>266.75926199999998</v>
      </c>
      <c r="P682" s="78">
        <f t="shared" si="164"/>
        <v>267.12669899999997</v>
      </c>
      <c r="Q682" s="95">
        <f t="shared" si="165"/>
        <v>416.22847999999999</v>
      </c>
      <c r="R682" s="98">
        <f t="shared" si="166"/>
        <v>3742.3084999999996</v>
      </c>
    </row>
    <row r="683" spans="1:19" ht="18" customHeight="1">
      <c r="A683" s="274" t="s">
        <v>27</v>
      </c>
      <c r="B683" s="145">
        <v>1093</v>
      </c>
      <c r="C683" s="146">
        <v>4.0350000000000001</v>
      </c>
      <c r="D683" s="146">
        <v>10.55</v>
      </c>
      <c r="E683" s="146">
        <v>313.60000000000002</v>
      </c>
      <c r="F683" s="147">
        <v>7.8574999999999999</v>
      </c>
      <c r="G683" s="146">
        <v>7.8</v>
      </c>
      <c r="H683" s="146">
        <v>18.29</v>
      </c>
      <c r="I683" s="148">
        <v>169.85</v>
      </c>
      <c r="J683" s="217"/>
      <c r="K683" s="96">
        <f t="shared" si="160"/>
        <v>240.966059</v>
      </c>
      <c r="L683" s="49">
        <f t="shared" si="161"/>
        <v>158.85068700000002</v>
      </c>
      <c r="M683" s="56">
        <f t="shared" si="162"/>
        <v>387.64603499999998</v>
      </c>
      <c r="N683" s="30">
        <f t="shared" si="150"/>
        <v>345.68472803231975</v>
      </c>
      <c r="O683" s="31">
        <f t="shared" si="163"/>
        <v>288.71362274999996</v>
      </c>
      <c r="P683" s="74">
        <f t="shared" si="164"/>
        <v>286.60085999999995</v>
      </c>
      <c r="Q683" s="110">
        <f t="shared" si="165"/>
        <v>403.22133999999994</v>
      </c>
      <c r="R683" s="153">
        <f t="shared" si="166"/>
        <v>3744.5130999999997</v>
      </c>
    </row>
    <row r="684" spans="1:19" ht="18" customHeight="1">
      <c r="A684" s="274" t="s">
        <v>28</v>
      </c>
      <c r="B684" s="145">
        <v>1061</v>
      </c>
      <c r="C684" s="146">
        <v>4.05</v>
      </c>
      <c r="D684" s="146">
        <v>10.59</v>
      </c>
      <c r="E684" s="146">
        <v>313.60000000000002</v>
      </c>
      <c r="F684" s="147">
        <v>7.2575000000000003</v>
      </c>
      <c r="G684" s="146">
        <v>7.2</v>
      </c>
      <c r="H684" s="146">
        <v>18.239999999999998</v>
      </c>
      <c r="I684" s="148">
        <v>167.4</v>
      </c>
      <c r="J684" s="217"/>
      <c r="K684" s="96">
        <f t="shared" si="160"/>
        <v>233.91124299999998</v>
      </c>
      <c r="L684" s="49">
        <f t="shared" si="161"/>
        <v>159.44121000000001</v>
      </c>
      <c r="M684" s="56">
        <f t="shared" si="162"/>
        <v>389.11578299999996</v>
      </c>
      <c r="N684" s="30">
        <f t="shared" si="150"/>
        <v>345.68472803231975</v>
      </c>
      <c r="O684" s="31">
        <f t="shared" si="163"/>
        <v>266.66740275000001</v>
      </c>
      <c r="P684" s="74">
        <f t="shared" si="164"/>
        <v>264.55464000000001</v>
      </c>
      <c r="Q684" s="110">
        <f t="shared" si="165"/>
        <v>402.11903999999993</v>
      </c>
      <c r="R684" s="153">
        <f t="shared" si="166"/>
        <v>3690.5004000000004</v>
      </c>
    </row>
    <row r="685" spans="1:19" ht="18" customHeight="1">
      <c r="A685" s="274" t="s">
        <v>29</v>
      </c>
      <c r="B685" s="145">
        <v>1035.5</v>
      </c>
      <c r="C685" s="146">
        <v>4.03</v>
      </c>
      <c r="D685" s="146">
        <v>10.49</v>
      </c>
      <c r="E685" s="146">
        <v>311.10000000000002</v>
      </c>
      <c r="F685" s="147">
        <v>7.13</v>
      </c>
      <c r="G685" s="146">
        <v>7.2</v>
      </c>
      <c r="H685" s="146">
        <v>17.73</v>
      </c>
      <c r="I685" s="148">
        <v>169.6</v>
      </c>
      <c r="J685" s="217"/>
      <c r="K685" s="96">
        <f t="shared" si="160"/>
        <v>228.28943649999999</v>
      </c>
      <c r="L685" s="49">
        <f t="shared" si="161"/>
        <v>158.65384600000002</v>
      </c>
      <c r="M685" s="56">
        <f t="shared" si="162"/>
        <v>385.44141299999995</v>
      </c>
      <c r="N685" s="30">
        <f t="shared" si="150"/>
        <v>342.92895054481721</v>
      </c>
      <c r="O685" s="31">
        <f t="shared" si="163"/>
        <v>261.98258099999998</v>
      </c>
      <c r="P685" s="74">
        <f t="shared" si="164"/>
        <v>264.55464000000001</v>
      </c>
      <c r="Q685" s="110">
        <f t="shared" si="165"/>
        <v>390.87558000000001</v>
      </c>
      <c r="R685" s="153">
        <f t="shared" si="166"/>
        <v>3739.0015999999996</v>
      </c>
    </row>
    <row r="686" spans="1:19" ht="18" customHeight="1">
      <c r="A686" s="274" t="s">
        <v>30</v>
      </c>
      <c r="B686" s="145">
        <v>1057</v>
      </c>
      <c r="C686" s="146">
        <v>3.94</v>
      </c>
      <c r="D686" s="146">
        <v>10.36</v>
      </c>
      <c r="E686" s="146">
        <v>309.3</v>
      </c>
      <c r="F686" s="147">
        <v>6.95</v>
      </c>
      <c r="G686" s="146">
        <v>7.13</v>
      </c>
      <c r="H686" s="146">
        <v>18.559999999999999</v>
      </c>
      <c r="I686" s="148">
        <v>169.65</v>
      </c>
      <c r="J686" s="217"/>
      <c r="K686" s="96">
        <f t="shared" si="160"/>
        <v>233.029391</v>
      </c>
      <c r="L686" s="49">
        <f t="shared" si="161"/>
        <v>155.11070800000002</v>
      </c>
      <c r="M686" s="56">
        <f t="shared" si="162"/>
        <v>380.66473199999996</v>
      </c>
      <c r="N686" s="30">
        <f t="shared" si="150"/>
        <v>340.94479075381537</v>
      </c>
      <c r="O686" s="31">
        <f t="shared" si="163"/>
        <v>255.36871499999998</v>
      </c>
      <c r="P686" s="74">
        <f t="shared" si="164"/>
        <v>261.98258099999998</v>
      </c>
      <c r="Q686" s="110">
        <f t="shared" si="165"/>
        <v>409.17375999999996</v>
      </c>
      <c r="R686" s="153">
        <f t="shared" si="166"/>
        <v>3740.1039000000001</v>
      </c>
    </row>
    <row r="687" spans="1:19" ht="18" customHeight="1">
      <c r="A687" s="274" t="s">
        <v>31</v>
      </c>
      <c r="B687" s="145">
        <v>1044.5</v>
      </c>
      <c r="C687" s="146">
        <v>3.96</v>
      </c>
      <c r="D687" s="146">
        <v>10.45</v>
      </c>
      <c r="E687" s="146">
        <v>310.5</v>
      </c>
      <c r="F687" s="147">
        <v>6.95</v>
      </c>
      <c r="G687" s="146">
        <v>7.1</v>
      </c>
      <c r="H687" s="146">
        <v>18.260000000000002</v>
      </c>
      <c r="I687" s="148">
        <v>170.6</v>
      </c>
      <c r="J687" s="217"/>
      <c r="K687" s="96">
        <f t="shared" si="160"/>
        <v>230.27360349999998</v>
      </c>
      <c r="L687" s="49">
        <f t="shared" si="161"/>
        <v>155.89807200000001</v>
      </c>
      <c r="M687" s="56">
        <f t="shared" si="162"/>
        <v>383.97166499999992</v>
      </c>
      <c r="N687" s="30">
        <f t="shared" si="150"/>
        <v>342.2675639478166</v>
      </c>
      <c r="O687" s="31">
        <f t="shared" si="163"/>
        <v>255.36871499999998</v>
      </c>
      <c r="P687" s="74">
        <f t="shared" si="164"/>
        <v>260.88026999999994</v>
      </c>
      <c r="Q687" s="110">
        <f t="shared" si="165"/>
        <v>402.55995999999999</v>
      </c>
      <c r="R687" s="153">
        <f t="shared" si="166"/>
        <v>3761.0475999999999</v>
      </c>
    </row>
    <row r="688" spans="1:19" ht="18" customHeight="1">
      <c r="A688" s="274" t="s">
        <v>32</v>
      </c>
      <c r="B688" s="145">
        <v>1079</v>
      </c>
      <c r="C688" s="146">
        <v>4.0599999999999996</v>
      </c>
      <c r="D688" s="146">
        <v>10.26</v>
      </c>
      <c r="E688" s="146">
        <v>315.39999999999998</v>
      </c>
      <c r="F688" s="147">
        <v>7.13</v>
      </c>
      <c r="G688" s="146">
        <v>7.25</v>
      </c>
      <c r="H688" s="146">
        <v>18.97</v>
      </c>
      <c r="I688" s="148">
        <v>175.55</v>
      </c>
      <c r="J688" s="217"/>
      <c r="K688" s="96">
        <f t="shared" si="160"/>
        <v>237.87957699999998</v>
      </c>
      <c r="L688" s="49">
        <f t="shared" si="161"/>
        <v>159.834892</v>
      </c>
      <c r="M688" s="56">
        <f t="shared" si="162"/>
        <v>376.99036199999995</v>
      </c>
      <c r="N688" s="30">
        <f t="shared" ref="N688:N701" si="167">E688/0.907185</f>
        <v>347.66888782332154</v>
      </c>
      <c r="O688" s="31">
        <f t="shared" si="163"/>
        <v>261.98258099999998</v>
      </c>
      <c r="P688" s="74">
        <f t="shared" si="164"/>
        <v>266.39182499999998</v>
      </c>
      <c r="Q688" s="110">
        <f t="shared" si="165"/>
        <v>418.21261999999996</v>
      </c>
      <c r="R688" s="153">
        <f t="shared" si="166"/>
        <v>3870.1752999999999</v>
      </c>
    </row>
    <row r="689" spans="1:18" ht="18" customHeight="1">
      <c r="A689" s="274" t="s">
        <v>33</v>
      </c>
      <c r="B689" s="145">
        <v>1100</v>
      </c>
      <c r="C689" s="146">
        <v>4.12</v>
      </c>
      <c r="D689" s="146">
        <v>10.44</v>
      </c>
      <c r="E689" s="146">
        <v>321.5</v>
      </c>
      <c r="F689" s="147">
        <v>7.03</v>
      </c>
      <c r="G689" s="146">
        <v>7.24</v>
      </c>
      <c r="H689" s="146">
        <v>19.420000000000002</v>
      </c>
      <c r="I689" s="148">
        <v>175.5</v>
      </c>
      <c r="J689" s="217"/>
      <c r="K689" s="96">
        <f t="shared" si="160"/>
        <v>242.5093</v>
      </c>
      <c r="L689" s="49">
        <f t="shared" si="161"/>
        <v>162.19698400000001</v>
      </c>
      <c r="M689" s="56">
        <f t="shared" si="162"/>
        <v>383.60422799999998</v>
      </c>
      <c r="N689" s="30">
        <f t="shared" si="167"/>
        <v>354.39298489282783</v>
      </c>
      <c r="O689" s="31">
        <f t="shared" si="163"/>
        <v>258.30821099999997</v>
      </c>
      <c r="P689" s="74">
        <f t="shared" si="164"/>
        <v>266.02438799999999</v>
      </c>
      <c r="Q689" s="110">
        <f t="shared" si="165"/>
        <v>428.13332000000003</v>
      </c>
      <c r="R689" s="153">
        <f t="shared" si="166"/>
        <v>3869.0729999999994</v>
      </c>
    </row>
    <row r="690" spans="1:18" ht="18" customHeight="1">
      <c r="A690" s="274" t="s">
        <v>34</v>
      </c>
      <c r="B690" s="145">
        <v>1085</v>
      </c>
      <c r="C690" s="146">
        <v>4.07</v>
      </c>
      <c r="D690" s="146">
        <v>10.34</v>
      </c>
      <c r="E690" s="146">
        <v>302.2</v>
      </c>
      <c r="F690" s="147">
        <v>6.64</v>
      </c>
      <c r="G690" s="146">
        <v>6.88</v>
      </c>
      <c r="H690" s="146">
        <v>18.940000000000001</v>
      </c>
      <c r="I690" s="148">
        <v>178.7</v>
      </c>
      <c r="J690" s="217"/>
      <c r="K690" s="96">
        <f t="shared" si="160"/>
        <v>239.20235499999998</v>
      </c>
      <c r="L690" s="49">
        <f t="shared" si="161"/>
        <v>160.22857400000001</v>
      </c>
      <c r="M690" s="56">
        <f t="shared" si="162"/>
        <v>379.92985799999997</v>
      </c>
      <c r="N690" s="30">
        <f t="shared" si="167"/>
        <v>333.11838268930813</v>
      </c>
      <c r="O690" s="31">
        <f t="shared" si="163"/>
        <v>243.97816799999995</v>
      </c>
      <c r="P690" s="74">
        <f t="shared" si="164"/>
        <v>252.79665599999998</v>
      </c>
      <c r="Q690" s="110">
        <f t="shared" si="165"/>
        <v>417.55124000000001</v>
      </c>
      <c r="R690" s="153">
        <f t="shared" si="166"/>
        <v>3939.6201999999998</v>
      </c>
    </row>
    <row r="691" spans="1:18" ht="18" customHeight="1">
      <c r="A691" s="274" t="s">
        <v>35</v>
      </c>
      <c r="B691" s="145">
        <v>1090.5</v>
      </c>
      <c r="C691" s="146">
        <v>4.1500000000000004</v>
      </c>
      <c r="D691" s="146">
        <v>10.45</v>
      </c>
      <c r="E691" s="146">
        <v>306.5</v>
      </c>
      <c r="F691" s="147">
        <v>6.51</v>
      </c>
      <c r="G691" s="146">
        <v>6.77</v>
      </c>
      <c r="H691" s="146">
        <v>19.38</v>
      </c>
      <c r="I691" s="148">
        <v>175.5</v>
      </c>
      <c r="J691" s="217"/>
      <c r="K691" s="96">
        <f t="shared" si="160"/>
        <v>240.41490149999998</v>
      </c>
      <c r="L691" s="49">
        <f t="shared" si="161"/>
        <v>163.37803000000002</v>
      </c>
      <c r="M691" s="56">
        <f t="shared" si="162"/>
        <v>383.97166499999992</v>
      </c>
      <c r="N691" s="30">
        <f t="shared" si="167"/>
        <v>337.85831996781252</v>
      </c>
      <c r="O691" s="31">
        <f t="shared" si="163"/>
        <v>239.20148699999999</v>
      </c>
      <c r="P691" s="74">
        <f t="shared" si="164"/>
        <v>248.75484899999995</v>
      </c>
      <c r="Q691" s="110">
        <f t="shared" si="165"/>
        <v>427.25147999999996</v>
      </c>
      <c r="R691" s="153">
        <f t="shared" si="166"/>
        <v>3869.0729999999994</v>
      </c>
    </row>
    <row r="692" spans="1:18" ht="18" customHeight="1">
      <c r="A692" s="274" t="s">
        <v>36</v>
      </c>
      <c r="B692" s="145">
        <v>1075</v>
      </c>
      <c r="C692" s="146">
        <v>4.1900000000000004</v>
      </c>
      <c r="D692" s="146">
        <v>10.35</v>
      </c>
      <c r="E692" s="146">
        <v>307.39999999999998</v>
      </c>
      <c r="F692" s="147">
        <v>6.56</v>
      </c>
      <c r="G692" s="146">
        <v>6.85</v>
      </c>
      <c r="H692" s="146">
        <v>19.600000000000001</v>
      </c>
      <c r="I692" s="148">
        <v>175.15</v>
      </c>
      <c r="J692" s="217"/>
      <c r="K692" s="96">
        <f t="shared" si="160"/>
        <v>236.997725</v>
      </c>
      <c r="L692" s="49">
        <f t="shared" si="161"/>
        <v>164.95275800000002</v>
      </c>
      <c r="M692" s="56">
        <f t="shared" si="162"/>
        <v>380.29729499999996</v>
      </c>
      <c r="N692" s="30">
        <f t="shared" si="167"/>
        <v>338.85039986331338</v>
      </c>
      <c r="O692" s="31">
        <f t="shared" si="163"/>
        <v>241.03867199999996</v>
      </c>
      <c r="P692" s="74">
        <f t="shared" si="164"/>
        <v>251.69434499999997</v>
      </c>
      <c r="Q692" s="110">
        <f t="shared" si="165"/>
        <v>432.10160000000002</v>
      </c>
      <c r="R692" s="153">
        <f t="shared" si="166"/>
        <v>3861.3568999999998</v>
      </c>
    </row>
    <row r="693" spans="1:18" ht="18" customHeight="1">
      <c r="A693" s="274" t="s">
        <v>37</v>
      </c>
      <c r="B693" s="145">
        <v>1079.5</v>
      </c>
      <c r="C693" s="146">
        <v>4.1399999999999997</v>
      </c>
      <c r="D693" s="146">
        <v>10.17</v>
      </c>
      <c r="E693" s="146">
        <v>302.5</v>
      </c>
      <c r="F693" s="147">
        <v>6.81</v>
      </c>
      <c r="G693" s="146">
        <v>7.05</v>
      </c>
      <c r="H693" s="146">
        <v>19.48</v>
      </c>
      <c r="I693" s="148">
        <v>177.3</v>
      </c>
      <c r="J693" s="217"/>
      <c r="K693" s="96">
        <f t="shared" si="160"/>
        <v>237.98980849999998</v>
      </c>
      <c r="L693" s="49">
        <f t="shared" si="161"/>
        <v>162.98434799999998</v>
      </c>
      <c r="M693" s="56">
        <f t="shared" si="162"/>
        <v>373.68342899999999</v>
      </c>
      <c r="N693" s="30">
        <f t="shared" si="167"/>
        <v>333.44907598780844</v>
      </c>
      <c r="O693" s="31">
        <f t="shared" si="163"/>
        <v>250.22459699999996</v>
      </c>
      <c r="P693" s="74">
        <f t="shared" si="164"/>
        <v>259.04308499999996</v>
      </c>
      <c r="Q693" s="110">
        <f t="shared" si="165"/>
        <v>429.45607999999999</v>
      </c>
      <c r="R693" s="153">
        <f t="shared" si="166"/>
        <v>3908.7557999999999</v>
      </c>
    </row>
    <row r="694" spans="1:18" ht="18" customHeight="1">
      <c r="A694" s="274" t="s">
        <v>38</v>
      </c>
      <c r="B694" s="145">
        <v>1091</v>
      </c>
      <c r="C694" s="146">
        <v>4.21</v>
      </c>
      <c r="D694" s="146">
        <v>10.09</v>
      </c>
      <c r="E694" s="146">
        <v>300.8</v>
      </c>
      <c r="F694" s="147">
        <v>6.79</v>
      </c>
      <c r="G694" s="146">
        <v>7.06</v>
      </c>
      <c r="H694" s="146">
        <v>19.95</v>
      </c>
      <c r="I694" s="148">
        <v>181.55</v>
      </c>
      <c r="J694" s="217"/>
      <c r="K694" s="96">
        <f t="shared" si="160"/>
        <v>240.52513299999998</v>
      </c>
      <c r="L694" s="49">
        <f t="shared" si="161"/>
        <v>165.74012200000001</v>
      </c>
      <c r="M694" s="56">
        <f t="shared" si="162"/>
        <v>370.74393299999997</v>
      </c>
      <c r="N694" s="30">
        <f t="shared" si="167"/>
        <v>331.57514729630674</v>
      </c>
      <c r="O694" s="31">
        <f t="shared" si="163"/>
        <v>249.48972299999997</v>
      </c>
      <c r="P694" s="74">
        <f t="shared" si="164"/>
        <v>259.41052199999996</v>
      </c>
      <c r="Q694" s="110">
        <f t="shared" si="165"/>
        <v>439.81769999999995</v>
      </c>
      <c r="R694" s="153">
        <f t="shared" si="166"/>
        <v>4002.4513000000002</v>
      </c>
    </row>
    <row r="695" spans="1:18" ht="18" customHeight="1">
      <c r="A695" s="274" t="s">
        <v>39</v>
      </c>
      <c r="B695" s="145">
        <v>1135.5</v>
      </c>
      <c r="C695" s="146">
        <v>4.17</v>
      </c>
      <c r="D695" s="146">
        <v>10.07</v>
      </c>
      <c r="E695" s="146">
        <v>301.39999999999998</v>
      </c>
      <c r="F695" s="147">
        <v>6.92</v>
      </c>
      <c r="G695" s="146">
        <v>7.17</v>
      </c>
      <c r="H695" s="146">
        <v>20.07</v>
      </c>
      <c r="I695" s="148">
        <v>181.5</v>
      </c>
      <c r="J695" s="217"/>
      <c r="K695" s="96">
        <f t="shared" si="160"/>
        <v>250.3357365</v>
      </c>
      <c r="L695" s="49">
        <f t="shared" si="161"/>
        <v>164.16539399999999</v>
      </c>
      <c r="M695" s="56">
        <f t="shared" si="162"/>
        <v>370.00905899999998</v>
      </c>
      <c r="N695" s="30">
        <f t="shared" si="167"/>
        <v>332.2365338933073</v>
      </c>
      <c r="O695" s="31">
        <f t="shared" si="163"/>
        <v>254.26640399999997</v>
      </c>
      <c r="P695" s="74">
        <f t="shared" si="164"/>
        <v>263.45232899999996</v>
      </c>
      <c r="Q695" s="110">
        <f t="shared" si="165"/>
        <v>442.46321999999998</v>
      </c>
      <c r="R695" s="153">
        <f t="shared" si="166"/>
        <v>4001.3489999999997</v>
      </c>
    </row>
    <row r="696" spans="1:18" ht="18" customHeight="1">
      <c r="A696" s="274" t="s">
        <v>40</v>
      </c>
      <c r="B696" s="145">
        <v>1125.5</v>
      </c>
      <c r="C696" s="146">
        <v>4.05</v>
      </c>
      <c r="D696" s="146">
        <v>9.94</v>
      </c>
      <c r="E696" s="146">
        <v>296.39999999999998</v>
      </c>
      <c r="F696" s="147">
        <v>6.75</v>
      </c>
      <c r="G696" s="146">
        <v>7.01</v>
      </c>
      <c r="H696" s="146">
        <v>20.16</v>
      </c>
      <c r="I696" s="148">
        <v>166.85</v>
      </c>
      <c r="J696" s="217"/>
      <c r="K696" s="96">
        <f t="shared" si="160"/>
        <v>248.13110649999999</v>
      </c>
      <c r="L696" s="49">
        <f t="shared" si="161"/>
        <v>159.44121000000001</v>
      </c>
      <c r="M696" s="56">
        <f t="shared" si="162"/>
        <v>365.23237799999993</v>
      </c>
      <c r="N696" s="30">
        <f t="shared" si="167"/>
        <v>326.72497891830221</v>
      </c>
      <c r="O696" s="31">
        <f t="shared" si="163"/>
        <v>248.01997499999999</v>
      </c>
      <c r="P696" s="74">
        <f t="shared" si="164"/>
        <v>257.57333699999998</v>
      </c>
      <c r="Q696" s="110">
        <f t="shared" si="165"/>
        <v>444.44736</v>
      </c>
      <c r="R696" s="153">
        <f t="shared" si="166"/>
        <v>3678.3750999999997</v>
      </c>
    </row>
    <row r="697" spans="1:18" ht="18" customHeight="1">
      <c r="A697" s="274" t="s">
        <v>42</v>
      </c>
      <c r="B697" s="145">
        <v>1126</v>
      </c>
      <c r="C697" s="146">
        <v>4.05</v>
      </c>
      <c r="D697" s="146">
        <v>10</v>
      </c>
      <c r="E697" s="146">
        <v>299.7</v>
      </c>
      <c r="F697" s="147">
        <v>6.48</v>
      </c>
      <c r="G697" s="146">
        <v>6.76</v>
      </c>
      <c r="H697" s="146">
        <v>20.3</v>
      </c>
      <c r="I697" s="148">
        <v>164.1</v>
      </c>
      <c r="J697" s="217"/>
      <c r="K697" s="96">
        <f t="shared" si="160"/>
        <v>248.24133799999998</v>
      </c>
      <c r="L697" s="49">
        <f t="shared" si="161"/>
        <v>159.44121000000001</v>
      </c>
      <c r="M697" s="56">
        <f t="shared" si="162"/>
        <v>367.43699999999995</v>
      </c>
      <c r="N697" s="30">
        <f t="shared" si="167"/>
        <v>330.36260520180559</v>
      </c>
      <c r="O697" s="31">
        <f t="shared" si="163"/>
        <v>238.099176</v>
      </c>
      <c r="P697" s="74">
        <f t="shared" si="164"/>
        <v>248.38741199999998</v>
      </c>
      <c r="Q697" s="110">
        <f t="shared" si="165"/>
        <v>447.53379999999999</v>
      </c>
      <c r="R697" s="153">
        <f t="shared" si="166"/>
        <v>3617.7485999999999</v>
      </c>
    </row>
    <row r="698" spans="1:18" ht="18" customHeight="1">
      <c r="A698" s="274" t="s">
        <v>43</v>
      </c>
      <c r="B698" s="145">
        <v>1134.5</v>
      </c>
      <c r="C698" s="146">
        <v>4.17</v>
      </c>
      <c r="D698" s="146">
        <v>10.130000000000001</v>
      </c>
      <c r="E698" s="146">
        <v>306.3</v>
      </c>
      <c r="F698" s="147">
        <v>6.57</v>
      </c>
      <c r="G698" s="146">
        <v>6.91</v>
      </c>
      <c r="H698" s="146">
        <v>19.27</v>
      </c>
      <c r="I698" s="148">
        <v>169.95</v>
      </c>
      <c r="J698" s="217"/>
      <c r="K698" s="96">
        <f t="shared" si="160"/>
        <v>250.1152735</v>
      </c>
      <c r="L698" s="49">
        <f t="shared" si="161"/>
        <v>164.16539399999999</v>
      </c>
      <c r="M698" s="56">
        <f t="shared" si="162"/>
        <v>372.21368100000001</v>
      </c>
      <c r="N698" s="30">
        <f t="shared" si="167"/>
        <v>337.6378577688123</v>
      </c>
      <c r="O698" s="31">
        <f t="shared" si="163"/>
        <v>241.40610899999999</v>
      </c>
      <c r="P698" s="74">
        <f t="shared" si="164"/>
        <v>253.89896699999997</v>
      </c>
      <c r="Q698" s="110">
        <f t="shared" si="165"/>
        <v>424.82641999999993</v>
      </c>
      <c r="R698" s="153">
        <f t="shared" si="166"/>
        <v>3746.7176999999992</v>
      </c>
    </row>
    <row r="699" spans="1:18" ht="18" customHeight="1">
      <c r="A699" s="274" t="s">
        <v>44</v>
      </c>
      <c r="B699" s="145">
        <v>1121.5</v>
      </c>
      <c r="C699" s="146">
        <v>4.21</v>
      </c>
      <c r="D699" s="146">
        <v>10.220000000000001</v>
      </c>
      <c r="E699" s="146">
        <v>307.8</v>
      </c>
      <c r="F699" s="147">
        <v>6.63</v>
      </c>
      <c r="G699" s="146">
        <v>7</v>
      </c>
      <c r="H699" s="146">
        <v>19.96</v>
      </c>
      <c r="I699" s="148">
        <v>177.05</v>
      </c>
      <c r="J699" s="217"/>
      <c r="K699" s="96">
        <f t="shared" si="160"/>
        <v>247.24925449999998</v>
      </c>
      <c r="L699" s="49">
        <f t="shared" si="161"/>
        <v>165.74012200000001</v>
      </c>
      <c r="M699" s="56">
        <f t="shared" si="162"/>
        <v>375.52061399999997</v>
      </c>
      <c r="N699" s="30">
        <f t="shared" si="167"/>
        <v>339.29132426131383</v>
      </c>
      <c r="O699" s="31">
        <f t="shared" si="163"/>
        <v>243.61073099999999</v>
      </c>
      <c r="P699" s="74">
        <f t="shared" si="164"/>
        <v>257.20589999999999</v>
      </c>
      <c r="Q699" s="110">
        <f t="shared" si="165"/>
        <v>440.03816</v>
      </c>
      <c r="R699" s="153">
        <f t="shared" si="166"/>
        <v>3903.2443000000003</v>
      </c>
    </row>
    <row r="700" spans="1:18" ht="18" customHeight="1">
      <c r="A700" s="274" t="s">
        <v>45</v>
      </c>
      <c r="B700" s="145">
        <v>1122</v>
      </c>
      <c r="C700" s="146">
        <v>4.26</v>
      </c>
      <c r="D700" s="146">
        <v>10.18</v>
      </c>
      <c r="E700" s="146">
        <v>307.60000000000002</v>
      </c>
      <c r="F700" s="147">
        <v>6.71</v>
      </c>
      <c r="G700" s="146">
        <v>7.11</v>
      </c>
      <c r="H700" s="146">
        <v>19.809999999999999</v>
      </c>
      <c r="I700" s="148">
        <v>179.55</v>
      </c>
      <c r="J700" s="217"/>
      <c r="K700" s="96">
        <f t="shared" si="160"/>
        <v>247.359486</v>
      </c>
      <c r="L700" s="49">
        <f t="shared" si="161"/>
        <v>167.70853199999999</v>
      </c>
      <c r="M700" s="56">
        <f t="shared" si="162"/>
        <v>374.05086599999998</v>
      </c>
      <c r="N700" s="30">
        <f t="shared" si="167"/>
        <v>339.07086206231367</v>
      </c>
      <c r="O700" s="31">
        <f t="shared" si="163"/>
        <v>246.55022699999998</v>
      </c>
      <c r="P700" s="74">
        <f t="shared" si="164"/>
        <v>261.24770699999999</v>
      </c>
      <c r="Q700" s="110">
        <f t="shared" si="165"/>
        <v>436.73125999999996</v>
      </c>
      <c r="R700" s="153">
        <f t="shared" si="166"/>
        <v>3958.3593000000001</v>
      </c>
    </row>
    <row r="701" spans="1:18" ht="18" customHeight="1" thickBot="1">
      <c r="A701" s="274" t="s">
        <v>47</v>
      </c>
      <c r="B701" s="149">
        <v>1108.5</v>
      </c>
      <c r="C701" s="150">
        <v>4.25</v>
      </c>
      <c r="D701" s="150">
        <v>10.08</v>
      </c>
      <c r="E701" s="150">
        <v>304.2</v>
      </c>
      <c r="F701" s="151">
        <v>6.53</v>
      </c>
      <c r="G701" s="150">
        <v>6.88</v>
      </c>
      <c r="H701" s="150">
        <v>19.75</v>
      </c>
      <c r="I701" s="152">
        <v>176.8</v>
      </c>
      <c r="J701" s="217"/>
      <c r="K701" s="159">
        <f t="shared" si="160"/>
        <v>244.38323549999998</v>
      </c>
      <c r="L701" s="160">
        <f t="shared" si="161"/>
        <v>167.31485000000001</v>
      </c>
      <c r="M701" s="161">
        <f t="shared" si="162"/>
        <v>370.37649599999997</v>
      </c>
      <c r="N701" s="162">
        <f t="shared" si="167"/>
        <v>335.32300467931015</v>
      </c>
      <c r="O701" s="163">
        <f t="shared" si="163"/>
        <v>239.93636099999998</v>
      </c>
      <c r="P701" s="164">
        <f t="shared" si="164"/>
        <v>252.79665599999998</v>
      </c>
      <c r="Q701" s="165">
        <f t="shared" si="165"/>
        <v>435.4085</v>
      </c>
      <c r="R701" s="166">
        <f t="shared" si="166"/>
        <v>3897.7327999999998</v>
      </c>
    </row>
    <row r="702" spans="1:18" ht="18" customHeight="1" thickBot="1">
      <c r="A702" s="120" t="s">
        <v>48</v>
      </c>
      <c r="B702" s="167">
        <f t="shared" ref="B702:R702" si="168">AVERAGE(B680:B701)</f>
        <v>1091.4772727272727</v>
      </c>
      <c r="C702" s="168">
        <f t="shared" si="168"/>
        <v>4.0874999999999995</v>
      </c>
      <c r="D702" s="168">
        <f t="shared" si="168"/>
        <v>10.307272727272728</v>
      </c>
      <c r="E702" s="168">
        <f t="shared" si="168"/>
        <v>307.65909090909093</v>
      </c>
      <c r="F702" s="168">
        <f t="shared" si="168"/>
        <v>6.8725000000000023</v>
      </c>
      <c r="G702" s="168">
        <f t="shared" si="168"/>
        <v>7.0681818181818183</v>
      </c>
      <c r="H702" s="168">
        <f t="shared" si="168"/>
        <v>19.227727272727268</v>
      </c>
      <c r="I702" s="169">
        <f t="shared" si="168"/>
        <v>173.22954545454547</v>
      </c>
      <c r="J702" s="121" t="e">
        <f t="shared" si="168"/>
        <v>#DIV/0!</v>
      </c>
      <c r="K702" s="174">
        <f t="shared" si="168"/>
        <v>240.63035397727273</v>
      </c>
      <c r="L702" s="175">
        <f t="shared" si="168"/>
        <v>160.91751750000003</v>
      </c>
      <c r="M702" s="176">
        <f t="shared" si="168"/>
        <v>378.72733690909087</v>
      </c>
      <c r="N702" s="177">
        <f t="shared" si="168"/>
        <v>339.13599862110908</v>
      </c>
      <c r="O702" s="178">
        <f t="shared" si="168"/>
        <v>252.52107824999996</v>
      </c>
      <c r="P702" s="179">
        <f t="shared" si="168"/>
        <v>259.7111522727273</v>
      </c>
      <c r="Q702" s="178">
        <f t="shared" si="168"/>
        <v>423.89447545454544</v>
      </c>
      <c r="R702" s="180">
        <f t="shared" si="168"/>
        <v>3819.0185590909082</v>
      </c>
    </row>
    <row r="703" spans="1:18" ht="18" customHeight="1">
      <c r="A703" s="12">
        <v>40422</v>
      </c>
      <c r="B703" s="170">
        <v>1109</v>
      </c>
      <c r="C703" s="171">
        <v>4.32</v>
      </c>
      <c r="D703" s="171">
        <v>10.050000000000001</v>
      </c>
      <c r="E703" s="171">
        <v>301.89999999999998</v>
      </c>
      <c r="F703" s="172">
        <v>6.76</v>
      </c>
      <c r="G703" s="171">
        <v>7.12</v>
      </c>
      <c r="H703" s="171">
        <v>20.49</v>
      </c>
      <c r="I703" s="173">
        <v>180.5</v>
      </c>
      <c r="K703" s="181">
        <f t="shared" ref="K703:K723" si="169">B703*0.220463</f>
        <v>244.49346699999998</v>
      </c>
      <c r="L703" s="182">
        <f t="shared" ref="L703:L723" si="170">C703*39.3682</f>
        <v>170.07062400000001</v>
      </c>
      <c r="M703" s="183">
        <f t="shared" ref="M703:M723" si="171">D703*36.7437</f>
        <v>369.27418499999999</v>
      </c>
      <c r="N703" s="184">
        <f t="shared" ref="N703:N723" si="172">E703/0.907185</f>
        <v>332.78768939080777</v>
      </c>
      <c r="O703" s="185">
        <f t="shared" ref="O703:O723" si="173">F703*36.7437</f>
        <v>248.38741199999998</v>
      </c>
      <c r="P703" s="186">
        <f t="shared" ref="P703:P723" si="174">G703*36.7437</f>
        <v>261.61514399999999</v>
      </c>
      <c r="Q703" s="187">
        <f t="shared" ref="Q703:Q723" si="175">H703/100*2204.6</f>
        <v>451.72253999999992</v>
      </c>
      <c r="R703" s="188">
        <f t="shared" ref="R703:R723" si="176">I703/100*2204.6</f>
        <v>3979.3029999999999</v>
      </c>
    </row>
    <row r="704" spans="1:18" ht="18" customHeight="1">
      <c r="A704" s="12">
        <v>40423</v>
      </c>
      <c r="B704" s="197">
        <v>1122.5</v>
      </c>
      <c r="C704" s="192">
        <v>4.33</v>
      </c>
      <c r="D704" s="192">
        <v>10.08</v>
      </c>
      <c r="E704" s="192">
        <v>302.2</v>
      </c>
      <c r="F704" s="198">
        <v>6.81</v>
      </c>
      <c r="G704" s="192">
        <v>7.18</v>
      </c>
      <c r="H704" s="192">
        <v>20.81</v>
      </c>
      <c r="I704" s="199">
        <v>183.2</v>
      </c>
      <c r="K704" s="189">
        <f t="shared" si="169"/>
        <v>247.4697175</v>
      </c>
      <c r="L704" s="190">
        <f t="shared" si="170"/>
        <v>170.46430600000002</v>
      </c>
      <c r="M704" s="191">
        <f t="shared" si="171"/>
        <v>370.37649599999997</v>
      </c>
      <c r="N704" s="192">
        <f t="shared" si="172"/>
        <v>333.11838268930813</v>
      </c>
      <c r="O704" s="193">
        <f t="shared" si="173"/>
        <v>250.22459699999996</v>
      </c>
      <c r="P704" s="194">
        <f t="shared" si="174"/>
        <v>263.81976599999996</v>
      </c>
      <c r="Q704" s="195">
        <f t="shared" si="175"/>
        <v>458.77725999999996</v>
      </c>
      <c r="R704" s="196">
        <f t="shared" si="176"/>
        <v>4038.8271999999997</v>
      </c>
    </row>
    <row r="705" spans="1:18" ht="18" customHeight="1">
      <c r="A705" s="12">
        <v>40424</v>
      </c>
      <c r="B705" s="204">
        <v>1150.5</v>
      </c>
      <c r="C705" s="205">
        <v>4.5</v>
      </c>
      <c r="D705" s="205">
        <v>10.3</v>
      </c>
      <c r="E705" s="205">
        <v>308.2</v>
      </c>
      <c r="F705" s="206">
        <v>7.08</v>
      </c>
      <c r="G705" s="205">
        <v>7.44</v>
      </c>
      <c r="H705" s="205">
        <v>20.6</v>
      </c>
      <c r="I705" s="207">
        <v>185.5</v>
      </c>
      <c r="K705" s="208">
        <f t="shared" si="169"/>
        <v>253.64268149999998</v>
      </c>
      <c r="L705" s="209">
        <f t="shared" si="170"/>
        <v>177.15690000000001</v>
      </c>
      <c r="M705" s="210">
        <f t="shared" si="171"/>
        <v>378.46010999999999</v>
      </c>
      <c r="N705" s="205">
        <f t="shared" si="172"/>
        <v>339.73224865931422</v>
      </c>
      <c r="O705" s="211">
        <f t="shared" si="173"/>
        <v>260.14539600000001</v>
      </c>
      <c r="P705" s="212">
        <f t="shared" si="174"/>
        <v>273.37312800000001</v>
      </c>
      <c r="Q705" s="213">
        <f t="shared" si="175"/>
        <v>454.14760000000001</v>
      </c>
      <c r="R705" s="214">
        <f t="shared" si="176"/>
        <v>4089.5329999999999</v>
      </c>
    </row>
    <row r="706" spans="1:18" ht="18" customHeight="1">
      <c r="A706" s="122">
        <v>40428</v>
      </c>
      <c r="B706" s="226">
        <v>1168.5</v>
      </c>
      <c r="C706" s="226">
        <v>4.5149999999999997</v>
      </c>
      <c r="D706" s="226">
        <v>10.4375</v>
      </c>
      <c r="E706" s="226">
        <v>308.7</v>
      </c>
      <c r="F706" s="227">
        <v>7.0250000000000004</v>
      </c>
      <c r="G706" s="226">
        <v>7.39</v>
      </c>
      <c r="H706" s="226">
        <v>21.45</v>
      </c>
      <c r="I706" s="226">
        <v>190.7</v>
      </c>
      <c r="J706" s="217"/>
      <c r="K706" s="228">
        <f t="shared" si="169"/>
        <v>257.61101550000001</v>
      </c>
      <c r="L706" s="228">
        <f t="shared" si="170"/>
        <v>177.747423</v>
      </c>
      <c r="M706" s="229">
        <f t="shared" si="171"/>
        <v>383.51236874999995</v>
      </c>
      <c r="N706" s="226">
        <f t="shared" si="172"/>
        <v>340.28340415681475</v>
      </c>
      <c r="O706" s="230">
        <f t="shared" si="173"/>
        <v>258.12449249999997</v>
      </c>
      <c r="P706" s="231">
        <f t="shared" si="174"/>
        <v>271.53594299999997</v>
      </c>
      <c r="Q706" s="154">
        <f t="shared" si="175"/>
        <v>472.88669999999996</v>
      </c>
      <c r="R706" s="232">
        <f t="shared" si="176"/>
        <v>4204.1721999999991</v>
      </c>
    </row>
    <row r="707" spans="1:18" s="234" customFormat="1" ht="18" customHeight="1">
      <c r="A707" s="233">
        <v>40429</v>
      </c>
      <c r="B707" s="226">
        <v>1158</v>
      </c>
      <c r="C707" s="226">
        <v>4.4749999999999996</v>
      </c>
      <c r="D707" s="226">
        <v>10.4125</v>
      </c>
      <c r="E707" s="226">
        <v>307.3</v>
      </c>
      <c r="F707" s="227">
        <v>6.7874999999999996</v>
      </c>
      <c r="G707" s="226">
        <v>7.2024999999999997</v>
      </c>
      <c r="H707" s="226">
        <v>21.38</v>
      </c>
      <c r="I707" s="226">
        <v>193.1</v>
      </c>
      <c r="J707" s="217"/>
      <c r="K707" s="228">
        <f t="shared" si="169"/>
        <v>255.296154</v>
      </c>
      <c r="L707" s="228">
        <f t="shared" si="170"/>
        <v>176.172695</v>
      </c>
      <c r="M707" s="229">
        <f t="shared" si="171"/>
        <v>382.59377624999996</v>
      </c>
      <c r="N707" s="226">
        <f t="shared" si="172"/>
        <v>338.74016876381336</v>
      </c>
      <c r="O707" s="230">
        <f t="shared" si="173"/>
        <v>249.39786374999997</v>
      </c>
      <c r="P707" s="231">
        <f t="shared" si="174"/>
        <v>264.64649924999998</v>
      </c>
      <c r="Q707" s="154">
        <f t="shared" si="175"/>
        <v>471.34347999999994</v>
      </c>
      <c r="R707" s="232">
        <f t="shared" si="176"/>
        <v>4257.0825999999997</v>
      </c>
    </row>
    <row r="708" spans="1:18" s="234" customFormat="1" ht="18" customHeight="1">
      <c r="A708" s="233">
        <v>40430</v>
      </c>
      <c r="B708" s="226">
        <v>1167.5</v>
      </c>
      <c r="C708" s="226">
        <v>4.5625</v>
      </c>
      <c r="D708" s="226">
        <v>10.3775</v>
      </c>
      <c r="E708" s="226">
        <v>305.5</v>
      </c>
      <c r="F708" s="227">
        <v>7.0674999999999999</v>
      </c>
      <c r="G708" s="226">
        <v>7.4749999999999996</v>
      </c>
      <c r="H708" s="226">
        <v>22.43</v>
      </c>
      <c r="I708" s="226">
        <v>189.15</v>
      </c>
      <c r="J708" s="217"/>
      <c r="K708" s="228">
        <f t="shared" si="169"/>
        <v>257.39055250000001</v>
      </c>
      <c r="L708" s="228">
        <f t="shared" si="170"/>
        <v>179.6174125</v>
      </c>
      <c r="M708" s="229">
        <f t="shared" si="171"/>
        <v>381.30774674999992</v>
      </c>
      <c r="N708" s="226">
        <f t="shared" si="172"/>
        <v>336.75600897281151</v>
      </c>
      <c r="O708" s="230">
        <f t="shared" si="173"/>
        <v>259.68609974999998</v>
      </c>
      <c r="P708" s="231">
        <f t="shared" si="174"/>
        <v>274.65915749999999</v>
      </c>
      <c r="Q708" s="154">
        <f t="shared" si="175"/>
        <v>494.49178000000001</v>
      </c>
      <c r="R708" s="232">
        <f t="shared" si="176"/>
        <v>4170.0009</v>
      </c>
    </row>
    <row r="709" spans="1:18" s="234" customFormat="1" ht="18" customHeight="1">
      <c r="A709" s="233">
        <v>40431</v>
      </c>
      <c r="B709" s="226">
        <v>1158</v>
      </c>
      <c r="C709" s="226">
        <v>4.6399999999999997</v>
      </c>
      <c r="D709" s="226">
        <v>10.234999999999999</v>
      </c>
      <c r="E709" s="226">
        <v>297.2</v>
      </c>
      <c r="F709" s="227">
        <v>7.0475000000000003</v>
      </c>
      <c r="G709" s="226">
        <v>7.4725000000000001</v>
      </c>
      <c r="H709" s="226">
        <v>22.73</v>
      </c>
      <c r="I709" s="226">
        <v>188.25</v>
      </c>
      <c r="J709" s="217"/>
      <c r="K709" s="228">
        <f t="shared" si="169"/>
        <v>255.296154</v>
      </c>
      <c r="L709" s="228">
        <f t="shared" si="170"/>
        <v>182.66844799999998</v>
      </c>
      <c r="M709" s="229">
        <f t="shared" si="171"/>
        <v>376.07176949999996</v>
      </c>
      <c r="N709" s="226">
        <f t="shared" si="172"/>
        <v>327.60682771430299</v>
      </c>
      <c r="O709" s="235">
        <f t="shared" si="173"/>
        <v>258.95122574999999</v>
      </c>
      <c r="P709" s="231">
        <f t="shared" si="174"/>
        <v>274.56729824999996</v>
      </c>
      <c r="Q709" s="154">
        <f t="shared" si="175"/>
        <v>501.10557999999997</v>
      </c>
      <c r="R709" s="232">
        <f t="shared" si="176"/>
        <v>4150.1594999999998</v>
      </c>
    </row>
    <row r="710" spans="1:18" s="234" customFormat="1" ht="18" customHeight="1">
      <c r="A710" s="233">
        <v>40434</v>
      </c>
      <c r="B710" s="226">
        <v>1165.5</v>
      </c>
      <c r="C710" s="226">
        <v>4.6924999999999999</v>
      </c>
      <c r="D710" s="226">
        <v>10.2525</v>
      </c>
      <c r="E710" s="226">
        <v>296.8</v>
      </c>
      <c r="F710" s="227">
        <v>7.1375000000000002</v>
      </c>
      <c r="G710" s="226">
        <v>7.5750000000000002</v>
      </c>
      <c r="H710" s="226">
        <v>23.34</v>
      </c>
      <c r="I710" s="226">
        <v>187.5</v>
      </c>
      <c r="J710" s="217"/>
      <c r="K710" s="228">
        <f t="shared" si="169"/>
        <v>256.94962649999997</v>
      </c>
      <c r="L710" s="228">
        <f t="shared" si="170"/>
        <v>184.73527849999999</v>
      </c>
      <c r="M710" s="229">
        <f t="shared" si="171"/>
        <v>376.71478424999992</v>
      </c>
      <c r="N710" s="226">
        <f t="shared" si="172"/>
        <v>327.16590331630266</v>
      </c>
      <c r="O710" s="235">
        <f t="shared" si="173"/>
        <v>262.25815875000001</v>
      </c>
      <c r="P710" s="231">
        <f t="shared" si="174"/>
        <v>278.3335275</v>
      </c>
      <c r="Q710" s="154">
        <f t="shared" si="175"/>
        <v>514.55363999999997</v>
      </c>
      <c r="R710" s="232">
        <f t="shared" si="176"/>
        <v>4133.625</v>
      </c>
    </row>
    <row r="711" spans="1:18" s="234" customFormat="1" ht="18" customHeight="1">
      <c r="A711" s="233">
        <v>40435</v>
      </c>
      <c r="B711" s="226">
        <v>1184</v>
      </c>
      <c r="C711" s="226">
        <v>4.78</v>
      </c>
      <c r="D711" s="226">
        <v>10.25</v>
      </c>
      <c r="E711" s="226">
        <v>290</v>
      </c>
      <c r="F711" s="227">
        <v>7.0449999999999999</v>
      </c>
      <c r="G711" s="226">
        <v>7.5975000000000001</v>
      </c>
      <c r="H711" s="226">
        <v>24.36</v>
      </c>
      <c r="I711" s="226">
        <v>193.7</v>
      </c>
      <c r="J711" s="217"/>
      <c r="K711" s="228">
        <f t="shared" si="169"/>
        <v>261.02819199999999</v>
      </c>
      <c r="L711" s="228">
        <f t="shared" si="170"/>
        <v>188.17999600000002</v>
      </c>
      <c r="M711" s="229">
        <f t="shared" si="171"/>
        <v>376.62292499999995</v>
      </c>
      <c r="N711" s="226">
        <f t="shared" si="172"/>
        <v>319.67018855029568</v>
      </c>
      <c r="O711" s="235">
        <f t="shared" si="173"/>
        <v>258.85936649999996</v>
      </c>
      <c r="P711" s="231">
        <f t="shared" si="174"/>
        <v>279.16026074999996</v>
      </c>
      <c r="Q711" s="154">
        <f t="shared" si="175"/>
        <v>537.04055999999991</v>
      </c>
      <c r="R711" s="232">
        <f t="shared" si="176"/>
        <v>4270.3101999999999</v>
      </c>
    </row>
    <row r="712" spans="1:18" s="234" customFormat="1" ht="18" customHeight="1">
      <c r="A712" s="233">
        <v>40436</v>
      </c>
      <c r="B712" s="226">
        <v>1215</v>
      </c>
      <c r="C712" s="226">
        <v>4.9524999999999997</v>
      </c>
      <c r="D712" s="226">
        <v>10.425000000000001</v>
      </c>
      <c r="E712" s="226">
        <v>294.5</v>
      </c>
      <c r="F712" s="227">
        <v>7.2675000000000001</v>
      </c>
      <c r="G712" s="226">
        <v>7.5975000000000001</v>
      </c>
      <c r="H712" s="226">
        <v>23.82</v>
      </c>
      <c r="I712" s="226">
        <v>192.65</v>
      </c>
      <c r="J712" s="217"/>
      <c r="K712" s="228">
        <f t="shared" si="169"/>
        <v>267.86254500000001</v>
      </c>
      <c r="L712" s="228">
        <f t="shared" si="170"/>
        <v>194.97101050000001</v>
      </c>
      <c r="M712" s="229">
        <f t="shared" si="171"/>
        <v>383.05307249999998</v>
      </c>
      <c r="N712" s="226">
        <f t="shared" si="172"/>
        <v>324.63058802780029</v>
      </c>
      <c r="O712" s="235">
        <f t="shared" si="173"/>
        <v>267.03483975</v>
      </c>
      <c r="P712" s="231">
        <f t="shared" si="174"/>
        <v>279.16026074999996</v>
      </c>
      <c r="Q712" s="154">
        <f t="shared" si="175"/>
        <v>525.13571999999999</v>
      </c>
      <c r="R712" s="232">
        <f t="shared" si="176"/>
        <v>4247.1619000000001</v>
      </c>
    </row>
    <row r="713" spans="1:18" s="234" customFormat="1" ht="18" customHeight="1">
      <c r="A713" s="233">
        <v>40437</v>
      </c>
      <c r="B713" s="226">
        <v>1187.5</v>
      </c>
      <c r="C713" s="226">
        <v>4.96</v>
      </c>
      <c r="D713" s="226">
        <v>10.362500000000001</v>
      </c>
      <c r="E713" s="226">
        <v>293.10000000000002</v>
      </c>
      <c r="F713" s="227">
        <v>7.1924999999999999</v>
      </c>
      <c r="G713" s="226">
        <v>7.5049999999999999</v>
      </c>
      <c r="H713" s="226">
        <v>24.48</v>
      </c>
      <c r="I713" s="226">
        <v>190.35</v>
      </c>
      <c r="J713" s="217"/>
      <c r="K713" s="228">
        <f t="shared" si="169"/>
        <v>261.79981249999997</v>
      </c>
      <c r="L713" s="228">
        <f t="shared" si="170"/>
        <v>195.26627200000001</v>
      </c>
      <c r="M713" s="229">
        <f t="shared" si="171"/>
        <v>380.75659124999999</v>
      </c>
      <c r="N713" s="226">
        <f t="shared" si="172"/>
        <v>323.08735263479889</v>
      </c>
      <c r="O713" s="235">
        <f t="shared" si="173"/>
        <v>264.27906224999998</v>
      </c>
      <c r="P713" s="231">
        <f t="shared" si="174"/>
        <v>275.76146849999998</v>
      </c>
      <c r="Q713" s="154">
        <f t="shared" si="175"/>
        <v>539.68608000000006</v>
      </c>
      <c r="R713" s="232">
        <f t="shared" si="176"/>
        <v>4196.4560999999994</v>
      </c>
    </row>
    <row r="714" spans="1:18" s="234" customFormat="1" ht="18" customHeight="1">
      <c r="A714" s="233">
        <v>40438</v>
      </c>
      <c r="B714" s="226">
        <v>1208</v>
      </c>
      <c r="C714" s="226">
        <v>5.1325000000000003</v>
      </c>
      <c r="D714" s="226">
        <v>10.69</v>
      </c>
      <c r="E714" s="226">
        <v>304.7</v>
      </c>
      <c r="F714" s="227">
        <v>7.3925000000000001</v>
      </c>
      <c r="G714" s="226">
        <v>7.6825000000000001</v>
      </c>
      <c r="H714" s="226">
        <v>24.61</v>
      </c>
      <c r="I714" s="226">
        <v>187.85</v>
      </c>
      <c r="J714" s="217"/>
      <c r="K714" s="228">
        <f t="shared" si="169"/>
        <v>266.31930399999999</v>
      </c>
      <c r="L714" s="228">
        <f t="shared" si="170"/>
        <v>202.05728650000003</v>
      </c>
      <c r="M714" s="229">
        <f t="shared" si="171"/>
        <v>392.79015299999998</v>
      </c>
      <c r="N714" s="226">
        <f t="shared" si="172"/>
        <v>335.87416017681068</v>
      </c>
      <c r="O714" s="235">
        <f t="shared" si="173"/>
        <v>271.62780225</v>
      </c>
      <c r="P714" s="231">
        <f t="shared" si="174"/>
        <v>282.28347524999998</v>
      </c>
      <c r="Q714" s="154">
        <f t="shared" si="175"/>
        <v>542.55205999999998</v>
      </c>
      <c r="R714" s="232">
        <f t="shared" si="176"/>
        <v>4141.3410999999996</v>
      </c>
    </row>
    <row r="715" spans="1:18" s="234" customFormat="1" ht="18" customHeight="1">
      <c r="A715" s="233">
        <v>40441</v>
      </c>
      <c r="B715" s="226">
        <v>1225.5</v>
      </c>
      <c r="C715" s="226">
        <v>5.0824999999999996</v>
      </c>
      <c r="D715" s="226">
        <v>10.845000000000001</v>
      </c>
      <c r="E715" s="226">
        <v>306.10000000000002</v>
      </c>
      <c r="F715" s="227">
        <v>7.3174999999999999</v>
      </c>
      <c r="G715" s="226">
        <v>7.5750000000000002</v>
      </c>
      <c r="H715" s="226">
        <v>24.29</v>
      </c>
      <c r="I715" s="226">
        <v>189.3</v>
      </c>
      <c r="J715" s="217"/>
      <c r="K715" s="228">
        <f t="shared" si="169"/>
        <v>270.17740650000002</v>
      </c>
      <c r="L715" s="228">
        <f t="shared" si="170"/>
        <v>200.0888765</v>
      </c>
      <c r="M715" s="229">
        <f t="shared" si="171"/>
        <v>398.48542650000002</v>
      </c>
      <c r="N715" s="226">
        <f t="shared" si="172"/>
        <v>337.41739556981213</v>
      </c>
      <c r="O715" s="235">
        <f t="shared" si="173"/>
        <v>268.87202474999998</v>
      </c>
      <c r="P715" s="231">
        <f t="shared" si="174"/>
        <v>278.3335275</v>
      </c>
      <c r="Q715" s="154">
        <f t="shared" si="175"/>
        <v>535.49734000000001</v>
      </c>
      <c r="R715" s="232">
        <f t="shared" si="176"/>
        <v>4173.3077999999996</v>
      </c>
    </row>
    <row r="716" spans="1:18" s="234" customFormat="1" ht="18" customHeight="1">
      <c r="A716" s="233">
        <v>40442</v>
      </c>
      <c r="B716" s="226">
        <v>1214</v>
      </c>
      <c r="C716" s="226">
        <v>5.0525000000000002</v>
      </c>
      <c r="D716" s="226">
        <v>10.8</v>
      </c>
      <c r="E716" s="226">
        <v>303.5</v>
      </c>
      <c r="F716" s="227">
        <v>7.18</v>
      </c>
      <c r="G716" s="226">
        <v>7.5</v>
      </c>
      <c r="H716" s="226">
        <v>23.79</v>
      </c>
      <c r="I716" s="226">
        <v>189.3</v>
      </c>
      <c r="J716" s="217"/>
      <c r="K716" s="228">
        <f t="shared" si="169"/>
        <v>267.64208200000002</v>
      </c>
      <c r="L716" s="228">
        <f t="shared" si="170"/>
        <v>198.90783050000002</v>
      </c>
      <c r="M716" s="229">
        <f t="shared" si="171"/>
        <v>396.83195999999998</v>
      </c>
      <c r="N716" s="226">
        <f t="shared" si="172"/>
        <v>334.55138698280945</v>
      </c>
      <c r="O716" s="235">
        <f t="shared" si="173"/>
        <v>263.81976599999996</v>
      </c>
      <c r="P716" s="231">
        <f t="shared" si="174"/>
        <v>275.57774999999998</v>
      </c>
      <c r="Q716" s="154">
        <f t="shared" si="175"/>
        <v>524.47433999999998</v>
      </c>
      <c r="R716" s="232">
        <f t="shared" si="176"/>
        <v>4173.3077999999996</v>
      </c>
    </row>
    <row r="717" spans="1:18" s="234" customFormat="1" ht="18" customHeight="1">
      <c r="A717" s="233">
        <v>40443</v>
      </c>
      <c r="B717" s="226">
        <v>1221.5</v>
      </c>
      <c r="C717" s="226">
        <v>5.05</v>
      </c>
      <c r="D717" s="226">
        <v>10.885</v>
      </c>
      <c r="E717" s="226">
        <v>306.2</v>
      </c>
      <c r="F717" s="227">
        <v>7.1974999999999998</v>
      </c>
      <c r="G717" s="226">
        <v>7.5625</v>
      </c>
      <c r="H717" s="226">
        <v>24.31</v>
      </c>
      <c r="I717" s="226">
        <v>179.95</v>
      </c>
      <c r="J717" s="217"/>
      <c r="K717" s="228">
        <f t="shared" si="169"/>
        <v>269.29555449999998</v>
      </c>
      <c r="L717" s="228">
        <f t="shared" si="170"/>
        <v>198.80941000000001</v>
      </c>
      <c r="M717" s="229">
        <f t="shared" si="171"/>
        <v>399.95517449999994</v>
      </c>
      <c r="N717" s="226">
        <f t="shared" si="172"/>
        <v>337.52762666931221</v>
      </c>
      <c r="O717" s="235">
        <f t="shared" si="173"/>
        <v>264.46278074999998</v>
      </c>
      <c r="P717" s="231">
        <f t="shared" si="174"/>
        <v>277.87423124999998</v>
      </c>
      <c r="Q717" s="154">
        <f t="shared" si="175"/>
        <v>535.9382599999999</v>
      </c>
      <c r="R717" s="232">
        <f t="shared" si="176"/>
        <v>3967.1776999999997</v>
      </c>
    </row>
    <row r="718" spans="1:18" s="234" customFormat="1" ht="18" customHeight="1">
      <c r="A718" s="233">
        <v>40444</v>
      </c>
      <c r="B718" s="226">
        <v>1208.5</v>
      </c>
      <c r="C718" s="226">
        <v>4.9924999999999997</v>
      </c>
      <c r="D718" s="226">
        <v>10.935</v>
      </c>
      <c r="E718" s="226">
        <v>305.5</v>
      </c>
      <c r="F718" s="227">
        <v>6.9725000000000001</v>
      </c>
      <c r="G718" s="226">
        <v>7.3724999999999996</v>
      </c>
      <c r="H718" s="226">
        <v>24.7</v>
      </c>
      <c r="I718" s="226">
        <v>181.65</v>
      </c>
      <c r="J718" s="217"/>
      <c r="K718" s="228">
        <f t="shared" si="169"/>
        <v>266.42953549999999</v>
      </c>
      <c r="L718" s="228">
        <f t="shared" si="170"/>
        <v>196.5457385</v>
      </c>
      <c r="M718" s="229">
        <f t="shared" si="171"/>
        <v>401.79235949999998</v>
      </c>
      <c r="N718" s="226">
        <f t="shared" si="172"/>
        <v>336.75600897281151</v>
      </c>
      <c r="O718" s="235">
        <f t="shared" si="173"/>
        <v>256.19544824999997</v>
      </c>
      <c r="P718" s="231">
        <f t="shared" si="174"/>
        <v>270.89292824999995</v>
      </c>
      <c r="Q718" s="154">
        <f t="shared" si="175"/>
        <v>544.53620000000001</v>
      </c>
      <c r="R718" s="232">
        <f t="shared" si="176"/>
        <v>4004.6558999999997</v>
      </c>
    </row>
    <row r="719" spans="1:18" s="234" customFormat="1" ht="18" customHeight="1">
      <c r="A719" s="233">
        <v>40445</v>
      </c>
      <c r="B719" s="226">
        <v>1236</v>
      </c>
      <c r="C719" s="226">
        <v>5.2175000000000002</v>
      </c>
      <c r="D719" s="226">
        <v>11.26</v>
      </c>
      <c r="E719" s="226">
        <v>313.2</v>
      </c>
      <c r="F719" s="227">
        <v>7.2</v>
      </c>
      <c r="G719" s="226">
        <v>7.5750000000000002</v>
      </c>
      <c r="H719" s="226">
        <v>25.44</v>
      </c>
      <c r="I719" s="226">
        <v>180.6</v>
      </c>
      <c r="J719" s="217"/>
      <c r="K719" s="228">
        <f t="shared" si="169"/>
        <v>272.49226799999997</v>
      </c>
      <c r="L719" s="228">
        <f t="shared" si="170"/>
        <v>205.40358350000002</v>
      </c>
      <c r="M719" s="229">
        <f t="shared" si="171"/>
        <v>413.73406199999994</v>
      </c>
      <c r="N719" s="226">
        <f t="shared" si="172"/>
        <v>345.24380363431931</v>
      </c>
      <c r="O719" s="235">
        <f t="shared" si="173"/>
        <v>264.55464000000001</v>
      </c>
      <c r="P719" s="231">
        <f t="shared" si="174"/>
        <v>278.3335275</v>
      </c>
      <c r="Q719" s="154">
        <f t="shared" si="175"/>
        <v>560.85023999999999</v>
      </c>
      <c r="R719" s="232">
        <f t="shared" si="176"/>
        <v>3981.5075999999999</v>
      </c>
    </row>
    <row r="720" spans="1:18" s="234" customFormat="1" ht="18" customHeight="1">
      <c r="A720" s="233">
        <v>40448</v>
      </c>
      <c r="B720" s="226">
        <v>1256.5</v>
      </c>
      <c r="C720" s="226">
        <v>5.1275000000000004</v>
      </c>
      <c r="D720" s="226">
        <v>11.285</v>
      </c>
      <c r="E720" s="226">
        <v>311.39999999999998</v>
      </c>
      <c r="F720" s="227">
        <v>7.0650000000000004</v>
      </c>
      <c r="G720" s="226">
        <v>7.3975</v>
      </c>
      <c r="H720" s="226">
        <v>26.09</v>
      </c>
      <c r="I720" s="226">
        <v>182.25</v>
      </c>
      <c r="J720" s="217"/>
      <c r="K720" s="228">
        <f t="shared" si="169"/>
        <v>277.01175949999998</v>
      </c>
      <c r="L720" s="228">
        <f t="shared" si="170"/>
        <v>201.86044550000003</v>
      </c>
      <c r="M720" s="229">
        <f t="shared" si="171"/>
        <v>414.65265449999998</v>
      </c>
      <c r="N720" s="226">
        <f t="shared" si="172"/>
        <v>343.25964384331746</v>
      </c>
      <c r="O720" s="235">
        <f t="shared" si="173"/>
        <v>259.59424050000001</v>
      </c>
      <c r="P720" s="231">
        <f t="shared" si="174"/>
        <v>271.81152075</v>
      </c>
      <c r="Q720" s="154">
        <f t="shared" si="175"/>
        <v>575.18014000000005</v>
      </c>
      <c r="R720" s="232">
        <f t="shared" si="176"/>
        <v>4017.8834999999999</v>
      </c>
    </row>
    <row r="721" spans="1:18" s="234" customFormat="1" ht="18" customHeight="1">
      <c r="A721" s="233">
        <v>40449</v>
      </c>
      <c r="B721" s="226">
        <v>1256</v>
      </c>
      <c r="C721" s="226">
        <v>5</v>
      </c>
      <c r="D721" s="226">
        <v>11.1</v>
      </c>
      <c r="E721" s="226">
        <v>303.5</v>
      </c>
      <c r="F721" s="227">
        <v>6.8475000000000001</v>
      </c>
      <c r="G721" s="226">
        <v>7.16</v>
      </c>
      <c r="H721" s="226">
        <v>26.84</v>
      </c>
      <c r="I721" s="226">
        <v>188.95</v>
      </c>
      <c r="J721" s="217"/>
      <c r="K721" s="228">
        <f t="shared" si="169"/>
        <v>276.90152799999998</v>
      </c>
      <c r="L721" s="228">
        <f t="shared" si="170"/>
        <v>196.84100000000001</v>
      </c>
      <c r="M721" s="229">
        <f t="shared" si="171"/>
        <v>407.85506999999996</v>
      </c>
      <c r="N721" s="226">
        <f t="shared" si="172"/>
        <v>334.55138698280945</v>
      </c>
      <c r="O721" s="235">
        <f t="shared" si="173"/>
        <v>251.60248574999997</v>
      </c>
      <c r="P721" s="231">
        <f t="shared" si="174"/>
        <v>263.08489199999997</v>
      </c>
      <c r="Q721" s="154">
        <f t="shared" si="175"/>
        <v>591.71463999999992</v>
      </c>
      <c r="R721" s="232">
        <f t="shared" si="176"/>
        <v>4165.5916999999999</v>
      </c>
    </row>
    <row r="722" spans="1:18" s="234" customFormat="1" ht="18" customHeight="1">
      <c r="A722" s="233">
        <v>40450</v>
      </c>
      <c r="B722" s="226">
        <v>1242</v>
      </c>
      <c r="C722" s="226">
        <v>5.05</v>
      </c>
      <c r="D722" s="226">
        <v>10.99</v>
      </c>
      <c r="E722" s="226">
        <v>302.5</v>
      </c>
      <c r="F722" s="227">
        <v>6.835</v>
      </c>
      <c r="G722" s="226">
        <v>7.17</v>
      </c>
      <c r="H722" s="226">
        <v>26.82</v>
      </c>
      <c r="I722" s="226">
        <v>185.75</v>
      </c>
      <c r="J722" s="217"/>
      <c r="K722" s="228">
        <f t="shared" si="169"/>
        <v>273.815046</v>
      </c>
      <c r="L722" s="228">
        <f t="shared" si="170"/>
        <v>198.80941000000001</v>
      </c>
      <c r="M722" s="229">
        <f t="shared" si="171"/>
        <v>403.81326299999995</v>
      </c>
      <c r="N722" s="226">
        <f t="shared" si="172"/>
        <v>333.44907598780844</v>
      </c>
      <c r="O722" s="235">
        <f t="shared" si="173"/>
        <v>251.14318949999998</v>
      </c>
      <c r="P722" s="231">
        <f t="shared" si="174"/>
        <v>263.45232899999996</v>
      </c>
      <c r="Q722" s="154">
        <f t="shared" si="175"/>
        <v>591.27371999999991</v>
      </c>
      <c r="R722" s="232">
        <f t="shared" si="176"/>
        <v>4095.0444999999995</v>
      </c>
    </row>
    <row r="723" spans="1:18" s="234" customFormat="1" ht="18" customHeight="1" thickBot="1">
      <c r="A723" s="233">
        <v>40451</v>
      </c>
      <c r="B723" s="215">
        <v>1256.5</v>
      </c>
      <c r="C723" s="215">
        <v>4.96</v>
      </c>
      <c r="D723" s="215">
        <v>11.07</v>
      </c>
      <c r="E723" s="215">
        <v>302.10000000000002</v>
      </c>
      <c r="F723" s="216">
        <v>6.74</v>
      </c>
      <c r="G723" s="215">
        <v>7.08</v>
      </c>
      <c r="H723" s="215">
        <v>25.3</v>
      </c>
      <c r="I723" s="215">
        <v>183.05</v>
      </c>
      <c r="J723" s="217"/>
      <c r="K723" s="218">
        <f t="shared" si="169"/>
        <v>277.01175949999998</v>
      </c>
      <c r="L723" s="218">
        <f t="shared" si="170"/>
        <v>195.26627200000001</v>
      </c>
      <c r="M723" s="219">
        <f t="shared" si="171"/>
        <v>406.75275899999997</v>
      </c>
      <c r="N723" s="215">
        <f t="shared" si="172"/>
        <v>333.00815158980805</v>
      </c>
      <c r="O723" s="235">
        <f t="shared" si="173"/>
        <v>247.65253799999999</v>
      </c>
      <c r="P723" s="220">
        <f t="shared" si="174"/>
        <v>260.14539600000001</v>
      </c>
      <c r="Q723" s="221">
        <f t="shared" si="175"/>
        <v>557.76379999999995</v>
      </c>
      <c r="R723" s="222">
        <f t="shared" si="176"/>
        <v>4035.5202999999997</v>
      </c>
    </row>
    <row r="724" spans="1:18" ht="18" customHeight="1" thickBot="1">
      <c r="A724" s="120" t="s">
        <v>50</v>
      </c>
      <c r="B724" s="107">
        <f t="shared" ref="B724:I724" si="177">AVERAGE(B703:B723)</f>
        <v>1195.7380952380952</v>
      </c>
      <c r="C724" s="107">
        <f t="shared" si="177"/>
        <v>4.8282142857142851</v>
      </c>
      <c r="D724" s="107">
        <f t="shared" si="177"/>
        <v>10.621071428571428</v>
      </c>
      <c r="E724" s="107">
        <f t="shared" si="177"/>
        <v>303.05238095238093</v>
      </c>
      <c r="F724" s="107">
        <f t="shared" si="177"/>
        <v>7.0460714285714285</v>
      </c>
      <c r="G724" s="107">
        <f t="shared" si="177"/>
        <v>7.4109523809523807</v>
      </c>
      <c r="H724" s="107">
        <f t="shared" si="177"/>
        <v>23.718095238095234</v>
      </c>
      <c r="I724" s="107">
        <f t="shared" si="177"/>
        <v>186.82142857142858</v>
      </c>
      <c r="J724" s="119"/>
      <c r="K724" s="223">
        <f t="shared" ref="K724:R724" si="178">AVERAGE(K703:K723)</f>
        <v>263.61600769047624</v>
      </c>
      <c r="L724" s="223">
        <f t="shared" si="178"/>
        <v>190.07810564285711</v>
      </c>
      <c r="M724" s="224">
        <f t="shared" si="178"/>
        <v>390.25746225</v>
      </c>
      <c r="N724" s="72">
        <f t="shared" si="178"/>
        <v>334.05797158504708</v>
      </c>
      <c r="O724" s="72">
        <f t="shared" si="178"/>
        <v>258.89873474999996</v>
      </c>
      <c r="P724" s="225">
        <f t="shared" si="178"/>
        <v>272.30581099999995</v>
      </c>
      <c r="Q724" s="72">
        <f t="shared" si="178"/>
        <v>522.8891276190476</v>
      </c>
      <c r="R724" s="72">
        <f t="shared" si="178"/>
        <v>4118.6652142857147</v>
      </c>
    </row>
    <row r="725" spans="1:18" ht="18" customHeight="1">
      <c r="A725" s="12">
        <v>40452</v>
      </c>
      <c r="B725" s="236">
        <v>1237</v>
      </c>
      <c r="C725" s="237">
        <v>4.6574999999999998</v>
      </c>
      <c r="D725" s="237">
        <v>10.57</v>
      </c>
      <c r="E725" s="237">
        <v>285.7</v>
      </c>
      <c r="F725" s="238">
        <v>6.55</v>
      </c>
      <c r="G725" s="237">
        <v>6.8925000000000001</v>
      </c>
      <c r="H725" s="237">
        <v>23.36</v>
      </c>
      <c r="I725" s="239">
        <v>181.1</v>
      </c>
      <c r="K725" s="240">
        <f t="shared" ref="K725:K745" si="179">B725*0.220463</f>
        <v>272.71273099999996</v>
      </c>
      <c r="L725" s="241">
        <f t="shared" ref="L725:L745" si="180">C725*39.3682</f>
        <v>183.35739150000001</v>
      </c>
      <c r="M725" s="242">
        <f t="shared" ref="M725:M745" si="181">D725*36.7437</f>
        <v>388.38090899999997</v>
      </c>
      <c r="N725" s="243">
        <f t="shared" ref="N725:N745" si="182">E725/0.907185</f>
        <v>314.93025127179129</v>
      </c>
      <c r="O725" s="244">
        <f t="shared" ref="O725:O745" si="183">F725*36.7437</f>
        <v>240.67123499999997</v>
      </c>
      <c r="P725" s="245">
        <f t="shared" ref="P725:P745" si="184">G725*36.7437</f>
        <v>253.25595224999998</v>
      </c>
      <c r="Q725" s="246">
        <f t="shared" ref="Q725:Q745" si="185">H725/100*2204.6</f>
        <v>514.99455999999998</v>
      </c>
      <c r="R725" s="247">
        <f t="shared" ref="R725:R745" si="186">I725/100*2204.6</f>
        <v>3992.5305999999996</v>
      </c>
    </row>
    <row r="726" spans="1:18" s="234" customFormat="1" ht="18" customHeight="1">
      <c r="A726" s="248">
        <v>40455</v>
      </c>
      <c r="B726" s="24">
        <v>1221.5</v>
      </c>
      <c r="C726" s="24">
        <v>4.7149999999999999</v>
      </c>
      <c r="D726" s="24">
        <v>10.54</v>
      </c>
      <c r="E726" s="24">
        <v>288</v>
      </c>
      <c r="F726" s="249">
        <v>6.4725000000000001</v>
      </c>
      <c r="G726" s="24">
        <v>6.83</v>
      </c>
      <c r="H726" s="24">
        <v>22.99</v>
      </c>
      <c r="I726" s="24">
        <v>172.5</v>
      </c>
      <c r="J726" s="19"/>
      <c r="K726" s="250">
        <f t="shared" si="179"/>
        <v>269.29555449999998</v>
      </c>
      <c r="L726" s="250">
        <f t="shared" si="180"/>
        <v>185.62106299999999</v>
      </c>
      <c r="M726" s="251">
        <f t="shared" si="181"/>
        <v>387.27859799999993</v>
      </c>
      <c r="N726" s="252">
        <f t="shared" si="182"/>
        <v>317.46556656029367</v>
      </c>
      <c r="O726" s="253">
        <f t="shared" si="183"/>
        <v>237.82359824999997</v>
      </c>
      <c r="P726" s="254">
        <f t="shared" si="184"/>
        <v>250.95947099999998</v>
      </c>
      <c r="Q726" s="255">
        <f t="shared" si="185"/>
        <v>506.83753999999999</v>
      </c>
      <c r="R726" s="256">
        <f t="shared" si="186"/>
        <v>3802.9349999999999</v>
      </c>
    </row>
    <row r="727" spans="1:18" s="234" customFormat="1" ht="18" customHeight="1">
      <c r="A727" s="248">
        <v>40456</v>
      </c>
      <c r="B727" s="24">
        <v>1250</v>
      </c>
      <c r="C727" s="24">
        <v>4.91</v>
      </c>
      <c r="D727" s="24">
        <v>10.717499999999999</v>
      </c>
      <c r="E727" s="24">
        <v>294.89999999999998</v>
      </c>
      <c r="F727" s="249">
        <v>6.6349999999999998</v>
      </c>
      <c r="G727" s="24">
        <v>7.01</v>
      </c>
      <c r="H727" s="24">
        <v>23.74</v>
      </c>
      <c r="I727" s="24">
        <v>177</v>
      </c>
      <c r="J727" s="19"/>
      <c r="K727" s="250">
        <f t="shared" si="179"/>
        <v>275.57875000000001</v>
      </c>
      <c r="L727" s="250">
        <f t="shared" si="180"/>
        <v>193.29786200000001</v>
      </c>
      <c r="M727" s="251">
        <f t="shared" si="181"/>
        <v>393.80060474999993</v>
      </c>
      <c r="N727" s="252">
        <f t="shared" si="182"/>
        <v>325.07151242580068</v>
      </c>
      <c r="O727" s="253">
        <f t="shared" si="183"/>
        <v>243.79444949999998</v>
      </c>
      <c r="P727" s="254">
        <f t="shared" si="184"/>
        <v>257.57333699999998</v>
      </c>
      <c r="Q727" s="255">
        <f t="shared" si="185"/>
        <v>523.37203999999997</v>
      </c>
      <c r="R727" s="258">
        <f t="shared" si="186"/>
        <v>3902.1419999999998</v>
      </c>
    </row>
    <row r="728" spans="1:18" s="234" customFormat="1" ht="18" customHeight="1">
      <c r="A728" s="248">
        <v>40457</v>
      </c>
      <c r="B728" s="24">
        <v>1270.5</v>
      </c>
      <c r="C728" s="24">
        <v>4.8849999999999998</v>
      </c>
      <c r="D728" s="24">
        <v>10.62</v>
      </c>
      <c r="E728" s="24">
        <v>291.60000000000002</v>
      </c>
      <c r="F728" s="249">
        <v>6.5824999999999996</v>
      </c>
      <c r="G728" s="24">
        <v>6.9749999999999996</v>
      </c>
      <c r="H728" s="24">
        <v>23.54</v>
      </c>
      <c r="I728" s="24">
        <v>175.55</v>
      </c>
      <c r="J728" s="19"/>
      <c r="K728" s="250">
        <f t="shared" si="179"/>
        <v>280.09824149999997</v>
      </c>
      <c r="L728" s="250">
        <f t="shared" si="180"/>
        <v>192.31365700000001</v>
      </c>
      <c r="M728" s="251">
        <f t="shared" si="181"/>
        <v>390.21809399999995</v>
      </c>
      <c r="N728" s="252">
        <f t="shared" si="182"/>
        <v>321.43388614229735</v>
      </c>
      <c r="O728" s="253">
        <f t="shared" si="183"/>
        <v>241.86540524999995</v>
      </c>
      <c r="P728" s="254">
        <f t="shared" si="184"/>
        <v>256.28730749999994</v>
      </c>
      <c r="Q728" s="255">
        <f t="shared" si="185"/>
        <v>518.96284000000003</v>
      </c>
      <c r="R728" s="256">
        <f t="shared" si="186"/>
        <v>3870.1752999999999</v>
      </c>
    </row>
    <row r="729" spans="1:18" s="234" customFormat="1" ht="18" customHeight="1">
      <c r="A729" s="248">
        <v>40458</v>
      </c>
      <c r="B729" s="24">
        <v>1279.5</v>
      </c>
      <c r="C729" s="24">
        <v>4.9824999999999999</v>
      </c>
      <c r="D729" s="24">
        <v>10.65</v>
      </c>
      <c r="E729" s="24">
        <v>292</v>
      </c>
      <c r="F729" s="249">
        <v>6.5925000000000002</v>
      </c>
      <c r="G729" s="24">
        <v>6.9950000000000001</v>
      </c>
      <c r="H729" s="24">
        <v>25.16</v>
      </c>
      <c r="I729" s="24">
        <v>173.45</v>
      </c>
      <c r="J729" s="19"/>
      <c r="K729" s="250">
        <f t="shared" si="179"/>
        <v>282.08240849999999</v>
      </c>
      <c r="L729" s="250">
        <f t="shared" si="180"/>
        <v>196.15205650000001</v>
      </c>
      <c r="M729" s="251">
        <f t="shared" si="181"/>
        <v>391.32040499999999</v>
      </c>
      <c r="N729" s="252">
        <f t="shared" si="182"/>
        <v>321.87481054029774</v>
      </c>
      <c r="O729" s="253">
        <f t="shared" si="183"/>
        <v>242.23284224999998</v>
      </c>
      <c r="P729" s="254">
        <f t="shared" si="184"/>
        <v>257.02218149999999</v>
      </c>
      <c r="Q729" s="255">
        <f t="shared" si="185"/>
        <v>554.67735999999991</v>
      </c>
      <c r="R729" s="256">
        <f t="shared" si="186"/>
        <v>3823.8786999999998</v>
      </c>
    </row>
    <row r="730" spans="1:18" s="234" customFormat="1" ht="18" customHeight="1">
      <c r="A730" s="248">
        <v>40459</v>
      </c>
      <c r="B730" s="24">
        <v>1325</v>
      </c>
      <c r="C730" s="24">
        <v>5.2824999999999998</v>
      </c>
      <c r="D730" s="24">
        <v>11.35</v>
      </c>
      <c r="E730" s="24">
        <v>317</v>
      </c>
      <c r="F730" s="249">
        <v>7.1924999999999999</v>
      </c>
      <c r="G730" s="24">
        <v>7.585</v>
      </c>
      <c r="H730" s="24">
        <v>26.32</v>
      </c>
      <c r="I730" s="24">
        <v>183.85</v>
      </c>
      <c r="J730" s="19"/>
      <c r="K730" s="250">
        <f t="shared" si="179"/>
        <v>292.11347499999999</v>
      </c>
      <c r="L730" s="250">
        <f t="shared" si="180"/>
        <v>207.96251649999999</v>
      </c>
      <c r="M730" s="251">
        <f t="shared" si="181"/>
        <v>417.04099499999995</v>
      </c>
      <c r="N730" s="252">
        <f t="shared" si="182"/>
        <v>349.43258541532322</v>
      </c>
      <c r="O730" s="253">
        <f t="shared" si="183"/>
        <v>264.27906224999998</v>
      </c>
      <c r="P730" s="254">
        <f t="shared" si="184"/>
        <v>278.7009645</v>
      </c>
      <c r="Q730" s="255">
        <f t="shared" si="185"/>
        <v>580.25072</v>
      </c>
      <c r="R730" s="256">
        <f t="shared" si="186"/>
        <v>4053.1570999999999</v>
      </c>
    </row>
    <row r="731" spans="1:18" s="234" customFormat="1" ht="18" customHeight="1">
      <c r="A731" s="248">
        <v>40462</v>
      </c>
      <c r="B731" s="24">
        <v>1300.5</v>
      </c>
      <c r="C731" s="24">
        <v>5.5575000000000001</v>
      </c>
      <c r="D731" s="24">
        <v>11.525</v>
      </c>
      <c r="E731" s="24">
        <v>323.10000000000002</v>
      </c>
      <c r="F731" s="249">
        <v>7.0925000000000002</v>
      </c>
      <c r="G731" s="24">
        <v>7.4675000000000002</v>
      </c>
      <c r="H731" s="24">
        <v>26.59</v>
      </c>
      <c r="I731" s="24">
        <v>180.35</v>
      </c>
      <c r="J731" s="19"/>
      <c r="K731" s="250">
        <f t="shared" si="179"/>
        <v>286.7121315</v>
      </c>
      <c r="L731" s="250">
        <f t="shared" si="180"/>
        <v>218.78877150000002</v>
      </c>
      <c r="M731" s="251">
        <f t="shared" si="181"/>
        <v>423.47114249999998</v>
      </c>
      <c r="N731" s="252">
        <f t="shared" si="182"/>
        <v>356.15668248482945</v>
      </c>
      <c r="O731" s="253">
        <f t="shared" si="183"/>
        <v>260.60469224999997</v>
      </c>
      <c r="P731" s="254">
        <f t="shared" si="184"/>
        <v>274.38357974999997</v>
      </c>
      <c r="Q731" s="255">
        <f t="shared" si="185"/>
        <v>586.20314000000008</v>
      </c>
      <c r="R731" s="256">
        <f t="shared" si="186"/>
        <v>3975.9960999999994</v>
      </c>
    </row>
    <row r="732" spans="1:18" s="234" customFormat="1" ht="18" customHeight="1">
      <c r="A732" s="248">
        <v>40463</v>
      </c>
      <c r="B732" s="24">
        <v>1338.5</v>
      </c>
      <c r="C732" s="24">
        <v>5.79</v>
      </c>
      <c r="D732" s="24">
        <v>11.785</v>
      </c>
      <c r="E732" s="24">
        <v>329.4</v>
      </c>
      <c r="F732" s="249">
        <v>7.1</v>
      </c>
      <c r="G732" s="24">
        <v>7.51</v>
      </c>
      <c r="H732" s="24">
        <v>27.45</v>
      </c>
      <c r="I732" s="24">
        <v>187.2</v>
      </c>
      <c r="J732" s="19"/>
      <c r="K732" s="250">
        <f t="shared" si="179"/>
        <v>295.08972549999999</v>
      </c>
      <c r="L732" s="250">
        <f t="shared" si="180"/>
        <v>227.941878</v>
      </c>
      <c r="M732" s="251">
        <f t="shared" si="181"/>
        <v>433.02450449999998</v>
      </c>
      <c r="N732" s="252">
        <f t="shared" si="182"/>
        <v>363.10124175333584</v>
      </c>
      <c r="O732" s="253">
        <f t="shared" si="183"/>
        <v>260.88026999999994</v>
      </c>
      <c r="P732" s="254">
        <f t="shared" si="184"/>
        <v>275.94518699999998</v>
      </c>
      <c r="Q732" s="255">
        <f t="shared" si="185"/>
        <v>605.16269999999986</v>
      </c>
      <c r="R732" s="256">
        <f t="shared" si="186"/>
        <v>4127.0111999999999</v>
      </c>
    </row>
    <row r="733" spans="1:18" s="234" customFormat="1" ht="18" customHeight="1">
      <c r="A733" s="248">
        <v>40464</v>
      </c>
      <c r="B733" s="24">
        <v>1340</v>
      </c>
      <c r="C733" s="24">
        <v>5.6924999999999999</v>
      </c>
      <c r="D733" s="24">
        <v>11.765000000000001</v>
      </c>
      <c r="E733" s="24">
        <v>325.2</v>
      </c>
      <c r="F733" s="249">
        <v>7.0274999999999999</v>
      </c>
      <c r="G733" s="24">
        <v>7.43</v>
      </c>
      <c r="H733" s="24">
        <v>27.5</v>
      </c>
      <c r="I733" s="24">
        <v>187.75</v>
      </c>
      <c r="J733" s="19"/>
      <c r="K733" s="250">
        <f t="shared" si="179"/>
        <v>295.42041999999998</v>
      </c>
      <c r="L733" s="250">
        <f t="shared" si="180"/>
        <v>224.10347849999999</v>
      </c>
      <c r="M733" s="251">
        <f t="shared" si="181"/>
        <v>432.28963049999999</v>
      </c>
      <c r="N733" s="252">
        <f t="shared" si="182"/>
        <v>358.47153557433154</v>
      </c>
      <c r="O733" s="253">
        <f t="shared" si="183"/>
        <v>258.21635175</v>
      </c>
      <c r="P733" s="254">
        <f t="shared" si="184"/>
        <v>273.00569099999996</v>
      </c>
      <c r="Q733" s="255">
        <f t="shared" si="185"/>
        <v>606.26499999999999</v>
      </c>
      <c r="R733" s="256">
        <f t="shared" si="186"/>
        <v>4139.1364999999996</v>
      </c>
    </row>
    <row r="734" spans="1:18" s="234" customFormat="1" ht="18" customHeight="1">
      <c r="A734" s="248">
        <v>40465</v>
      </c>
      <c r="B734" s="24">
        <v>1358.5</v>
      </c>
      <c r="C734" s="24">
        <v>5.6725000000000003</v>
      </c>
      <c r="D734" s="24">
        <v>11.885</v>
      </c>
      <c r="E734" s="24">
        <v>325.5</v>
      </c>
      <c r="F734" s="249">
        <v>7.0075000000000003</v>
      </c>
      <c r="G734" s="24">
        <v>7.4050000000000002</v>
      </c>
      <c r="H734" s="24">
        <v>27.94</v>
      </c>
      <c r="I734" s="24">
        <v>189.4</v>
      </c>
      <c r="J734" s="19"/>
      <c r="K734" s="250">
        <f t="shared" si="179"/>
        <v>299.4989855</v>
      </c>
      <c r="L734" s="250">
        <f t="shared" si="180"/>
        <v>223.31611450000003</v>
      </c>
      <c r="M734" s="251">
        <f t="shared" si="181"/>
        <v>436.69887449999993</v>
      </c>
      <c r="N734" s="252">
        <f t="shared" si="182"/>
        <v>358.8022288728319</v>
      </c>
      <c r="O734" s="253">
        <f t="shared" si="183"/>
        <v>257.48147775000001</v>
      </c>
      <c r="P734" s="254">
        <f t="shared" si="184"/>
        <v>272.08709849999997</v>
      </c>
      <c r="Q734" s="255">
        <f t="shared" si="185"/>
        <v>615.96524000000011</v>
      </c>
      <c r="R734" s="256">
        <f t="shared" si="186"/>
        <v>4175.5124000000005</v>
      </c>
    </row>
    <row r="735" spans="1:18" ht="18" customHeight="1">
      <c r="A735" s="248">
        <v>40466</v>
      </c>
      <c r="B735" s="13">
        <v>1359</v>
      </c>
      <c r="C735" s="13">
        <v>5.63</v>
      </c>
      <c r="D735" s="13">
        <v>11.85</v>
      </c>
      <c r="E735" s="13">
        <v>328.2</v>
      </c>
      <c r="F735" s="249">
        <v>7.0449999999999999</v>
      </c>
      <c r="G735" s="13">
        <v>7.45</v>
      </c>
      <c r="H735" s="13">
        <v>27.06</v>
      </c>
      <c r="I735" s="13">
        <v>188.25</v>
      </c>
      <c r="K735" s="250">
        <f t="shared" si="179"/>
        <v>299.609217</v>
      </c>
      <c r="L735" s="250">
        <f t="shared" si="180"/>
        <v>221.642966</v>
      </c>
      <c r="M735" s="251">
        <f t="shared" si="181"/>
        <v>435.41284499999995</v>
      </c>
      <c r="N735" s="252">
        <f t="shared" si="182"/>
        <v>361.77846855933461</v>
      </c>
      <c r="O735" s="253">
        <f t="shared" si="183"/>
        <v>258.85936649999996</v>
      </c>
      <c r="P735" s="254">
        <f t="shared" si="184"/>
        <v>273.740565</v>
      </c>
      <c r="Q735" s="255">
        <f t="shared" si="185"/>
        <v>596.56475999999998</v>
      </c>
      <c r="R735" s="256">
        <f t="shared" si="186"/>
        <v>4150.1594999999998</v>
      </c>
    </row>
    <row r="736" spans="1:18" s="234" customFormat="1" ht="18" customHeight="1">
      <c r="A736" s="248">
        <v>40469</v>
      </c>
      <c r="B736" s="24">
        <v>1370.5</v>
      </c>
      <c r="C736" s="24">
        <v>5.57</v>
      </c>
      <c r="D736" s="24">
        <v>11.84</v>
      </c>
      <c r="E736" s="24">
        <v>328.3</v>
      </c>
      <c r="F736" s="249">
        <v>6.9</v>
      </c>
      <c r="G736" s="24">
        <v>7.32</v>
      </c>
      <c r="H736" s="24">
        <v>27.58</v>
      </c>
      <c r="I736" s="24">
        <v>187.5</v>
      </c>
      <c r="J736" s="19"/>
      <c r="K736" s="250">
        <f t="shared" si="179"/>
        <v>302.1445415</v>
      </c>
      <c r="L736" s="250">
        <f t="shared" si="180"/>
        <v>219.28087400000001</v>
      </c>
      <c r="M736" s="251">
        <f t="shared" si="181"/>
        <v>435.04540799999995</v>
      </c>
      <c r="N736" s="252">
        <f t="shared" si="182"/>
        <v>361.88869965883475</v>
      </c>
      <c r="O736" s="253">
        <f t="shared" si="183"/>
        <v>253.53153</v>
      </c>
      <c r="P736" s="254">
        <f t="shared" si="184"/>
        <v>268.96388400000001</v>
      </c>
      <c r="Q736" s="255">
        <f t="shared" si="185"/>
        <v>608.02868000000001</v>
      </c>
      <c r="R736" s="256">
        <f t="shared" si="186"/>
        <v>4133.625</v>
      </c>
    </row>
    <row r="737" spans="1:18" s="234" customFormat="1" ht="18" customHeight="1">
      <c r="A737" s="248">
        <v>40470</v>
      </c>
      <c r="B737" s="24">
        <v>1363</v>
      </c>
      <c r="C737" s="24">
        <v>5.46</v>
      </c>
      <c r="D737" s="24">
        <v>11.8</v>
      </c>
      <c r="E737" s="24">
        <v>328.2</v>
      </c>
      <c r="F737" s="249">
        <v>6.7149999999999999</v>
      </c>
      <c r="G737" s="24">
        <v>7.1550000000000002</v>
      </c>
      <c r="H737" s="24">
        <v>28.33</v>
      </c>
      <c r="I737" s="24">
        <v>192.75</v>
      </c>
      <c r="J737" s="19"/>
      <c r="K737" s="250">
        <f t="shared" si="179"/>
        <v>300.49106899999998</v>
      </c>
      <c r="L737" s="250">
        <f t="shared" si="180"/>
        <v>214.95037200000002</v>
      </c>
      <c r="M737" s="251">
        <f t="shared" si="181"/>
        <v>433.57565999999997</v>
      </c>
      <c r="N737" s="252">
        <f t="shared" si="182"/>
        <v>361.77846855933461</v>
      </c>
      <c r="O737" s="253">
        <f t="shared" si="183"/>
        <v>246.73394549999998</v>
      </c>
      <c r="P737" s="254">
        <f t="shared" si="184"/>
        <v>262.90117349999997</v>
      </c>
      <c r="Q737" s="255">
        <f t="shared" si="185"/>
        <v>624.56317999999999</v>
      </c>
      <c r="R737" s="256">
        <f t="shared" si="186"/>
        <v>4249.3665000000001</v>
      </c>
    </row>
    <row r="738" spans="1:18" s="234" customFormat="1" ht="18" customHeight="1">
      <c r="A738" s="248">
        <v>40471</v>
      </c>
      <c r="B738" s="24">
        <v>1410.5</v>
      </c>
      <c r="C738" s="24">
        <v>5.7350000000000003</v>
      </c>
      <c r="D738" s="24">
        <v>12.12</v>
      </c>
      <c r="E738" s="24">
        <v>337.8</v>
      </c>
      <c r="F738" s="249">
        <v>6.83</v>
      </c>
      <c r="G738" s="24">
        <v>7.3</v>
      </c>
      <c r="H738" s="24">
        <v>28.81</v>
      </c>
      <c r="I738" s="24">
        <v>196.75</v>
      </c>
      <c r="J738" s="19"/>
      <c r="K738" s="250">
        <f t="shared" si="179"/>
        <v>310.96306149999998</v>
      </c>
      <c r="L738" s="250">
        <f t="shared" si="180"/>
        <v>225.77662700000002</v>
      </c>
      <c r="M738" s="251">
        <f t="shared" si="181"/>
        <v>445.33364399999994</v>
      </c>
      <c r="N738" s="252">
        <f t="shared" si="182"/>
        <v>372.36065411134445</v>
      </c>
      <c r="O738" s="253">
        <f t="shared" si="183"/>
        <v>250.95947099999998</v>
      </c>
      <c r="P738" s="254">
        <f t="shared" si="184"/>
        <v>268.22900999999996</v>
      </c>
      <c r="Q738" s="255">
        <f t="shared" si="185"/>
        <v>635.14525999999989</v>
      </c>
      <c r="R738" s="256">
        <f t="shared" si="186"/>
        <v>4337.5505000000003</v>
      </c>
    </row>
    <row r="739" spans="1:18" s="234" customFormat="1" ht="18" customHeight="1">
      <c r="A739" s="248">
        <v>40472</v>
      </c>
      <c r="B739" s="24">
        <v>1414</v>
      </c>
      <c r="C739" s="24">
        <v>5.6425000000000001</v>
      </c>
      <c r="D739" s="24">
        <v>12.015000000000001</v>
      </c>
      <c r="E739" s="24">
        <v>333.4</v>
      </c>
      <c r="F739" s="249">
        <v>6.6875</v>
      </c>
      <c r="G739" s="24">
        <v>7.165</v>
      </c>
      <c r="H739" s="24">
        <v>28.35</v>
      </c>
      <c r="I739" s="24">
        <v>201</v>
      </c>
      <c r="J739" s="19"/>
      <c r="K739" s="250">
        <f t="shared" si="179"/>
        <v>311.73468199999996</v>
      </c>
      <c r="L739" s="250">
        <f t="shared" si="180"/>
        <v>222.13506850000002</v>
      </c>
      <c r="M739" s="251">
        <f t="shared" si="181"/>
        <v>441.47555549999998</v>
      </c>
      <c r="N739" s="252">
        <f t="shared" si="182"/>
        <v>367.51048573333992</v>
      </c>
      <c r="O739" s="253">
        <f t="shared" si="183"/>
        <v>245.72349374999999</v>
      </c>
      <c r="P739" s="254">
        <f t="shared" si="184"/>
        <v>263.26861049999997</v>
      </c>
      <c r="Q739" s="255">
        <f t="shared" si="185"/>
        <v>625.00409999999999</v>
      </c>
      <c r="R739" s="256">
        <f t="shared" si="186"/>
        <v>4431.2459999999992</v>
      </c>
    </row>
    <row r="740" spans="1:18" s="234" customFormat="1" ht="18" customHeight="1">
      <c r="A740" s="248">
        <v>40473</v>
      </c>
      <c r="B740" s="24">
        <v>1423.5</v>
      </c>
      <c r="C740" s="24">
        <v>5.6</v>
      </c>
      <c r="D740" s="24">
        <v>11.994999999999999</v>
      </c>
      <c r="E740" s="24">
        <v>330.9</v>
      </c>
      <c r="F740" s="249">
        <v>6.7074999999999996</v>
      </c>
      <c r="G740" s="24">
        <v>7.19</v>
      </c>
      <c r="H740" s="24">
        <v>28.22</v>
      </c>
      <c r="I740" s="24">
        <v>198.85</v>
      </c>
      <c r="J740" s="19"/>
      <c r="K740" s="250">
        <f t="shared" si="179"/>
        <v>313.82908049999998</v>
      </c>
      <c r="L740" s="250">
        <f t="shared" si="180"/>
        <v>220.46191999999999</v>
      </c>
      <c r="M740" s="251">
        <f t="shared" si="181"/>
        <v>440.74068149999994</v>
      </c>
      <c r="N740" s="252">
        <f t="shared" si="182"/>
        <v>364.75470824583738</v>
      </c>
      <c r="O740" s="253">
        <f t="shared" si="183"/>
        <v>246.45836774999995</v>
      </c>
      <c r="P740" s="254">
        <f t="shared" si="184"/>
        <v>264.18720300000001</v>
      </c>
      <c r="Q740" s="255">
        <f t="shared" si="185"/>
        <v>622.13811999999996</v>
      </c>
      <c r="R740" s="256">
        <f t="shared" si="186"/>
        <v>4383.8471</v>
      </c>
    </row>
    <row r="741" spans="1:18" s="234" customFormat="1" ht="18" customHeight="1">
      <c r="A741" s="248">
        <v>40476</v>
      </c>
      <c r="B741" s="24">
        <v>1467</v>
      </c>
      <c r="C741" s="24">
        <v>5.6875</v>
      </c>
      <c r="D741" s="24">
        <v>12.1775</v>
      </c>
      <c r="E741" s="24">
        <v>334.6</v>
      </c>
      <c r="F741" s="249">
        <v>6.74</v>
      </c>
      <c r="G741" s="24">
        <v>7.2175000000000002</v>
      </c>
      <c r="H741" s="24">
        <v>28.5</v>
      </c>
      <c r="I741" s="24">
        <v>200.5</v>
      </c>
      <c r="J741" s="19"/>
      <c r="K741" s="250">
        <f t="shared" si="179"/>
        <v>323.41922099999999</v>
      </c>
      <c r="L741" s="250">
        <f t="shared" si="180"/>
        <v>223.90663750000002</v>
      </c>
      <c r="M741" s="251">
        <f t="shared" si="181"/>
        <v>447.44640674999999</v>
      </c>
      <c r="N741" s="252">
        <f t="shared" si="182"/>
        <v>368.83325892734121</v>
      </c>
      <c r="O741" s="253">
        <f t="shared" si="183"/>
        <v>247.65253799999999</v>
      </c>
      <c r="P741" s="254">
        <f t="shared" si="184"/>
        <v>265.19765474999997</v>
      </c>
      <c r="Q741" s="255">
        <f t="shared" si="185"/>
        <v>628.31099999999992</v>
      </c>
      <c r="R741" s="256">
        <f t="shared" si="186"/>
        <v>4420.223</v>
      </c>
    </row>
    <row r="742" spans="1:18" s="234" customFormat="1" ht="18" customHeight="1">
      <c r="A742" s="248">
        <v>40477</v>
      </c>
      <c r="B742" s="24">
        <v>1476.5</v>
      </c>
      <c r="C742" s="24">
        <v>5.71</v>
      </c>
      <c r="D742" s="24">
        <v>12.19</v>
      </c>
      <c r="E742" s="24">
        <v>335.5</v>
      </c>
      <c r="F742" s="249">
        <v>6.92</v>
      </c>
      <c r="G742" s="24">
        <v>7.3849999999999998</v>
      </c>
      <c r="H742" s="24">
        <v>27.96</v>
      </c>
      <c r="I742" s="24">
        <v>201.75</v>
      </c>
      <c r="J742" s="19"/>
      <c r="K742" s="250">
        <f t="shared" si="179"/>
        <v>325.5136195</v>
      </c>
      <c r="L742" s="250">
        <f t="shared" si="180"/>
        <v>224.79242200000002</v>
      </c>
      <c r="M742" s="251">
        <f t="shared" si="181"/>
        <v>447.90570299999996</v>
      </c>
      <c r="N742" s="252">
        <f t="shared" si="182"/>
        <v>369.82533882284207</v>
      </c>
      <c r="O742" s="253">
        <f t="shared" si="183"/>
        <v>254.26640399999997</v>
      </c>
      <c r="P742" s="254">
        <f t="shared" si="184"/>
        <v>271.35222449999998</v>
      </c>
      <c r="Q742" s="255">
        <f t="shared" si="185"/>
        <v>616.40616</v>
      </c>
      <c r="R742" s="256">
        <f t="shared" si="186"/>
        <v>4447.7804999999998</v>
      </c>
    </row>
    <row r="743" spans="1:18" s="234" customFormat="1" ht="18" customHeight="1">
      <c r="A743" s="248">
        <v>40478</v>
      </c>
      <c r="B743" s="24">
        <v>1487.5</v>
      </c>
      <c r="C743" s="24">
        <v>5.7725</v>
      </c>
      <c r="D743" s="24">
        <v>12.237500000000001</v>
      </c>
      <c r="E743" s="24">
        <v>335.9</v>
      </c>
      <c r="F743" s="249">
        <v>7.0274999999999999</v>
      </c>
      <c r="G743" s="24">
        <v>7.54</v>
      </c>
      <c r="H743" s="24">
        <v>28.59</v>
      </c>
      <c r="I743" s="24">
        <v>200.3</v>
      </c>
      <c r="J743" s="19"/>
      <c r="K743" s="250">
        <f t="shared" si="179"/>
        <v>327.93871250000001</v>
      </c>
      <c r="L743" s="250">
        <f t="shared" si="180"/>
        <v>227.25293450000001</v>
      </c>
      <c r="M743" s="251">
        <f t="shared" si="181"/>
        <v>449.65102874999997</v>
      </c>
      <c r="N743" s="252">
        <f t="shared" si="182"/>
        <v>370.26626322084246</v>
      </c>
      <c r="O743" s="253">
        <f t="shared" si="183"/>
        <v>258.21635175</v>
      </c>
      <c r="P743" s="254">
        <f t="shared" si="184"/>
        <v>277.04749799999996</v>
      </c>
      <c r="Q743" s="255">
        <f t="shared" si="185"/>
        <v>630.29513999999995</v>
      </c>
      <c r="R743" s="256">
        <f t="shared" si="186"/>
        <v>4415.8137999999999</v>
      </c>
    </row>
    <row r="744" spans="1:18" s="234" customFormat="1" ht="18" customHeight="1">
      <c r="A744" s="248">
        <v>40479</v>
      </c>
      <c r="B744" s="24">
        <v>1477</v>
      </c>
      <c r="C744" s="24">
        <v>5.79</v>
      </c>
      <c r="D744" s="24">
        <v>12.25</v>
      </c>
      <c r="E744" s="24">
        <v>336.3</v>
      </c>
      <c r="F744" s="249">
        <v>7.1825000000000001</v>
      </c>
      <c r="G744" s="24">
        <v>7.7125000000000004</v>
      </c>
      <c r="H744" s="24">
        <v>28.71</v>
      </c>
      <c r="I744" s="24">
        <v>196.6</v>
      </c>
      <c r="J744" s="19"/>
      <c r="K744" s="250">
        <f t="shared" si="179"/>
        <v>325.623851</v>
      </c>
      <c r="L744" s="250">
        <f t="shared" si="180"/>
        <v>227.941878</v>
      </c>
      <c r="M744" s="251">
        <f t="shared" si="181"/>
        <v>450.11032499999999</v>
      </c>
      <c r="N744" s="252">
        <f t="shared" si="182"/>
        <v>370.70718761884291</v>
      </c>
      <c r="O744" s="253">
        <f t="shared" si="183"/>
        <v>263.91162524999999</v>
      </c>
      <c r="P744" s="254">
        <f t="shared" si="184"/>
        <v>283.38578624999997</v>
      </c>
      <c r="Q744" s="255">
        <f t="shared" si="185"/>
        <v>632.94065999999998</v>
      </c>
      <c r="R744" s="256">
        <f t="shared" si="186"/>
        <v>4334.2435999999998</v>
      </c>
    </row>
    <row r="745" spans="1:18" s="234" customFormat="1" ht="18" customHeight="1" thickBot="1">
      <c r="A745" s="248">
        <v>40480</v>
      </c>
      <c r="B745" s="24">
        <v>1442.5</v>
      </c>
      <c r="C745" s="24">
        <v>5.82</v>
      </c>
      <c r="D745" s="24">
        <v>12.26</v>
      </c>
      <c r="E745" s="24">
        <v>337.7</v>
      </c>
      <c r="F745" s="249">
        <v>7.1725000000000003</v>
      </c>
      <c r="G745" s="24">
        <v>7.71</v>
      </c>
      <c r="H745" s="24">
        <v>29.12</v>
      </c>
      <c r="I745" s="24">
        <v>203.45</v>
      </c>
      <c r="J745" s="19"/>
      <c r="K745" s="250">
        <f t="shared" si="179"/>
        <v>318.0178775</v>
      </c>
      <c r="L745" s="250">
        <f t="shared" si="180"/>
        <v>229.12292400000001</v>
      </c>
      <c r="M745" s="251">
        <f t="shared" si="181"/>
        <v>450.47776199999993</v>
      </c>
      <c r="N745" s="252">
        <f t="shared" si="182"/>
        <v>372.2504230118443</v>
      </c>
      <c r="O745" s="253">
        <f t="shared" si="183"/>
        <v>263.54418824999999</v>
      </c>
      <c r="P745" s="254">
        <f t="shared" si="184"/>
        <v>283.293927</v>
      </c>
      <c r="Q745" s="255">
        <f t="shared" si="185"/>
        <v>641.97951999999998</v>
      </c>
      <c r="R745" s="257">
        <f t="shared" si="186"/>
        <v>4485.2586999999994</v>
      </c>
    </row>
    <row r="746" spans="1:18" ht="18" customHeight="1" thickBot="1">
      <c r="A746" s="120" t="s">
        <v>51</v>
      </c>
      <c r="B746" s="107">
        <f t="shared" ref="B746:I746" si="187">AVERAGE(B725:B745)</f>
        <v>1362.4761904761904</v>
      </c>
      <c r="C746" s="107">
        <f t="shared" si="187"/>
        <v>5.4553571428571415</v>
      </c>
      <c r="D746" s="107">
        <f t="shared" si="187"/>
        <v>11.625833333333336</v>
      </c>
      <c r="E746" s="107">
        <f t="shared" si="187"/>
        <v>320.91428571428565</v>
      </c>
      <c r="F746" s="107">
        <f t="shared" si="187"/>
        <v>6.8657142857142857</v>
      </c>
      <c r="G746" s="107">
        <f t="shared" si="187"/>
        <v>7.2973809523809523</v>
      </c>
      <c r="H746" s="107">
        <f t="shared" si="187"/>
        <v>26.94380952380952</v>
      </c>
      <c r="I746" s="107">
        <f t="shared" si="187"/>
        <v>189.32619047619048</v>
      </c>
      <c r="J746" s="119"/>
      <c r="K746" s="223">
        <f t="shared" ref="K746:R746" si="188">AVERAGE(K725:K745)</f>
        <v>300.37558838095237</v>
      </c>
      <c r="L746" s="223">
        <f t="shared" si="188"/>
        <v>214.76759107142857</v>
      </c>
      <c r="M746" s="224">
        <f t="shared" si="188"/>
        <v>427.17613224999997</v>
      </c>
      <c r="N746" s="107">
        <f t="shared" si="188"/>
        <v>353.7473455957558</v>
      </c>
      <c r="O746" s="71">
        <f t="shared" si="188"/>
        <v>252.27174600000001</v>
      </c>
      <c r="P746" s="225">
        <f t="shared" si="188"/>
        <v>268.13277649999998</v>
      </c>
      <c r="Q746" s="71">
        <f t="shared" si="188"/>
        <v>594.0032247619049</v>
      </c>
      <c r="R746" s="71">
        <f t="shared" si="188"/>
        <v>4173.8851952380955</v>
      </c>
    </row>
    <row r="747" spans="1:18" ht="18" customHeight="1">
      <c r="A747" s="12">
        <v>40483</v>
      </c>
      <c r="B747" s="236">
        <v>1394</v>
      </c>
      <c r="C747" s="237">
        <v>5.7725</v>
      </c>
      <c r="D747" s="237">
        <v>12.2525</v>
      </c>
      <c r="E747" s="237">
        <v>337.8</v>
      </c>
      <c r="F747" s="238">
        <v>7.0250000000000004</v>
      </c>
      <c r="G747" s="237">
        <v>7.5425000000000004</v>
      </c>
      <c r="H747" s="237">
        <v>29.45</v>
      </c>
      <c r="I747" s="239">
        <v>197.7</v>
      </c>
      <c r="K747" s="240">
        <f t="shared" ref="K747:K767" si="189">B747*0.220463</f>
        <v>307.325422</v>
      </c>
      <c r="L747" s="241">
        <f t="shared" ref="L747:L767" si="190">C747*39.3682</f>
        <v>227.25293450000001</v>
      </c>
      <c r="M747" s="242">
        <f t="shared" ref="M747:M767" si="191">D747*36.7437</f>
        <v>450.20218424999996</v>
      </c>
      <c r="N747" s="243">
        <f t="shared" ref="N747:N767" si="192">E747/0.907185</f>
        <v>372.36065411134445</v>
      </c>
      <c r="O747" s="244">
        <f t="shared" ref="O747:O767" si="193">F747*36.7437</f>
        <v>258.12449249999997</v>
      </c>
      <c r="P747" s="245">
        <f t="shared" ref="P747:P767" si="194">G747*36.7437</f>
        <v>277.13935724999999</v>
      </c>
      <c r="Q747" s="246">
        <f t="shared" ref="Q747:Q767" si="195">H747/100*2204.6</f>
        <v>649.25469999999996</v>
      </c>
      <c r="R747" s="247">
        <f t="shared" ref="R747:R767" si="196">I747/100*2204.6</f>
        <v>4358.4941999999992</v>
      </c>
    </row>
    <row r="748" spans="1:18" s="234" customFormat="1" ht="18" customHeight="1">
      <c r="A748" s="248">
        <v>40484</v>
      </c>
      <c r="B748" s="24">
        <v>1401</v>
      </c>
      <c r="C748" s="24">
        <v>5.7575000000000003</v>
      </c>
      <c r="D748" s="24">
        <v>12.237500000000001</v>
      </c>
      <c r="E748" s="24">
        <v>337.7</v>
      </c>
      <c r="F748" s="249">
        <v>6.9424999999999999</v>
      </c>
      <c r="G748" s="24">
        <v>7.4850000000000003</v>
      </c>
      <c r="H748" s="24">
        <v>30.12</v>
      </c>
      <c r="I748" s="24">
        <v>199.4</v>
      </c>
      <c r="J748" s="19"/>
      <c r="K748" s="250">
        <f t="shared" si="189"/>
        <v>308.86866299999997</v>
      </c>
      <c r="L748" s="250">
        <f t="shared" si="190"/>
        <v>226.66241150000002</v>
      </c>
      <c r="M748" s="251">
        <f t="shared" si="191"/>
        <v>449.65102874999997</v>
      </c>
      <c r="N748" s="252">
        <f t="shared" si="192"/>
        <v>372.2504230118443</v>
      </c>
      <c r="O748" s="253">
        <f t="shared" si="193"/>
        <v>255.09313724999998</v>
      </c>
      <c r="P748" s="254">
        <f t="shared" si="194"/>
        <v>275.02659449999999</v>
      </c>
      <c r="Q748" s="255">
        <f t="shared" si="195"/>
        <v>664.02552000000003</v>
      </c>
      <c r="R748" s="256">
        <f t="shared" si="196"/>
        <v>4395.9723999999997</v>
      </c>
    </row>
    <row r="749" spans="1:18" s="234" customFormat="1" ht="18" customHeight="1">
      <c r="A749" s="248">
        <v>40485</v>
      </c>
      <c r="B749" s="24">
        <v>1424.5</v>
      </c>
      <c r="C749" s="24">
        <v>5.81</v>
      </c>
      <c r="D749" s="24">
        <v>12.28</v>
      </c>
      <c r="E749" s="24">
        <v>338.9</v>
      </c>
      <c r="F749" s="249">
        <v>6.9</v>
      </c>
      <c r="G749" s="24">
        <v>7.47</v>
      </c>
      <c r="H749" s="24">
        <v>30.15</v>
      </c>
      <c r="I749" s="24">
        <v>196.15</v>
      </c>
      <c r="J749" s="19"/>
      <c r="K749" s="250">
        <f t="shared" si="189"/>
        <v>314.04954349999997</v>
      </c>
      <c r="L749" s="250">
        <f t="shared" si="190"/>
        <v>228.729242</v>
      </c>
      <c r="M749" s="251">
        <f t="shared" si="191"/>
        <v>451.21263599999992</v>
      </c>
      <c r="N749" s="252">
        <f t="shared" si="192"/>
        <v>373.57319620584553</v>
      </c>
      <c r="O749" s="253">
        <f t="shared" si="193"/>
        <v>253.53153</v>
      </c>
      <c r="P749" s="254">
        <f t="shared" si="194"/>
        <v>274.47543899999999</v>
      </c>
      <c r="Q749" s="255">
        <f t="shared" si="195"/>
        <v>664.68689999999992</v>
      </c>
      <c r="R749" s="256">
        <f t="shared" si="196"/>
        <v>4324.3229000000001</v>
      </c>
    </row>
    <row r="750" spans="1:18" s="234" customFormat="1" ht="18" customHeight="1">
      <c r="A750" s="248">
        <v>40486</v>
      </c>
      <c r="B750" s="24">
        <v>1456.5</v>
      </c>
      <c r="C750" s="24">
        <v>5.9</v>
      </c>
      <c r="D750" s="24">
        <v>12.65</v>
      </c>
      <c r="E750" s="24">
        <v>348.2</v>
      </c>
      <c r="F750" s="249">
        <v>7.14</v>
      </c>
      <c r="G750" s="24">
        <v>7.69</v>
      </c>
      <c r="H750" s="24">
        <v>31.66</v>
      </c>
      <c r="I750" s="24">
        <v>205.8</v>
      </c>
      <c r="J750" s="19"/>
      <c r="K750" s="250">
        <f t="shared" si="189"/>
        <v>321.10435949999999</v>
      </c>
      <c r="L750" s="250">
        <f t="shared" si="190"/>
        <v>232.27238000000003</v>
      </c>
      <c r="M750" s="251">
        <f t="shared" si="191"/>
        <v>464.80780499999997</v>
      </c>
      <c r="N750" s="252">
        <f t="shared" si="192"/>
        <v>383.824688459355</v>
      </c>
      <c r="O750" s="253">
        <f t="shared" si="193"/>
        <v>262.35001799999998</v>
      </c>
      <c r="P750" s="254">
        <f t="shared" si="194"/>
        <v>282.55905300000001</v>
      </c>
      <c r="Q750" s="255">
        <f t="shared" si="195"/>
        <v>697.97636</v>
      </c>
      <c r="R750" s="256">
        <f t="shared" si="196"/>
        <v>4537.0668000000005</v>
      </c>
    </row>
    <row r="751" spans="1:18" s="234" customFormat="1" ht="18" customHeight="1">
      <c r="A751" s="248">
        <v>40487</v>
      </c>
      <c r="B751" s="24">
        <v>1470</v>
      </c>
      <c r="C751" s="24">
        <v>5.8775000000000004</v>
      </c>
      <c r="D751" s="24">
        <v>12.734999999999999</v>
      </c>
      <c r="E751" s="24">
        <v>348</v>
      </c>
      <c r="F751" s="249">
        <v>7.2874999999999996</v>
      </c>
      <c r="G751" s="24">
        <v>7.86</v>
      </c>
      <c r="H751" s="24">
        <v>31.76</v>
      </c>
      <c r="I751" s="24">
        <v>205.15</v>
      </c>
      <c r="J751" s="19"/>
      <c r="K751" s="250">
        <f t="shared" si="189"/>
        <v>324.08060999999998</v>
      </c>
      <c r="L751" s="250">
        <f t="shared" si="190"/>
        <v>231.38659550000003</v>
      </c>
      <c r="M751" s="251">
        <f t="shared" si="191"/>
        <v>467.93101949999993</v>
      </c>
      <c r="N751" s="252">
        <f t="shared" si="192"/>
        <v>383.60422626035484</v>
      </c>
      <c r="O751" s="253">
        <f t="shared" si="193"/>
        <v>267.76971374999994</v>
      </c>
      <c r="P751" s="254">
        <f t="shared" si="194"/>
        <v>288.80548199999998</v>
      </c>
      <c r="Q751" s="255">
        <f t="shared" si="195"/>
        <v>700.18095999999991</v>
      </c>
      <c r="R751" s="256">
        <f t="shared" si="196"/>
        <v>4522.7368999999999</v>
      </c>
    </row>
    <row r="752" spans="1:18" s="234" customFormat="1" ht="18" customHeight="1">
      <c r="A752" s="248">
        <v>40490</v>
      </c>
      <c r="B752" s="24">
        <v>1496</v>
      </c>
      <c r="C752" s="24">
        <v>5.8525</v>
      </c>
      <c r="D752" s="24">
        <v>12.645</v>
      </c>
      <c r="E752" s="24">
        <v>344.9</v>
      </c>
      <c r="F752" s="249">
        <v>7.3624999999999998</v>
      </c>
      <c r="G752" s="24">
        <v>7.9550000000000001</v>
      </c>
      <c r="H752" s="24">
        <v>31.88</v>
      </c>
      <c r="I752" s="24">
        <v>208.1</v>
      </c>
      <c r="J752" s="19"/>
      <c r="K752" s="250">
        <f t="shared" si="189"/>
        <v>329.81264799999997</v>
      </c>
      <c r="L752" s="250">
        <f t="shared" si="190"/>
        <v>230.40239050000002</v>
      </c>
      <c r="M752" s="251">
        <f t="shared" si="191"/>
        <v>464.62408649999992</v>
      </c>
      <c r="N752" s="252">
        <f t="shared" si="192"/>
        <v>380.18706217585162</v>
      </c>
      <c r="O752" s="253">
        <f t="shared" si="193"/>
        <v>270.52549124999996</v>
      </c>
      <c r="P752" s="254">
        <f t="shared" si="194"/>
        <v>292.2961335</v>
      </c>
      <c r="Q752" s="255">
        <f t="shared" si="195"/>
        <v>702.82647999999995</v>
      </c>
      <c r="R752" s="256">
        <f t="shared" si="196"/>
        <v>4587.7725999999993</v>
      </c>
    </row>
    <row r="753" spans="1:18" s="234" customFormat="1" ht="18" customHeight="1">
      <c r="A753" s="248">
        <v>40491</v>
      </c>
      <c r="B753" s="24">
        <v>1501.5</v>
      </c>
      <c r="C753" s="24">
        <v>5.7625000000000002</v>
      </c>
      <c r="D753" s="24">
        <v>13.192500000000001</v>
      </c>
      <c r="E753" s="24">
        <v>362.3</v>
      </c>
      <c r="F753" s="249">
        <v>7.2175000000000002</v>
      </c>
      <c r="G753" s="24">
        <v>7.87</v>
      </c>
      <c r="H753" s="24">
        <v>33.11</v>
      </c>
      <c r="I753" s="24">
        <v>217.05</v>
      </c>
      <c r="J753" s="19"/>
      <c r="K753" s="250">
        <f t="shared" si="189"/>
        <v>331.0251945</v>
      </c>
      <c r="L753" s="250">
        <f t="shared" si="190"/>
        <v>226.85925250000003</v>
      </c>
      <c r="M753" s="251">
        <f t="shared" si="191"/>
        <v>484.74126224999998</v>
      </c>
      <c r="N753" s="252">
        <f t="shared" si="192"/>
        <v>399.36727348886944</v>
      </c>
      <c r="O753" s="253">
        <f t="shared" si="193"/>
        <v>265.19765474999997</v>
      </c>
      <c r="P753" s="254">
        <f t="shared" si="194"/>
        <v>289.17291899999998</v>
      </c>
      <c r="Q753" s="255">
        <f t="shared" si="195"/>
        <v>729.94305999999995</v>
      </c>
      <c r="R753" s="256">
        <f t="shared" si="196"/>
        <v>4785.0843000000004</v>
      </c>
    </row>
    <row r="754" spans="1:18" s="234" customFormat="1" ht="18" customHeight="1">
      <c r="A754" s="248">
        <v>40492</v>
      </c>
      <c r="B754" s="24">
        <v>1451</v>
      </c>
      <c r="C754" s="24">
        <v>5.6675000000000004</v>
      </c>
      <c r="D754" s="24">
        <v>13.095000000000001</v>
      </c>
      <c r="E754" s="24">
        <v>355.4</v>
      </c>
      <c r="F754" s="249">
        <v>7.1</v>
      </c>
      <c r="G754" s="24">
        <v>7.7275</v>
      </c>
      <c r="H754" s="24">
        <v>32.81</v>
      </c>
      <c r="I754" s="24">
        <v>212.25</v>
      </c>
      <c r="J754" s="19"/>
      <c r="K754" s="250">
        <f t="shared" si="189"/>
        <v>319.89181300000001</v>
      </c>
      <c r="L754" s="250">
        <f t="shared" si="190"/>
        <v>223.11927350000002</v>
      </c>
      <c r="M754" s="251">
        <f t="shared" si="191"/>
        <v>481.15875149999999</v>
      </c>
      <c r="N754" s="252">
        <f t="shared" si="192"/>
        <v>391.76132762336232</v>
      </c>
      <c r="O754" s="253">
        <f t="shared" si="193"/>
        <v>260.88026999999994</v>
      </c>
      <c r="P754" s="254">
        <f t="shared" si="194"/>
        <v>283.93694174999996</v>
      </c>
      <c r="Q754" s="255">
        <f t="shared" si="195"/>
        <v>723.32925999999998</v>
      </c>
      <c r="R754" s="256">
        <f t="shared" si="196"/>
        <v>4679.2635</v>
      </c>
    </row>
    <row r="755" spans="1:18" s="234" customFormat="1" ht="18" customHeight="1">
      <c r="A755" s="248">
        <v>40493</v>
      </c>
      <c r="B755" s="24">
        <v>1427</v>
      </c>
      <c r="C755" s="24">
        <v>5.64</v>
      </c>
      <c r="D755" s="24">
        <v>13.3025</v>
      </c>
      <c r="E755" s="24">
        <v>358.1</v>
      </c>
      <c r="F755" s="249">
        <v>7.04</v>
      </c>
      <c r="G755" s="24">
        <v>7.68</v>
      </c>
      <c r="H755" s="24">
        <v>29.66</v>
      </c>
      <c r="I755" s="24">
        <v>206.65</v>
      </c>
      <c r="J755" s="19"/>
      <c r="K755" s="250">
        <f t="shared" si="189"/>
        <v>314.60070100000002</v>
      </c>
      <c r="L755" s="250">
        <f t="shared" si="190"/>
        <v>222.03664799999999</v>
      </c>
      <c r="M755" s="251">
        <f t="shared" si="191"/>
        <v>488.78306924999998</v>
      </c>
      <c r="N755" s="252">
        <f t="shared" si="192"/>
        <v>394.73756730986514</v>
      </c>
      <c r="O755" s="253">
        <f t="shared" si="193"/>
        <v>258.67564799999997</v>
      </c>
      <c r="P755" s="254">
        <f t="shared" si="194"/>
        <v>282.19161599999995</v>
      </c>
      <c r="Q755" s="255">
        <f t="shared" si="195"/>
        <v>653.8843599999999</v>
      </c>
      <c r="R755" s="256">
        <f t="shared" si="196"/>
        <v>4555.8058999999994</v>
      </c>
    </row>
    <row r="756" spans="1:18" s="234" customFormat="1" ht="18" customHeight="1">
      <c r="A756" s="248">
        <v>40494</v>
      </c>
      <c r="B756" s="24">
        <v>1376.5</v>
      </c>
      <c r="C756" s="24">
        <v>5.34</v>
      </c>
      <c r="D756" s="24">
        <v>12.63</v>
      </c>
      <c r="E756" s="24">
        <v>339.7</v>
      </c>
      <c r="F756" s="249">
        <v>6.6924999999999999</v>
      </c>
      <c r="G756" s="24">
        <v>7.3</v>
      </c>
      <c r="H756" s="24">
        <v>26.21</v>
      </c>
      <c r="I756" s="24">
        <v>200.45</v>
      </c>
      <c r="J756" s="19"/>
      <c r="K756" s="250">
        <f t="shared" si="189"/>
        <v>303.46731949999997</v>
      </c>
      <c r="L756" s="250">
        <f t="shared" si="190"/>
        <v>210.22618800000001</v>
      </c>
      <c r="M756" s="251">
        <f t="shared" si="191"/>
        <v>464.07293099999998</v>
      </c>
      <c r="N756" s="252">
        <f t="shared" si="192"/>
        <v>374.45504500184637</v>
      </c>
      <c r="O756" s="253">
        <f t="shared" si="193"/>
        <v>245.90721224999999</v>
      </c>
      <c r="P756" s="254">
        <f t="shared" si="194"/>
        <v>268.22900999999996</v>
      </c>
      <c r="Q756" s="255">
        <f t="shared" si="195"/>
        <v>577.82565999999997</v>
      </c>
      <c r="R756" s="256">
        <f t="shared" si="196"/>
        <v>4419.1206999999995</v>
      </c>
    </row>
    <row r="757" spans="1:18" s="234" customFormat="1" ht="18" customHeight="1">
      <c r="A757" s="248">
        <v>40497</v>
      </c>
      <c r="B757" s="24">
        <v>1377.5</v>
      </c>
      <c r="C757" s="24">
        <v>5.5540000000000003</v>
      </c>
      <c r="D757" s="24">
        <v>12.864000000000001</v>
      </c>
      <c r="E757" s="24">
        <v>348.1</v>
      </c>
      <c r="F757" s="249">
        <v>6.726</v>
      </c>
      <c r="G757" s="24">
        <v>7.3250000000000002</v>
      </c>
      <c r="H757" s="24">
        <v>27.03</v>
      </c>
      <c r="I757" s="24">
        <v>204.45</v>
      </c>
      <c r="J757" s="19"/>
      <c r="K757" s="250">
        <f t="shared" si="189"/>
        <v>303.68778249999997</v>
      </c>
      <c r="L757" s="250">
        <f t="shared" si="190"/>
        <v>218.65098280000001</v>
      </c>
      <c r="M757" s="251">
        <f t="shared" si="191"/>
        <v>472.6709568</v>
      </c>
      <c r="N757" s="252">
        <f t="shared" si="192"/>
        <v>383.71445735985498</v>
      </c>
      <c r="O757" s="253">
        <f t="shared" si="193"/>
        <v>247.13812619999999</v>
      </c>
      <c r="P757" s="254">
        <f t="shared" si="194"/>
        <v>269.1476025</v>
      </c>
      <c r="Q757" s="255">
        <f t="shared" si="195"/>
        <v>595.90337999999997</v>
      </c>
      <c r="R757" s="256">
        <f t="shared" si="196"/>
        <v>4507.3046999999997</v>
      </c>
    </row>
    <row r="758" spans="1:18" s="234" customFormat="1" ht="18" customHeight="1">
      <c r="A758" s="248">
        <v>40498</v>
      </c>
      <c r="B758" s="24">
        <v>1327.5</v>
      </c>
      <c r="C758" s="24">
        <v>5.2649999999999997</v>
      </c>
      <c r="D758" s="24">
        <v>12.1975</v>
      </c>
      <c r="E758" s="24">
        <v>329.8</v>
      </c>
      <c r="F758" s="249">
        <v>6.2625000000000002</v>
      </c>
      <c r="G758" s="24">
        <v>6.9</v>
      </c>
      <c r="H758" s="24">
        <v>26.31</v>
      </c>
      <c r="I758" s="24">
        <v>197.8</v>
      </c>
      <c r="J758" s="19"/>
      <c r="K758" s="250">
        <f t="shared" si="189"/>
        <v>292.66463249999998</v>
      </c>
      <c r="L758" s="250">
        <f t="shared" si="190"/>
        <v>207.273573</v>
      </c>
      <c r="M758" s="251">
        <f t="shared" si="191"/>
        <v>448.18128074999993</v>
      </c>
      <c r="N758" s="252">
        <f t="shared" si="192"/>
        <v>363.54216615133629</v>
      </c>
      <c r="O758" s="253">
        <f t="shared" si="193"/>
        <v>230.10742124999999</v>
      </c>
      <c r="P758" s="254">
        <f t="shared" si="194"/>
        <v>253.53153</v>
      </c>
      <c r="Q758" s="255">
        <f t="shared" si="195"/>
        <v>580.03026</v>
      </c>
      <c r="R758" s="256">
        <f t="shared" si="196"/>
        <v>4360.6988000000001</v>
      </c>
    </row>
    <row r="759" spans="1:18" s="234" customFormat="1" ht="18" customHeight="1">
      <c r="A759" s="248">
        <v>40499</v>
      </c>
      <c r="B759" s="24">
        <v>1345</v>
      </c>
      <c r="C759" s="24">
        <v>5.2575000000000003</v>
      </c>
      <c r="D759" s="24">
        <v>12.05</v>
      </c>
      <c r="E759" s="24">
        <v>328</v>
      </c>
      <c r="F759" s="249">
        <v>6.3250000000000002</v>
      </c>
      <c r="G759" s="24">
        <v>6.9550000000000001</v>
      </c>
      <c r="H759" s="24">
        <v>26.47</v>
      </c>
      <c r="I759" s="24">
        <v>199.45</v>
      </c>
      <c r="J759" s="19"/>
      <c r="K759" s="250">
        <f t="shared" si="189"/>
        <v>296.52273500000001</v>
      </c>
      <c r="L759" s="250">
        <f t="shared" si="190"/>
        <v>206.97831150000002</v>
      </c>
      <c r="M759" s="251">
        <f t="shared" si="191"/>
        <v>442.76158499999997</v>
      </c>
      <c r="N759" s="252">
        <f t="shared" si="192"/>
        <v>361.55800636033445</v>
      </c>
      <c r="O759" s="253">
        <f t="shared" si="193"/>
        <v>232.40390249999999</v>
      </c>
      <c r="P759" s="254">
        <f t="shared" si="194"/>
        <v>255.55243349999998</v>
      </c>
      <c r="Q759" s="255">
        <f t="shared" si="195"/>
        <v>583.55761999999993</v>
      </c>
      <c r="R759" s="256">
        <f t="shared" si="196"/>
        <v>4397.0747000000001</v>
      </c>
    </row>
    <row r="760" spans="1:18" s="234" customFormat="1" ht="18" customHeight="1">
      <c r="A760" s="248">
        <v>40500</v>
      </c>
      <c r="B760" s="24">
        <v>1382</v>
      </c>
      <c r="C760" s="24">
        <v>5.4175000000000004</v>
      </c>
      <c r="D760" s="24">
        <v>12.42</v>
      </c>
      <c r="E760" s="24">
        <v>335</v>
      </c>
      <c r="F760" s="249">
        <v>6.4524999999999997</v>
      </c>
      <c r="G760" s="24">
        <v>7.1025</v>
      </c>
      <c r="H760" s="24">
        <v>28.15</v>
      </c>
      <c r="I760" s="24">
        <v>208.65</v>
      </c>
      <c r="J760" s="19"/>
      <c r="K760" s="250">
        <f t="shared" si="189"/>
        <v>304.679866</v>
      </c>
      <c r="L760" s="250">
        <f t="shared" si="190"/>
        <v>213.27722350000002</v>
      </c>
      <c r="M760" s="251">
        <f t="shared" si="191"/>
        <v>456.35675399999997</v>
      </c>
      <c r="N760" s="252">
        <f t="shared" si="192"/>
        <v>369.2741833253416</v>
      </c>
      <c r="O760" s="253">
        <f t="shared" si="193"/>
        <v>237.08872424999996</v>
      </c>
      <c r="P760" s="254">
        <f t="shared" si="194"/>
        <v>260.97212924999997</v>
      </c>
      <c r="Q760" s="255">
        <f t="shared" si="195"/>
        <v>620.59489999999994</v>
      </c>
      <c r="R760" s="256">
        <f t="shared" si="196"/>
        <v>4599.8978999999999</v>
      </c>
    </row>
    <row r="761" spans="1:18" s="234" customFormat="1" ht="18" customHeight="1">
      <c r="A761" s="248">
        <v>40501</v>
      </c>
      <c r="B761" s="24">
        <v>1389.5</v>
      </c>
      <c r="C761" s="24">
        <v>5.2074999999999996</v>
      </c>
      <c r="D761" s="24">
        <v>12.015000000000001</v>
      </c>
      <c r="E761" s="24">
        <v>325.8</v>
      </c>
      <c r="F761" s="249">
        <v>6.4450000000000003</v>
      </c>
      <c r="G761" s="24">
        <v>7.0949999999999998</v>
      </c>
      <c r="H761" s="24">
        <v>26.15</v>
      </c>
      <c r="I761" s="24">
        <v>209.85</v>
      </c>
      <c r="J761" s="19"/>
      <c r="K761" s="250">
        <f t="shared" si="189"/>
        <v>306.33333849999997</v>
      </c>
      <c r="L761" s="250">
        <f t="shared" si="190"/>
        <v>205.00990149999998</v>
      </c>
      <c r="M761" s="251">
        <f t="shared" si="191"/>
        <v>441.47555549999998</v>
      </c>
      <c r="N761" s="252">
        <f t="shared" si="192"/>
        <v>359.13292217133221</v>
      </c>
      <c r="O761" s="253">
        <f t="shared" si="193"/>
        <v>236.81314649999999</v>
      </c>
      <c r="P761" s="254">
        <f t="shared" si="194"/>
        <v>260.69655149999994</v>
      </c>
      <c r="Q761" s="255">
        <f t="shared" si="195"/>
        <v>576.50289999999995</v>
      </c>
      <c r="R761" s="256">
        <f t="shared" si="196"/>
        <v>4626.3531000000003</v>
      </c>
    </row>
    <row r="762" spans="1:18" s="234" customFormat="1" ht="18" customHeight="1">
      <c r="A762" s="248">
        <v>40504</v>
      </c>
      <c r="B762" s="24">
        <v>1374</v>
      </c>
      <c r="C762" s="24">
        <v>5.1524999999999999</v>
      </c>
      <c r="D762" s="24">
        <v>12.215</v>
      </c>
      <c r="E762" s="24">
        <v>333.6</v>
      </c>
      <c r="F762" s="249">
        <v>6.4550000000000001</v>
      </c>
      <c r="G762" s="24">
        <v>7.125</v>
      </c>
      <c r="H762" s="24">
        <v>26.5</v>
      </c>
      <c r="I762" s="24">
        <v>206.15</v>
      </c>
      <c r="J762" s="19"/>
      <c r="K762" s="250">
        <f t="shared" si="189"/>
        <v>302.91616199999999</v>
      </c>
      <c r="L762" s="250">
        <f t="shared" si="190"/>
        <v>202.8446505</v>
      </c>
      <c r="M762" s="251">
        <f t="shared" si="191"/>
        <v>448.82429549999995</v>
      </c>
      <c r="N762" s="252">
        <f t="shared" si="192"/>
        <v>367.73094793234014</v>
      </c>
      <c r="O762" s="253">
        <f t="shared" si="193"/>
        <v>237.18058349999998</v>
      </c>
      <c r="P762" s="254">
        <f t="shared" si="194"/>
        <v>261.79886249999998</v>
      </c>
      <c r="Q762" s="255">
        <f t="shared" si="195"/>
        <v>584.21900000000005</v>
      </c>
      <c r="R762" s="256">
        <f t="shared" si="196"/>
        <v>4544.7829000000002</v>
      </c>
    </row>
    <row r="763" spans="1:18" s="234" customFormat="1" ht="18" customHeight="1">
      <c r="A763" s="248">
        <v>40505</v>
      </c>
      <c r="B763" s="24">
        <v>1340</v>
      </c>
      <c r="C763" s="24">
        <v>5.2850000000000001</v>
      </c>
      <c r="D763" s="24">
        <v>12.39</v>
      </c>
      <c r="E763" s="24">
        <v>340.7</v>
      </c>
      <c r="F763" s="249">
        <v>6.42</v>
      </c>
      <c r="G763" s="24">
        <v>7.1150000000000002</v>
      </c>
      <c r="H763" s="24">
        <v>27.33</v>
      </c>
      <c r="I763" s="24">
        <v>210.35</v>
      </c>
      <c r="J763" s="19"/>
      <c r="K763" s="250">
        <f t="shared" si="189"/>
        <v>295.42041999999998</v>
      </c>
      <c r="L763" s="250">
        <f t="shared" si="190"/>
        <v>208.06093700000002</v>
      </c>
      <c r="M763" s="251">
        <f t="shared" si="191"/>
        <v>455.25444299999998</v>
      </c>
      <c r="N763" s="252">
        <f t="shared" si="192"/>
        <v>375.55735599684738</v>
      </c>
      <c r="O763" s="253">
        <f t="shared" si="193"/>
        <v>235.89455399999997</v>
      </c>
      <c r="P763" s="254">
        <f t="shared" si="194"/>
        <v>261.43142549999999</v>
      </c>
      <c r="Q763" s="255">
        <f t="shared" si="195"/>
        <v>602.51717999999994</v>
      </c>
      <c r="R763" s="256">
        <f t="shared" si="196"/>
        <v>4637.3760999999995</v>
      </c>
    </row>
    <row r="764" spans="1:18" s="234" customFormat="1" ht="18" customHeight="1">
      <c r="A764" s="248">
        <v>40506</v>
      </c>
      <c r="B764" s="24">
        <v>1356.5</v>
      </c>
      <c r="C764" s="24">
        <v>5.3875000000000002</v>
      </c>
      <c r="D764" s="24">
        <v>12.55</v>
      </c>
      <c r="E764" s="24">
        <v>340.2</v>
      </c>
      <c r="F764" s="249">
        <v>6.4749999999999996</v>
      </c>
      <c r="G764" s="24">
        <v>7.19</v>
      </c>
      <c r="H764" s="24">
        <v>27.95</v>
      </c>
      <c r="I764" s="24">
        <v>207.15</v>
      </c>
      <c r="J764" s="19"/>
      <c r="K764" s="250">
        <f t="shared" si="189"/>
        <v>299.05805950000001</v>
      </c>
      <c r="L764" s="250">
        <f t="shared" si="190"/>
        <v>212.09617750000001</v>
      </c>
      <c r="M764" s="251">
        <f t="shared" si="191"/>
        <v>461.13343499999996</v>
      </c>
      <c r="N764" s="252">
        <f t="shared" si="192"/>
        <v>375.00620049934685</v>
      </c>
      <c r="O764" s="253">
        <f t="shared" si="193"/>
        <v>237.91545749999997</v>
      </c>
      <c r="P764" s="254">
        <f t="shared" si="194"/>
        <v>264.18720300000001</v>
      </c>
      <c r="Q764" s="255">
        <f t="shared" si="195"/>
        <v>616.18569999999988</v>
      </c>
      <c r="R764" s="256">
        <f t="shared" si="196"/>
        <v>4566.8288999999995</v>
      </c>
    </row>
    <row r="765" spans="1:18" s="234" customFormat="1" ht="18" customHeight="1">
      <c r="A765" s="248">
        <v>40508</v>
      </c>
      <c r="B765" s="24">
        <v>1340.5</v>
      </c>
      <c r="C765" s="24">
        <v>5.3819999999999997</v>
      </c>
      <c r="D765" s="24">
        <v>12.384</v>
      </c>
      <c r="E765" s="24">
        <v>336.8</v>
      </c>
      <c r="F765" s="249">
        <v>6.4820000000000002</v>
      </c>
      <c r="G765" s="24">
        <v>7.2015000000000002</v>
      </c>
      <c r="H765" s="24">
        <v>28.25</v>
      </c>
      <c r="I765" s="24">
        <v>202.15</v>
      </c>
      <c r="J765" s="19"/>
      <c r="K765" s="250">
        <f t="shared" si="189"/>
        <v>295.53065149999998</v>
      </c>
      <c r="L765" s="250">
        <f t="shared" si="190"/>
        <v>211.8796524</v>
      </c>
      <c r="M765" s="251">
        <f t="shared" si="191"/>
        <v>455.03398079999999</v>
      </c>
      <c r="N765" s="252">
        <f t="shared" si="192"/>
        <v>371.25834311634344</v>
      </c>
      <c r="O765" s="253">
        <f t="shared" si="193"/>
        <v>238.17266339999998</v>
      </c>
      <c r="P765" s="254">
        <f t="shared" si="194"/>
        <v>264.60975554999999</v>
      </c>
      <c r="Q765" s="255">
        <f t="shared" si="195"/>
        <v>622.79949999999997</v>
      </c>
      <c r="R765" s="256">
        <f t="shared" si="196"/>
        <v>4456.5989</v>
      </c>
    </row>
    <row r="766" spans="1:18" s="234" customFormat="1" ht="18" customHeight="1">
      <c r="A766" s="248">
        <v>40511</v>
      </c>
      <c r="B766" s="24">
        <v>1342.5</v>
      </c>
      <c r="C766" s="24">
        <v>5.3825000000000003</v>
      </c>
      <c r="D766" s="24">
        <v>12.35</v>
      </c>
      <c r="E766" s="24">
        <v>336.3</v>
      </c>
      <c r="F766" s="249">
        <v>6.5025000000000004</v>
      </c>
      <c r="G766" s="24">
        <v>7.2649999999999997</v>
      </c>
      <c r="H766" s="24">
        <v>28.35</v>
      </c>
      <c r="I766" s="24">
        <v>202.4</v>
      </c>
      <c r="J766" s="19"/>
      <c r="K766" s="250">
        <f t="shared" si="189"/>
        <v>295.97157749999997</v>
      </c>
      <c r="L766" s="250">
        <f t="shared" si="190"/>
        <v>211.89933650000003</v>
      </c>
      <c r="M766" s="251">
        <f t="shared" si="191"/>
        <v>453.78469499999994</v>
      </c>
      <c r="N766" s="252">
        <f t="shared" si="192"/>
        <v>370.70718761884291</v>
      </c>
      <c r="O766" s="253">
        <f t="shared" si="193"/>
        <v>238.92590924999999</v>
      </c>
      <c r="P766" s="254">
        <f t="shared" si="194"/>
        <v>266.94298049999998</v>
      </c>
      <c r="Q766" s="255">
        <f t="shared" si="195"/>
        <v>625.00409999999999</v>
      </c>
      <c r="R766" s="256">
        <f t="shared" si="196"/>
        <v>4462.1103999999996</v>
      </c>
    </row>
    <row r="767" spans="1:18" s="234" customFormat="1" ht="18" customHeight="1" thickBot="1">
      <c r="A767" s="248">
        <v>40512</v>
      </c>
      <c r="B767" s="24">
        <v>1388</v>
      </c>
      <c r="C767" s="24">
        <v>5.3</v>
      </c>
      <c r="D767" s="24">
        <v>12.43</v>
      </c>
      <c r="E767" s="24">
        <v>338.6</v>
      </c>
      <c r="F767" s="249">
        <v>6.5049999999999999</v>
      </c>
      <c r="G767" s="24">
        <v>7.3</v>
      </c>
      <c r="H767" s="24">
        <v>27.55</v>
      </c>
      <c r="I767" s="24">
        <v>200.95</v>
      </c>
      <c r="J767" s="19"/>
      <c r="K767" s="250">
        <f t="shared" si="189"/>
        <v>306.00264399999998</v>
      </c>
      <c r="L767" s="250">
        <f t="shared" si="190"/>
        <v>208.65146000000001</v>
      </c>
      <c r="M767" s="251">
        <f t="shared" si="191"/>
        <v>456.72419099999996</v>
      </c>
      <c r="N767" s="252">
        <f t="shared" si="192"/>
        <v>373.24250290734528</v>
      </c>
      <c r="O767" s="253">
        <f t="shared" si="193"/>
        <v>239.01776849999999</v>
      </c>
      <c r="P767" s="254">
        <f t="shared" si="194"/>
        <v>268.22900999999996</v>
      </c>
      <c r="Q767" s="255">
        <f t="shared" si="195"/>
        <v>607.3673</v>
      </c>
      <c r="R767" s="256">
        <f t="shared" si="196"/>
        <v>4430.1436999999996</v>
      </c>
    </row>
    <row r="768" spans="1:18" ht="18" customHeight="1" thickBot="1">
      <c r="A768" s="120" t="s">
        <v>49</v>
      </c>
      <c r="B768" s="107">
        <f t="shared" ref="B768:I768" si="197">AVERAGE(B747:B767)</f>
        <v>1398.1428571428571</v>
      </c>
      <c r="C768" s="107">
        <f t="shared" si="197"/>
        <v>5.5224285714285726</v>
      </c>
      <c r="D768" s="107">
        <f t="shared" si="197"/>
        <v>12.518357142857141</v>
      </c>
      <c r="E768" s="107">
        <f t="shared" si="197"/>
        <v>341.13809523809527</v>
      </c>
      <c r="F768" s="107">
        <f t="shared" si="197"/>
        <v>6.7503809523809517</v>
      </c>
      <c r="G768" s="107">
        <f t="shared" si="197"/>
        <v>7.3882857142857157</v>
      </c>
      <c r="H768" s="107">
        <f t="shared" si="197"/>
        <v>28.897619047619042</v>
      </c>
      <c r="I768" s="107">
        <f t="shared" si="197"/>
        <v>204.66904761904757</v>
      </c>
      <c r="J768" s="119"/>
      <c r="K768" s="223">
        <f t="shared" ref="K768:R768" si="198">AVERAGE(K747:K767)</f>
        <v>308.23876871428581</v>
      </c>
      <c r="L768" s="223">
        <f t="shared" si="198"/>
        <v>217.40807248571431</v>
      </c>
      <c r="M768" s="224">
        <f t="shared" si="198"/>
        <v>459.97075934999998</v>
      </c>
      <c r="N768" s="107">
        <f t="shared" si="198"/>
        <v>376.0402731946574</v>
      </c>
      <c r="O768" s="71">
        <f t="shared" si="198"/>
        <v>248.03397259999994</v>
      </c>
      <c r="P768" s="225">
        <f t="shared" si="198"/>
        <v>271.47295380000003</v>
      </c>
      <c r="Q768" s="71">
        <f t="shared" si="198"/>
        <v>637.07690952380938</v>
      </c>
      <c r="R768" s="71">
        <f t="shared" si="198"/>
        <v>4512.1338238095241</v>
      </c>
    </row>
    <row r="769" spans="1:18" ht="18" customHeight="1">
      <c r="A769" s="248">
        <v>40513</v>
      </c>
      <c r="B769" s="24">
        <v>1437.5</v>
      </c>
      <c r="C769" s="24">
        <v>5.5175000000000001</v>
      </c>
      <c r="D769" s="24">
        <v>12.83</v>
      </c>
      <c r="E769" s="24">
        <v>346.6</v>
      </c>
      <c r="F769" s="249">
        <v>6.9749999999999996</v>
      </c>
      <c r="G769" s="24">
        <v>7.8075000000000001</v>
      </c>
      <c r="H769" s="24">
        <v>28.37</v>
      </c>
      <c r="I769" s="24">
        <v>203.3</v>
      </c>
      <c r="J769" s="19"/>
      <c r="K769" s="250">
        <f t="shared" ref="K769:K774" si="199">B769*0.220463</f>
        <v>316.91556249999996</v>
      </c>
      <c r="L769" s="250">
        <f t="shared" ref="L769:L774" si="200">C769*39.3682</f>
        <v>217.2140435</v>
      </c>
      <c r="M769" s="251">
        <f t="shared" ref="M769:M774" si="201">D769*36.7437</f>
        <v>471.42167099999995</v>
      </c>
      <c r="N769" s="252">
        <f t="shared" ref="N769:N774" si="202">E769/0.907185</f>
        <v>382.06099086735344</v>
      </c>
      <c r="O769" s="253">
        <f t="shared" ref="O769:P774" si="203">F769*36.7437</f>
        <v>256.28730749999994</v>
      </c>
      <c r="P769" s="254">
        <f t="shared" si="203"/>
        <v>286.87643774999998</v>
      </c>
      <c r="Q769" s="255">
        <f t="shared" ref="Q769:R774" si="204">H769/100*2204.6</f>
        <v>625.44502</v>
      </c>
      <c r="R769" s="256">
        <f t="shared" si="204"/>
        <v>4481.9517999999998</v>
      </c>
    </row>
    <row r="770" spans="1:18" ht="18" customHeight="1">
      <c r="A770" s="248">
        <v>40514</v>
      </c>
      <c r="B770" s="24">
        <v>1444</v>
      </c>
      <c r="C770" s="24">
        <v>5.4074999999999998</v>
      </c>
      <c r="D770" s="24">
        <v>12.797499999999999</v>
      </c>
      <c r="E770" s="24">
        <v>344.1</v>
      </c>
      <c r="F770" s="249">
        <v>7.0650000000000004</v>
      </c>
      <c r="G770" s="24">
        <v>7.8724999999999996</v>
      </c>
      <c r="H770" s="24">
        <v>28.45</v>
      </c>
      <c r="I770" s="24">
        <v>203.4</v>
      </c>
      <c r="J770" s="19"/>
      <c r="K770" s="250">
        <f t="shared" si="199"/>
        <v>318.34857199999999</v>
      </c>
      <c r="L770" s="250">
        <f t="shared" si="200"/>
        <v>212.88354150000001</v>
      </c>
      <c r="M770" s="251">
        <f t="shared" si="201"/>
        <v>470.22750074999993</v>
      </c>
      <c r="N770" s="252">
        <f t="shared" si="202"/>
        <v>379.3052133798509</v>
      </c>
      <c r="O770" s="253">
        <f t="shared" si="203"/>
        <v>259.59424050000001</v>
      </c>
      <c r="P770" s="254">
        <f t="shared" si="203"/>
        <v>289.26477824999995</v>
      </c>
      <c r="Q770" s="255">
        <f t="shared" si="204"/>
        <v>627.20869999999991</v>
      </c>
      <c r="R770" s="256">
        <f t="shared" si="204"/>
        <v>4484.1564000000008</v>
      </c>
    </row>
    <row r="771" spans="1:18" ht="18" customHeight="1">
      <c r="A771" s="248">
        <v>40515</v>
      </c>
      <c r="B771" s="24">
        <v>1467</v>
      </c>
      <c r="C771" s="24">
        <v>5.59</v>
      </c>
      <c r="D771" s="24">
        <v>13.0025</v>
      </c>
      <c r="E771" s="24">
        <v>350.1</v>
      </c>
      <c r="F771" s="249">
        <v>7.38</v>
      </c>
      <c r="G771" s="24">
        <v>8.1174999999999997</v>
      </c>
      <c r="H771" s="24">
        <v>29.5</v>
      </c>
      <c r="I771" s="24">
        <v>204.5</v>
      </c>
      <c r="J771" s="19"/>
      <c r="K771" s="250">
        <f t="shared" si="199"/>
        <v>323.41922099999999</v>
      </c>
      <c r="L771" s="250">
        <f t="shared" si="200"/>
        <v>220.06823800000001</v>
      </c>
      <c r="M771" s="251">
        <f t="shared" si="201"/>
        <v>477.75995924999995</v>
      </c>
      <c r="N771" s="252">
        <f t="shared" si="202"/>
        <v>385.91907934985699</v>
      </c>
      <c r="O771" s="253">
        <f t="shared" si="203"/>
        <v>271.16850599999998</v>
      </c>
      <c r="P771" s="254">
        <f t="shared" si="203"/>
        <v>298.26698474999995</v>
      </c>
      <c r="Q771" s="255">
        <f t="shared" si="204"/>
        <v>650.35699999999997</v>
      </c>
      <c r="R771" s="256">
        <f t="shared" si="204"/>
        <v>4508.4069999999992</v>
      </c>
    </row>
    <row r="772" spans="1:18" ht="18" customHeight="1">
      <c r="A772" s="248">
        <v>40518</v>
      </c>
      <c r="B772" s="24">
        <v>1455</v>
      </c>
      <c r="C772" s="24">
        <v>5.5374999999999996</v>
      </c>
      <c r="D772" s="24">
        <v>12.885</v>
      </c>
      <c r="E772" s="24">
        <v>345.5</v>
      </c>
      <c r="F772" s="249">
        <v>7.52</v>
      </c>
      <c r="G772" s="24">
        <v>8.2575000000000003</v>
      </c>
      <c r="H772" s="24">
        <v>29.01</v>
      </c>
      <c r="I772" s="24">
        <v>208.65</v>
      </c>
      <c r="J772" s="19"/>
      <c r="K772" s="250">
        <f t="shared" si="199"/>
        <v>320.77366499999999</v>
      </c>
      <c r="L772" s="250">
        <f t="shared" si="200"/>
        <v>218.0014075</v>
      </c>
      <c r="M772" s="251">
        <f t="shared" si="201"/>
        <v>473.44257449999998</v>
      </c>
      <c r="N772" s="252">
        <f t="shared" si="202"/>
        <v>380.84844877285229</v>
      </c>
      <c r="O772" s="253">
        <f t="shared" si="203"/>
        <v>276.31262399999997</v>
      </c>
      <c r="P772" s="254">
        <f t="shared" si="203"/>
        <v>303.41110275</v>
      </c>
      <c r="Q772" s="255">
        <f t="shared" si="204"/>
        <v>639.55446000000006</v>
      </c>
      <c r="R772" s="256">
        <f t="shared" si="204"/>
        <v>4599.8978999999999</v>
      </c>
    </row>
    <row r="773" spans="1:18" ht="18" customHeight="1">
      <c r="A773" s="248">
        <v>40519</v>
      </c>
      <c r="B773" s="24">
        <v>1416.5</v>
      </c>
      <c r="C773" s="24">
        <v>5.4725000000000001</v>
      </c>
      <c r="D773" s="24">
        <v>12.855</v>
      </c>
      <c r="E773" s="24">
        <v>343</v>
      </c>
      <c r="F773" s="249">
        <v>7.43</v>
      </c>
      <c r="G773" s="24">
        <v>8.2149999999999999</v>
      </c>
      <c r="H773" s="24">
        <v>28.41</v>
      </c>
      <c r="I773" s="24">
        <v>207.6</v>
      </c>
      <c r="J773" s="19"/>
      <c r="K773" s="250">
        <f t="shared" si="199"/>
        <v>312.28583950000001</v>
      </c>
      <c r="L773" s="250">
        <f t="shared" si="200"/>
        <v>215.4424745</v>
      </c>
      <c r="M773" s="251">
        <f t="shared" si="201"/>
        <v>472.34026349999999</v>
      </c>
      <c r="N773" s="252">
        <f t="shared" si="202"/>
        <v>378.09267128534975</v>
      </c>
      <c r="O773" s="253">
        <f t="shared" si="203"/>
        <v>273.00569099999996</v>
      </c>
      <c r="P773" s="254">
        <f t="shared" si="203"/>
        <v>301.84949549999999</v>
      </c>
      <c r="Q773" s="255">
        <f t="shared" si="204"/>
        <v>626.32686000000001</v>
      </c>
      <c r="R773" s="256">
        <f t="shared" si="204"/>
        <v>4576.7496000000001</v>
      </c>
    </row>
    <row r="774" spans="1:18" ht="18" customHeight="1" thickBot="1">
      <c r="A774" s="248">
        <v>40520</v>
      </c>
      <c r="B774" s="24">
        <v>1395.5</v>
      </c>
      <c r="C774" s="24">
        <v>5.5925000000000002</v>
      </c>
      <c r="D774" s="24">
        <v>12.96</v>
      </c>
      <c r="E774" s="24">
        <v>345.4</v>
      </c>
      <c r="F774" s="249">
        <v>7.42</v>
      </c>
      <c r="G774" s="24">
        <v>8.2725000000000009</v>
      </c>
      <c r="H774" s="24">
        <v>28.98</v>
      </c>
      <c r="I774" s="24">
        <v>204.25</v>
      </c>
      <c r="J774" s="19"/>
      <c r="K774" s="250">
        <f t="shared" si="199"/>
        <v>307.6561165</v>
      </c>
      <c r="L774" s="250">
        <f t="shared" si="200"/>
        <v>220.16665850000001</v>
      </c>
      <c r="M774" s="251">
        <f t="shared" si="201"/>
        <v>476.198352</v>
      </c>
      <c r="N774" s="252">
        <f t="shared" si="202"/>
        <v>380.73821767335215</v>
      </c>
      <c r="O774" s="253">
        <f t="shared" si="203"/>
        <v>272.63825399999996</v>
      </c>
      <c r="P774" s="254">
        <f t="shared" si="203"/>
        <v>303.96225824999999</v>
      </c>
      <c r="Q774" s="255">
        <f t="shared" si="204"/>
        <v>638.89307999999994</v>
      </c>
      <c r="R774" s="256">
        <f t="shared" si="204"/>
        <v>4502.8954999999996</v>
      </c>
    </row>
    <row r="775" spans="1:18" ht="18" customHeight="1" thickBot="1">
      <c r="A775" s="120" t="s">
        <v>49</v>
      </c>
      <c r="B775" s="107">
        <f t="shared" ref="B775:I775" si="205">AVERAGE(B769:B774)</f>
        <v>1435.9166666666667</v>
      </c>
      <c r="C775" s="107">
        <f t="shared" si="205"/>
        <v>5.5195833333333333</v>
      </c>
      <c r="D775" s="107">
        <f t="shared" si="205"/>
        <v>12.88833333333333</v>
      </c>
      <c r="E775" s="107">
        <f t="shared" si="205"/>
        <v>345.78333333333336</v>
      </c>
      <c r="F775" s="107">
        <f t="shared" si="205"/>
        <v>7.2983333333333329</v>
      </c>
      <c r="G775" s="107">
        <f t="shared" si="205"/>
        <v>8.0904166666666661</v>
      </c>
      <c r="H775" s="107">
        <f t="shared" si="205"/>
        <v>28.786666666666665</v>
      </c>
      <c r="I775" s="107">
        <f t="shared" si="205"/>
        <v>205.28333333333333</v>
      </c>
      <c r="J775" s="119"/>
      <c r="K775" s="223">
        <f t="shared" ref="K775:R775" si="206">AVERAGE(K769:K774)</f>
        <v>316.56649608333333</v>
      </c>
      <c r="L775" s="223">
        <f t="shared" si="206"/>
        <v>217.29606058333334</v>
      </c>
      <c r="M775" s="224">
        <f t="shared" si="206"/>
        <v>473.56505349999992</v>
      </c>
      <c r="N775" s="107">
        <f t="shared" si="206"/>
        <v>381.16077022143594</v>
      </c>
      <c r="O775" s="71">
        <f t="shared" si="206"/>
        <v>268.16777049999996</v>
      </c>
      <c r="P775" s="225">
        <f t="shared" si="206"/>
        <v>297.271842875</v>
      </c>
      <c r="Q775" s="71">
        <f t="shared" si="206"/>
        <v>634.63085333333322</v>
      </c>
      <c r="R775" s="71">
        <f t="shared" si="206"/>
        <v>4525.6763666666657</v>
      </c>
    </row>
  </sheetData>
  <sheetProtection selectLockedCells="1"/>
  <mergeCells count="5">
    <mergeCell ref="Q1:R1"/>
    <mergeCell ref="L3:R3"/>
    <mergeCell ref="L1:O1"/>
    <mergeCell ref="H1:I1"/>
    <mergeCell ref="C1:F1"/>
  </mergeCells>
  <phoneticPr fontId="1" type="noConversion"/>
  <pageMargins left="0.59055118110236227" right="0.19685039370078741" top="0.98425196850393704" bottom="0.98425196850393704" header="0.51181102362204722" footer="0.51181102362204722"/>
  <pageSetup paperSize="9" scale="55" orientation="portrait" r:id="rId1"/>
  <headerFooter alignWithMargins="0"/>
  <ignoredErrors>
    <ignoredError sqref="K739:M745 K747:M767 O747:R767 K725:M738 O739:R745 O725:R738 B679:J679 O703:R715 K703:M715 O658:R678 K716:M721 K701:M701 O716:R721 K680:M700 O680:R700 O701:R701 B657:J657 K627:M633 K635:M656 O635:R656 B613:I613 K614:K626 O627:R633 K593:K612 B591:I591 K568:K590 B567:I567 K548:K566 C527:G527 K529:K546 B547:I547 B634:I634 C328:K328 C350:G350 C371:G371 C394:K394 C417:G417 C439:K439 C461:G461 C484:G504 C25:D25 C305:G305 F25 G25 I25 C46:G46 C66:G66 C89:G89 C111:G111 C133:G133 C156:D156 F156:G156 C178:D178 F178:G178 C200:D200 F200:G200 C224:G224 C242:G242 C264:G264 C285:G285" unlockedFormula="1"/>
    <ignoredError sqref="K746:R746 K769:R774 N747:N767 N725:N738 N739:N745 N703:N715 N716:N721 K702:R702 N680:N701 K658:N678 K679:R679 K657:N657 K634:R634 N635:N656 O657:R657 N627:N633 K592 K591 K613 K547 K567 L328:O328 L394:P394 L439:P439" formula="1" unlockedFormula="1"/>
    <ignoredError sqref="K768:R768 K724:R724 N722:N723 L613:R613 N614:N626 N592:N612 L591:R591 L592:M592 O592:R592 N568:N590 L567:R567 N548:N566 L527:P527 N528:N546 L547:R547 L25:P25 L17 L34 L46:P46 L66:P66 L89:P89 L111:P133 M187:P199 M237:P237 L269 P328 L350:P350 L371:P371 L417:P417 L461:P461 L484:P504 L156:P156 L178:P178 M201:P202 L200:P200 L224:P224 L242:P242 L264:P264 L285:P285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4</vt:i4>
      </vt:variant>
    </vt:vector>
  </HeadingPairs>
  <TitlesOfParts>
    <vt:vector size="7" baseType="lpstr">
      <vt:lpstr>10년</vt:lpstr>
      <vt:lpstr>graph (최고값표시)</vt:lpstr>
      <vt:lpstr>08-10년</vt:lpstr>
      <vt:lpstr>'08-10년'!Print_Area</vt:lpstr>
      <vt:lpstr>'10년'!Print_Area</vt:lpstr>
      <vt:lpstr>'08-10년'!Print_Titles</vt:lpstr>
      <vt:lpstr>'10년'!Print_Titles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임지현</cp:lastModifiedBy>
  <cp:lastPrinted>2013-02-04T06:54:46Z</cp:lastPrinted>
  <dcterms:created xsi:type="dcterms:W3CDTF">2008-01-21T05:39:01Z</dcterms:created>
  <dcterms:modified xsi:type="dcterms:W3CDTF">2014-11-04T03:38:03Z</dcterms:modified>
</cp:coreProperties>
</file>