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L3CertificationRocket\Documentation\"/>
    </mc:Choice>
  </mc:AlternateContent>
  <xr:revisionPtr revIDLastSave="0" documentId="13_ncr:1_{E4CC7EB0-AA81-4E7F-B57A-891AF9E16DD5}" xr6:coauthVersionLast="47" xr6:coauthVersionMax="47" xr10:uidLastSave="{00000000-0000-0000-0000-000000000000}"/>
  <bookViews>
    <workbookView xWindow="-120" yWindow="-120" windowWidth="29040" windowHeight="17640" tabRatio="650" xr2:uid="{679231D9-BD40-412A-A6D1-FB71270943C3}"/>
  </bookViews>
  <sheets>
    <sheet name="Summary" sheetId="12" r:id="rId1"/>
    <sheet name="Airframe Materials" sheetId="8" r:id="rId2"/>
    <sheet name="Electronics" sheetId="9" r:id="rId3"/>
    <sheet name="Recovery Hardware" sheetId="10" r:id="rId4"/>
    <sheet name="Incidental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8" l="1"/>
  <c r="F10" i="11"/>
  <c r="D10" i="11"/>
  <c r="I3" i="9"/>
  <c r="D2" i="8"/>
  <c r="D6" i="10" l="1"/>
  <c r="F6" i="10" s="1"/>
  <c r="D4" i="8"/>
  <c r="F4" i="8" s="1"/>
  <c r="D11" i="8" l="1"/>
  <c r="F11" i="8" s="1"/>
  <c r="D10" i="8"/>
  <c r="F10" i="8" s="1"/>
  <c r="D9" i="8"/>
  <c r="F9" i="8" s="1"/>
  <c r="D5" i="9"/>
  <c r="D9" i="11"/>
  <c r="F9" i="11" s="1"/>
  <c r="D8" i="11"/>
  <c r="F8" i="11" s="1"/>
  <c r="D2" i="11"/>
  <c r="F2" i="11" s="1"/>
  <c r="D3" i="11"/>
  <c r="F3" i="11" s="1"/>
  <c r="D4" i="11"/>
  <c r="F4" i="11" s="1"/>
  <c r="D5" i="11"/>
  <c r="F5" i="11" s="1"/>
  <c r="D5" i="10"/>
  <c r="D7" i="11"/>
  <c r="F7" i="11" s="1"/>
  <c r="D6" i="11"/>
  <c r="F6" i="11" s="1"/>
  <c r="D2" i="10"/>
  <c r="F2" i="10" s="1"/>
  <c r="D3" i="10"/>
  <c r="F3" i="10" s="1"/>
  <c r="D4" i="10"/>
  <c r="F4" i="10" s="1"/>
  <c r="D4" i="9"/>
  <c r="F4" i="9" s="1"/>
  <c r="D8" i="8"/>
  <c r="F8" i="8" s="1"/>
  <c r="D3" i="9"/>
  <c r="F3" i="9" s="1"/>
  <c r="D2" i="9"/>
  <c r="F2" i="9" s="1"/>
  <c r="D7" i="8"/>
  <c r="F7" i="8" s="1"/>
  <c r="F6" i="8"/>
  <c r="D5" i="8"/>
  <c r="F5" i="8" s="1"/>
  <c r="D3" i="8"/>
  <c r="F3" i="8" s="1"/>
  <c r="I3" i="10" l="1"/>
  <c r="C4" i="12"/>
  <c r="F5" i="9"/>
  <c r="F5" i="10"/>
  <c r="I3" i="8"/>
  <c r="I3" i="11"/>
  <c r="F2" i="8"/>
  <c r="C5" i="12" l="1"/>
  <c r="I4" i="10"/>
  <c r="D5" i="12" s="1"/>
  <c r="I4" i="11"/>
  <c r="D6" i="12" s="1"/>
  <c r="C6" i="12"/>
  <c r="I4" i="9"/>
  <c r="D4" i="12" s="1"/>
  <c r="I4" i="8"/>
  <c r="D3" i="12" s="1"/>
  <c r="C3" i="12"/>
  <c r="C9" i="12" l="1"/>
  <c r="D9" i="12"/>
</calcChain>
</file>

<file path=xl/sharedStrings.xml><?xml version="1.0" encoding="utf-8"?>
<sst xmlns="http://schemas.openxmlformats.org/spreadsheetml/2006/main" count="94" uniqueCount="58">
  <si>
    <t>QTY</t>
  </si>
  <si>
    <t>https://the-rocketman.com/chutes-html/</t>
  </si>
  <si>
    <t>Item</t>
  </si>
  <si>
    <t>Amount / Each</t>
  </si>
  <si>
    <t>Purchased</t>
  </si>
  <si>
    <t>Summary</t>
  </si>
  <si>
    <t>Total Cost</t>
  </si>
  <si>
    <t>Link:</t>
  </si>
  <si>
    <t>Motor Retainer</t>
  </si>
  <si>
    <t>Current Spent</t>
  </si>
  <si>
    <t>Standoff Kit</t>
  </si>
  <si>
    <t>Total</t>
  </si>
  <si>
    <t>McMaster</t>
  </si>
  <si>
    <t>Casing</t>
  </si>
  <si>
    <t>Total Cost:</t>
  </si>
  <si>
    <t>Funding Needed:</t>
  </si>
  <si>
    <t>Category</t>
  </si>
  <si>
    <t>Cost Total</t>
  </si>
  <si>
    <t>Airframe</t>
  </si>
  <si>
    <t>Electronics</t>
  </si>
  <si>
    <t>Recovery</t>
  </si>
  <si>
    <t>Incidentals</t>
  </si>
  <si>
    <t>Cost Remaining</t>
  </si>
  <si>
    <t>Screw Switch</t>
  </si>
  <si>
    <t>Kit</t>
  </si>
  <si>
    <t>https://wildmanrocketry.com/products/competitor-4</t>
  </si>
  <si>
    <t>Rail Guides</t>
  </si>
  <si>
    <t>https://wildmanrocketry.com/products/2052-lg-rail-guides</t>
  </si>
  <si>
    <t>Rocketpoxy</t>
  </si>
  <si>
    <t>https://wildmanrocketry.com/products/rocketpoxy-2-pint-kit</t>
  </si>
  <si>
    <t>https://wildmanrocketry.com/products/ra75p</t>
  </si>
  <si>
    <t>Telemega</t>
  </si>
  <si>
    <t>EasyMini</t>
  </si>
  <si>
    <t>850 mAh battery</t>
  </si>
  <si>
    <t>https://csrocketry.com/electronics/missleworks/6-32-screw-switch.html</t>
  </si>
  <si>
    <t>https://csrocketry.com/electronics/altus-metrum/850-mah-battery.html</t>
  </si>
  <si>
    <t>https://csrocketry.com/electronics/altus-metrum/telemega.html</t>
  </si>
  <si>
    <t>https://csrocketry.com/electronics/altus-metrum/easy-mini.html</t>
  </si>
  <si>
    <t>Borrowed from Team</t>
  </si>
  <si>
    <t>M1297</t>
  </si>
  <si>
    <t>https://wildmanrocketry.com/products/m1297w</t>
  </si>
  <si>
    <t>https://www.amazon.com/Csdtylh-Male-Female-Standoff-Stainless-Assortment/dp/B06Y5TJXY1/ref=sr_1_3?keywords=m3+standoff+kit&amp;qid=1675207567&amp;sprefix=M3+stand%2Caps%2C143&amp;sr=8-3</t>
  </si>
  <si>
    <t>Threaded Rod (98957A801)</t>
  </si>
  <si>
    <t>Ubolt (3043T618)</t>
  </si>
  <si>
    <t>Ubolt Plate (8875T929)</t>
  </si>
  <si>
    <t>Washers (92141A029)</t>
  </si>
  <si>
    <t>Nuts (91845A029)</t>
  </si>
  <si>
    <t>Heat Inserts (94180A331)</t>
  </si>
  <si>
    <t>2ft Drogue</t>
  </si>
  <si>
    <t>6ft Main</t>
  </si>
  <si>
    <t>Quick Links</t>
  </si>
  <si>
    <t>Menards</t>
  </si>
  <si>
    <t>12" Flame Shield</t>
  </si>
  <si>
    <t>https://the-rocketman.com/flame-shields/</t>
  </si>
  <si>
    <t>https://wildmanrocketry.com/products/4-inch-harness?_pos=1&amp;_sid=ddc1272e9&amp;_ss=r</t>
  </si>
  <si>
    <t>Harness Set</t>
  </si>
  <si>
    <t>Extra G10</t>
  </si>
  <si>
    <t>https://wildmanrocketry.com/products/g10-3-16?_pos=1&amp;_sid=27c007fa2&amp;_ss=r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</si>
</sst>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44" fontId="0" fillId="0" borderId="0" xfId="1" applyFont="1"/>
    <xf numFmtId="44" fontId="0" fillId="0" borderId="0" xfId="0" applyNumberFormat="1"/>
    <xf numFmtId="0" fontId="0" fillId="0" borderId="0" xfId="0" applyFont="1"/>
    <xf numFmtId="44" fontId="0" fillId="0" borderId="0" xfId="0" applyNumberFormat="1" applyFill="1" applyBorder="1"/>
    <xf numFmtId="0" fontId="0" fillId="0" borderId="0" xfId="0" applyBorder="1"/>
    <xf numFmtId="44" fontId="0" fillId="0" borderId="0" xfId="1" applyFont="1" applyBorder="1"/>
    <xf numFmtId="2" fontId="0" fillId="0" borderId="0" xfId="0" applyNumberFormat="1" applyBorder="1"/>
    <xf numFmtId="44" fontId="0" fillId="0" borderId="0" xfId="0" applyNumberFormat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44" fontId="0" fillId="0" borderId="1" xfId="0" applyNumberFormat="1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44" fontId="0" fillId="0" borderId="5" xfId="0" applyNumberFormat="1" applyBorder="1"/>
    <xf numFmtId="0" fontId="0" fillId="0" borderId="5" xfId="0" applyBorder="1"/>
    <xf numFmtId="44" fontId="0" fillId="0" borderId="9" xfId="0" applyNumberFormat="1" applyBorder="1"/>
    <xf numFmtId="44" fontId="0" fillId="0" borderId="7" xfId="0" applyNumberFormat="1" applyBorder="1"/>
    <xf numFmtId="0" fontId="0" fillId="0" borderId="0" xfId="0" applyFill="1" applyBorder="1"/>
    <xf numFmtId="44" fontId="0" fillId="0" borderId="0" xfId="1" applyFont="1" applyFill="1" applyBorder="1"/>
    <xf numFmtId="0" fontId="2" fillId="0" borderId="0" xfId="2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F8D4-A83B-445F-A8C4-101A83DF4B1F}">
  <dimension ref="B1:D9"/>
  <sheetViews>
    <sheetView tabSelected="1" workbookViewId="0">
      <selection activeCell="R11" sqref="R11"/>
    </sheetView>
  </sheetViews>
  <sheetFormatPr defaultRowHeight="15" x14ac:dyDescent="0.25"/>
  <cols>
    <col min="2" max="2" width="10.7109375" bestFit="1" customWidth="1"/>
    <col min="3" max="3" width="10.5703125" bestFit="1" customWidth="1"/>
    <col min="4" max="4" width="14.85546875" bestFit="1" customWidth="1"/>
  </cols>
  <sheetData>
    <row r="1" spans="2:4" ht="15.75" thickBot="1" x14ac:dyDescent="0.3"/>
    <row r="2" spans="2:4" x14ac:dyDescent="0.25">
      <c r="B2" s="15" t="s">
        <v>16</v>
      </c>
      <c r="C2" s="16" t="s">
        <v>17</v>
      </c>
      <c r="D2" s="17" t="s">
        <v>22</v>
      </c>
    </row>
    <row r="3" spans="2:4" x14ac:dyDescent="0.25">
      <c r="B3" s="10" t="s">
        <v>18</v>
      </c>
      <c r="C3" s="14">
        <f>'Airframe Materials'!I3</f>
        <v>400.96999999999997</v>
      </c>
      <c r="D3" s="18">
        <f>'Airframe Materials'!I4</f>
        <v>0</v>
      </c>
    </row>
    <row r="4" spans="2:4" x14ac:dyDescent="0.25">
      <c r="B4" s="10" t="s">
        <v>19</v>
      </c>
      <c r="C4" s="14">
        <f>Electronics!I3</f>
        <v>507</v>
      </c>
      <c r="D4" s="18">
        <f>Electronics!I4</f>
        <v>0</v>
      </c>
    </row>
    <row r="5" spans="2:4" x14ac:dyDescent="0.25">
      <c r="B5" s="10" t="s">
        <v>20</v>
      </c>
      <c r="C5" s="14">
        <f>'Recovery Hardware'!I3</f>
        <v>228.05</v>
      </c>
      <c r="D5" s="18">
        <f>'Recovery Hardware'!I4</f>
        <v>134.05000000000001</v>
      </c>
    </row>
    <row r="6" spans="2:4" x14ac:dyDescent="0.25">
      <c r="B6" s="10" t="s">
        <v>21</v>
      </c>
      <c r="C6" s="14">
        <f>Incidentals!I3</f>
        <v>312.92999999999995</v>
      </c>
      <c r="D6" s="18">
        <f>Incidentals!I4</f>
        <v>0</v>
      </c>
    </row>
    <row r="7" spans="2:4" x14ac:dyDescent="0.25">
      <c r="B7" s="10"/>
      <c r="C7" s="1"/>
      <c r="D7" s="19"/>
    </row>
    <row r="8" spans="2:4" x14ac:dyDescent="0.25">
      <c r="B8" s="10"/>
      <c r="C8" s="1"/>
      <c r="D8" s="19"/>
    </row>
    <row r="9" spans="2:4" ht="15.75" thickBot="1" x14ac:dyDescent="0.3">
      <c r="B9" s="12" t="s">
        <v>11</v>
      </c>
      <c r="C9" s="20">
        <f>SUM(C3:C8)</f>
        <v>1448.9499999999998</v>
      </c>
      <c r="D9" s="21">
        <f>SUM(D3:D8)</f>
        <v>134.05000000000001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8CE-8A17-4EA3-BC2F-2B6B0178C25B}">
  <dimension ref="A1:I29"/>
  <sheetViews>
    <sheetView workbookViewId="0">
      <selection activeCell="G7" sqref="G7"/>
    </sheetView>
  </sheetViews>
  <sheetFormatPr defaultRowHeight="15" x14ac:dyDescent="0.25"/>
  <cols>
    <col min="1" max="1" width="15.7109375" bestFit="1" customWidth="1"/>
    <col min="2" max="2" width="13.5703125" customWidth="1"/>
    <col min="4" max="5" width="9.85546875" bestFit="1" customWidth="1"/>
    <col min="6" max="6" width="12.140625" bestFit="1" customWidth="1"/>
    <col min="7" max="7" width="54.140625" customWidth="1"/>
    <col min="8" max="8" width="16.42578125" bestFit="1" customWidth="1"/>
    <col min="9" max="9" width="8.85546875" bestFit="1" customWidth="1"/>
    <col min="10" max="10" width="22.28515625" customWidth="1"/>
    <col min="11" max="11" width="17.85546875" bestFit="1" customWidth="1"/>
  </cols>
  <sheetData>
    <row r="1" spans="1:9" ht="15.75" thickBot="1" x14ac:dyDescent="0.3">
      <c r="A1" s="6" t="s">
        <v>2</v>
      </c>
      <c r="B1" s="6" t="s">
        <v>3</v>
      </c>
      <c r="C1" s="6" t="s">
        <v>0</v>
      </c>
      <c r="D1" s="6" t="s">
        <v>6</v>
      </c>
      <c r="E1" s="6" t="s">
        <v>4</v>
      </c>
      <c r="F1" s="6" t="s">
        <v>9</v>
      </c>
      <c r="G1" s="6" t="s">
        <v>7</v>
      </c>
      <c r="H1" s="6"/>
      <c r="I1" s="6"/>
    </row>
    <row r="2" spans="1:9" x14ac:dyDescent="0.25">
      <c r="A2" t="s">
        <v>24</v>
      </c>
      <c r="B2" s="2">
        <v>287.06</v>
      </c>
      <c r="C2" s="8">
        <v>1</v>
      </c>
      <c r="D2" s="7">
        <f>B2*C2</f>
        <v>287.06</v>
      </c>
      <c r="E2" s="6">
        <v>1</v>
      </c>
      <c r="F2" s="9">
        <f t="shared" ref="F2:F4" si="0">D2*E2</f>
        <v>287.06</v>
      </c>
      <c r="G2" t="s">
        <v>25</v>
      </c>
      <c r="H2" s="25" t="s">
        <v>5</v>
      </c>
      <c r="I2" s="26"/>
    </row>
    <row r="3" spans="1:9" x14ac:dyDescent="0.25">
      <c r="A3" t="s">
        <v>26</v>
      </c>
      <c r="B3" s="2">
        <v>9</v>
      </c>
      <c r="C3" s="6">
        <v>1</v>
      </c>
      <c r="D3" s="7">
        <f>B3*C3</f>
        <v>9</v>
      </c>
      <c r="E3" s="6">
        <v>1</v>
      </c>
      <c r="F3" s="9">
        <f t="shared" si="0"/>
        <v>9</v>
      </c>
      <c r="G3" t="s">
        <v>27</v>
      </c>
      <c r="H3" s="10" t="s">
        <v>14</v>
      </c>
      <c r="I3" s="11">
        <f>SUM(D:D)</f>
        <v>400.96999999999997</v>
      </c>
    </row>
    <row r="4" spans="1:9" ht="15.75" thickBot="1" x14ac:dyDescent="0.3">
      <c r="A4" t="s">
        <v>8</v>
      </c>
      <c r="B4" s="2">
        <v>40.799999999999997</v>
      </c>
      <c r="C4">
        <v>1</v>
      </c>
      <c r="D4" s="7">
        <f>B4*C4</f>
        <v>40.799999999999997</v>
      </c>
      <c r="E4">
        <v>1</v>
      </c>
      <c r="F4" s="9">
        <f t="shared" si="0"/>
        <v>40.799999999999997</v>
      </c>
      <c r="G4" t="s">
        <v>30</v>
      </c>
      <c r="H4" s="12" t="s">
        <v>15</v>
      </c>
      <c r="I4" s="13">
        <f>I3-SUM(F:F)</f>
        <v>0</v>
      </c>
    </row>
    <row r="5" spans="1:9" x14ac:dyDescent="0.25">
      <c r="A5" t="s">
        <v>28</v>
      </c>
      <c r="B5" s="2">
        <v>35.4</v>
      </c>
      <c r="C5" s="6">
        <v>1</v>
      </c>
      <c r="D5" s="7">
        <f>B5*C5</f>
        <v>35.4</v>
      </c>
      <c r="E5" s="6">
        <v>1</v>
      </c>
      <c r="F5" s="9">
        <f t="shared" ref="F5:F11" si="1">D5*E5</f>
        <v>35.4</v>
      </c>
      <c r="G5" t="s">
        <v>29</v>
      </c>
      <c r="H5" s="6"/>
      <c r="I5" s="7"/>
    </row>
    <row r="6" spans="1:9" x14ac:dyDescent="0.25">
      <c r="A6" s="6" t="s">
        <v>56</v>
      </c>
      <c r="B6" s="7">
        <v>28.71</v>
      </c>
      <c r="C6" s="22">
        <v>1</v>
      </c>
      <c r="D6" s="7">
        <f t="shared" ref="D6:D11" si="2">B6*C6</f>
        <v>28.71</v>
      </c>
      <c r="E6" s="22">
        <v>1</v>
      </c>
      <c r="F6" s="9">
        <f t="shared" si="1"/>
        <v>28.71</v>
      </c>
      <c r="G6" s="6" t="s">
        <v>57</v>
      </c>
      <c r="H6" s="6"/>
      <c r="I6" s="6"/>
    </row>
    <row r="7" spans="1:9" x14ac:dyDescent="0.25">
      <c r="A7" s="6"/>
      <c r="B7" s="7"/>
      <c r="C7" s="6"/>
      <c r="D7" s="7">
        <f t="shared" si="2"/>
        <v>0</v>
      </c>
      <c r="E7" s="22">
        <v>1</v>
      </c>
      <c r="F7" s="9">
        <f t="shared" si="1"/>
        <v>0</v>
      </c>
      <c r="G7" s="6"/>
      <c r="H7" s="6"/>
      <c r="I7" s="6"/>
    </row>
    <row r="8" spans="1:9" x14ac:dyDescent="0.25">
      <c r="A8" s="6"/>
      <c r="B8" s="7"/>
      <c r="C8" s="6"/>
      <c r="D8" s="7">
        <f t="shared" si="2"/>
        <v>0</v>
      </c>
      <c r="E8" s="6">
        <v>1</v>
      </c>
      <c r="F8" s="9">
        <f t="shared" si="1"/>
        <v>0</v>
      </c>
      <c r="G8" s="6"/>
      <c r="H8" s="6"/>
    </row>
    <row r="9" spans="1:9" x14ac:dyDescent="0.25">
      <c r="A9" s="22"/>
      <c r="B9" s="23"/>
      <c r="C9" s="22"/>
      <c r="D9" s="23">
        <f t="shared" si="2"/>
        <v>0</v>
      </c>
      <c r="E9" s="22">
        <v>1</v>
      </c>
      <c r="F9" s="5">
        <f t="shared" si="1"/>
        <v>0</v>
      </c>
      <c r="G9" s="24"/>
      <c r="I9" s="6"/>
    </row>
    <row r="10" spans="1:9" x14ac:dyDescent="0.25">
      <c r="A10" s="22"/>
      <c r="B10" s="23"/>
      <c r="C10" s="22"/>
      <c r="D10" s="23">
        <f t="shared" si="2"/>
        <v>0</v>
      </c>
      <c r="E10" s="22">
        <v>1</v>
      </c>
      <c r="F10" s="5">
        <f t="shared" si="1"/>
        <v>0</v>
      </c>
    </row>
    <row r="11" spans="1:9" x14ac:dyDescent="0.25">
      <c r="A11" s="22"/>
      <c r="B11" s="23"/>
      <c r="C11" s="22"/>
      <c r="D11" s="23">
        <f t="shared" si="2"/>
        <v>0</v>
      </c>
      <c r="E11">
        <v>1</v>
      </c>
      <c r="F11" s="5">
        <f t="shared" si="1"/>
        <v>0</v>
      </c>
    </row>
    <row r="12" spans="1:9" x14ac:dyDescent="0.25">
      <c r="B12" s="2"/>
      <c r="D12" s="2"/>
      <c r="F12" s="3"/>
    </row>
    <row r="13" spans="1:9" x14ac:dyDescent="0.25">
      <c r="B13" s="2"/>
      <c r="D13" s="2"/>
      <c r="F13" s="3"/>
    </row>
    <row r="14" spans="1:9" x14ac:dyDescent="0.25">
      <c r="B14" s="2"/>
      <c r="D14" s="2"/>
      <c r="F14" s="3"/>
    </row>
    <row r="15" spans="1:9" x14ac:dyDescent="0.25">
      <c r="B15" s="2"/>
      <c r="D15" s="2"/>
      <c r="F15" s="3"/>
    </row>
    <row r="16" spans="1:9" x14ac:dyDescent="0.25">
      <c r="B16" s="2"/>
      <c r="D16" s="2"/>
      <c r="F16" s="3"/>
    </row>
    <row r="17" spans="2:6" x14ac:dyDescent="0.25">
      <c r="B17" s="2"/>
      <c r="D17" s="2"/>
      <c r="F17" s="3"/>
    </row>
    <row r="18" spans="2:6" x14ac:dyDescent="0.25">
      <c r="B18" s="2"/>
      <c r="D18" s="2"/>
      <c r="F18" s="3"/>
    </row>
    <row r="19" spans="2:6" x14ac:dyDescent="0.25">
      <c r="B19" s="2"/>
      <c r="D19" s="2"/>
      <c r="F19" s="3"/>
    </row>
    <row r="20" spans="2:6" x14ac:dyDescent="0.25">
      <c r="B20" s="2"/>
      <c r="D20" s="2"/>
      <c r="F20" s="3"/>
    </row>
    <row r="21" spans="2:6" x14ac:dyDescent="0.25">
      <c r="B21" s="2"/>
      <c r="D21" s="2"/>
      <c r="F21" s="3"/>
    </row>
    <row r="22" spans="2:6" x14ac:dyDescent="0.25">
      <c r="B22" s="2"/>
      <c r="D22" s="2"/>
      <c r="F22" s="3"/>
    </row>
    <row r="23" spans="2:6" x14ac:dyDescent="0.25">
      <c r="B23" s="2"/>
      <c r="D23" s="2"/>
      <c r="F23" s="3"/>
    </row>
    <row r="24" spans="2:6" x14ac:dyDescent="0.25">
      <c r="B24" s="2"/>
      <c r="D24" s="2"/>
      <c r="F24" s="3"/>
    </row>
    <row r="25" spans="2:6" x14ac:dyDescent="0.25">
      <c r="B25" s="2"/>
      <c r="D25" s="2"/>
      <c r="F25" s="3"/>
    </row>
    <row r="26" spans="2:6" x14ac:dyDescent="0.25">
      <c r="B26" s="2"/>
      <c r="D26" s="2"/>
      <c r="F26" s="3"/>
    </row>
    <row r="27" spans="2:6" x14ac:dyDescent="0.25">
      <c r="B27" s="2"/>
      <c r="D27" s="2"/>
      <c r="F27" s="3"/>
    </row>
    <row r="28" spans="2:6" x14ac:dyDescent="0.25">
      <c r="B28" s="2"/>
      <c r="D28" s="2"/>
      <c r="F28" s="3"/>
    </row>
    <row r="29" spans="2:6" x14ac:dyDescent="0.25">
      <c r="B29" s="2"/>
      <c r="D29" s="2"/>
      <c r="F29" s="3"/>
    </row>
  </sheetData>
  <mergeCells count="1"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AC30-1B3D-4A4F-8F28-A3D2B4C16069}">
  <dimension ref="A1:I29"/>
  <sheetViews>
    <sheetView zoomScaleNormal="100" workbookViewId="0">
      <selection activeCell="F5" sqref="F5"/>
    </sheetView>
  </sheetViews>
  <sheetFormatPr defaultRowHeight="15" x14ac:dyDescent="0.25"/>
  <cols>
    <col min="1" max="1" width="23.42578125" bestFit="1" customWidth="1"/>
    <col min="2" max="2" width="13.5703125" customWidth="1"/>
    <col min="4" max="5" width="9.85546875" bestFit="1" customWidth="1"/>
    <col min="6" max="6" width="12.140625" bestFit="1" customWidth="1"/>
    <col min="7" max="7" width="82.85546875" bestFit="1" customWidth="1"/>
    <col min="8" max="8" width="14" bestFit="1" customWidth="1"/>
    <col min="9" max="9" width="8.85546875" bestFit="1" customWidth="1"/>
    <col min="10" max="10" width="5.7109375" customWidth="1"/>
    <col min="11" max="11" width="17.85546875" bestFit="1" customWidth="1"/>
  </cols>
  <sheetData>
    <row r="1" spans="1:9" ht="15.75" thickBot="1" x14ac:dyDescent="0.3">
      <c r="A1" t="s">
        <v>2</v>
      </c>
      <c r="B1" t="s">
        <v>3</v>
      </c>
      <c r="C1" t="s">
        <v>0</v>
      </c>
      <c r="D1" t="s">
        <v>6</v>
      </c>
      <c r="E1" t="s">
        <v>4</v>
      </c>
      <c r="F1" t="s">
        <v>9</v>
      </c>
      <c r="G1" t="s">
        <v>7</v>
      </c>
      <c r="H1" s="6"/>
      <c r="I1" s="6"/>
    </row>
    <row r="2" spans="1:9" x14ac:dyDescent="0.25">
      <c r="A2" t="s">
        <v>31</v>
      </c>
      <c r="B2" s="2">
        <v>400</v>
      </c>
      <c r="C2">
        <v>1</v>
      </c>
      <c r="D2" s="2">
        <f>B2*C2</f>
        <v>400</v>
      </c>
      <c r="E2">
        <v>1</v>
      </c>
      <c r="F2" s="3">
        <f>D2*E2</f>
        <v>400</v>
      </c>
      <c r="G2" t="s">
        <v>36</v>
      </c>
      <c r="H2" s="25" t="s">
        <v>5</v>
      </c>
      <c r="I2" s="26"/>
    </row>
    <row r="3" spans="1:9" x14ac:dyDescent="0.25">
      <c r="A3" t="s">
        <v>32</v>
      </c>
      <c r="B3" s="2">
        <v>80</v>
      </c>
      <c r="C3">
        <v>1</v>
      </c>
      <c r="D3" s="2">
        <f>B3*C3</f>
        <v>80</v>
      </c>
      <c r="E3">
        <v>1</v>
      </c>
      <c r="F3" s="3">
        <f>D3*E3</f>
        <v>80</v>
      </c>
      <c r="G3" t="s">
        <v>37</v>
      </c>
      <c r="H3" s="10" t="s">
        <v>14</v>
      </c>
      <c r="I3" s="11">
        <f>SUM(D:D)</f>
        <v>507</v>
      </c>
    </row>
    <row r="4" spans="1:9" ht="15.75" thickBot="1" x14ac:dyDescent="0.3">
      <c r="A4" t="s">
        <v>33</v>
      </c>
      <c r="B4" s="2">
        <v>10</v>
      </c>
      <c r="C4">
        <v>2</v>
      </c>
      <c r="D4" s="2">
        <f>B4*C4</f>
        <v>20</v>
      </c>
      <c r="E4">
        <v>1</v>
      </c>
      <c r="F4" s="3">
        <f>D4*E4</f>
        <v>20</v>
      </c>
      <c r="G4" t="s">
        <v>35</v>
      </c>
      <c r="H4" s="12" t="s">
        <v>15</v>
      </c>
      <c r="I4" s="13">
        <f>I3-SUM(F:F)</f>
        <v>0</v>
      </c>
    </row>
    <row r="5" spans="1:9" x14ac:dyDescent="0.25">
      <c r="A5" t="s">
        <v>23</v>
      </c>
      <c r="B5" s="2">
        <v>3.5</v>
      </c>
      <c r="C5">
        <v>2</v>
      </c>
      <c r="D5" s="2">
        <f>B5*C5</f>
        <v>7</v>
      </c>
      <c r="E5">
        <v>1</v>
      </c>
      <c r="F5" s="3">
        <f>D5*E5</f>
        <v>7</v>
      </c>
      <c r="G5" t="s">
        <v>34</v>
      </c>
      <c r="H5" s="6"/>
      <c r="I5" s="7"/>
    </row>
    <row r="6" spans="1:9" x14ac:dyDescent="0.25">
      <c r="B6" s="2"/>
      <c r="D6" s="2"/>
      <c r="F6" s="3"/>
      <c r="H6" s="6"/>
      <c r="I6" s="6"/>
    </row>
    <row r="7" spans="1:9" x14ac:dyDescent="0.25">
      <c r="B7" s="2"/>
      <c r="D7" s="2"/>
      <c r="F7" s="3"/>
      <c r="H7" s="6"/>
      <c r="I7" s="6"/>
    </row>
    <row r="8" spans="1:9" x14ac:dyDescent="0.25">
      <c r="H8" s="6"/>
      <c r="I8" s="6"/>
    </row>
    <row r="11" spans="1:9" x14ac:dyDescent="0.25">
      <c r="B11" s="2"/>
      <c r="D11" s="2"/>
      <c r="F11" s="3"/>
    </row>
    <row r="12" spans="1:9" x14ac:dyDescent="0.25">
      <c r="B12" s="2"/>
      <c r="D12" s="2"/>
      <c r="F12" s="3"/>
    </row>
    <row r="13" spans="1:9" x14ac:dyDescent="0.25">
      <c r="B13" s="2"/>
      <c r="D13" s="2"/>
      <c r="F13" s="3"/>
    </row>
    <row r="14" spans="1:9" x14ac:dyDescent="0.25">
      <c r="B14" s="2"/>
      <c r="D14" s="2"/>
      <c r="F14" s="3"/>
    </row>
    <row r="15" spans="1:9" x14ac:dyDescent="0.25">
      <c r="B15" s="2"/>
      <c r="D15" s="2"/>
      <c r="F15" s="3"/>
    </row>
    <row r="18" spans="2:6" x14ac:dyDescent="0.25">
      <c r="B18" s="2"/>
      <c r="F18" s="3"/>
    </row>
    <row r="20" spans="2:6" x14ac:dyDescent="0.25">
      <c r="B20" s="2"/>
      <c r="F20" s="3"/>
    </row>
    <row r="21" spans="2:6" x14ac:dyDescent="0.25">
      <c r="B21" s="2"/>
      <c r="F21" s="3"/>
    </row>
    <row r="22" spans="2:6" x14ac:dyDescent="0.25">
      <c r="B22" s="2"/>
      <c r="F22" s="3"/>
    </row>
    <row r="23" spans="2:6" x14ac:dyDescent="0.25">
      <c r="B23" s="2"/>
      <c r="F23" s="3"/>
    </row>
    <row r="24" spans="2:6" x14ac:dyDescent="0.25">
      <c r="B24" s="2"/>
      <c r="D24" s="2"/>
      <c r="F24" s="3"/>
    </row>
    <row r="25" spans="2:6" x14ac:dyDescent="0.25">
      <c r="B25" s="2"/>
      <c r="D25" s="2"/>
      <c r="F25" s="3"/>
    </row>
    <row r="26" spans="2:6" x14ac:dyDescent="0.25">
      <c r="B26" s="2"/>
      <c r="D26" s="2"/>
      <c r="F26" s="3"/>
    </row>
    <row r="27" spans="2:6" x14ac:dyDescent="0.25">
      <c r="B27" s="2"/>
      <c r="D27" s="2"/>
      <c r="F27" s="3"/>
    </row>
    <row r="28" spans="2:6" x14ac:dyDescent="0.25">
      <c r="B28" s="2"/>
      <c r="D28" s="2"/>
      <c r="F28" s="3"/>
    </row>
    <row r="29" spans="2:6" x14ac:dyDescent="0.25">
      <c r="B29" s="2"/>
      <c r="D29" s="2"/>
      <c r="F29" s="3"/>
    </row>
  </sheetData>
  <mergeCells count="1"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0E88-34B3-40EB-A5A9-16DDA77C006E}">
  <dimension ref="A1:I8"/>
  <sheetViews>
    <sheetView workbookViewId="0">
      <selection activeCell="F23" sqref="F23"/>
    </sheetView>
  </sheetViews>
  <sheetFormatPr defaultRowHeight="15" x14ac:dyDescent="0.25"/>
  <cols>
    <col min="1" max="1" width="20" bestFit="1" customWidth="1"/>
    <col min="2" max="2" width="12.42578125" bestFit="1" customWidth="1"/>
    <col min="6" max="6" width="13.42578125" bestFit="1" customWidth="1"/>
    <col min="7" max="7" width="82.85546875" bestFit="1" customWidth="1"/>
    <col min="8" max="8" width="14" bestFit="1" customWidth="1"/>
    <col min="9" max="9" width="8.85546875" bestFit="1" customWidth="1"/>
  </cols>
  <sheetData>
    <row r="1" spans="1:9" ht="15.75" thickBot="1" x14ac:dyDescent="0.3">
      <c r="A1" t="s">
        <v>2</v>
      </c>
      <c r="B1" t="s">
        <v>3</v>
      </c>
      <c r="C1" t="s">
        <v>0</v>
      </c>
      <c r="D1" t="s">
        <v>6</v>
      </c>
      <c r="E1" t="s">
        <v>4</v>
      </c>
      <c r="F1" t="s">
        <v>9</v>
      </c>
      <c r="G1" t="s">
        <v>7</v>
      </c>
      <c r="H1" s="6"/>
      <c r="I1" s="6"/>
    </row>
    <row r="2" spans="1:9" x14ac:dyDescent="0.25">
      <c r="A2" t="s">
        <v>48</v>
      </c>
      <c r="B2" s="2">
        <v>33.5</v>
      </c>
      <c r="C2">
        <v>1</v>
      </c>
      <c r="D2" s="2">
        <f>B2*C2</f>
        <v>33.5</v>
      </c>
      <c r="E2">
        <v>1</v>
      </c>
      <c r="F2" s="3">
        <f>D2*E2</f>
        <v>33.5</v>
      </c>
      <c r="G2" s="24" t="s">
        <v>1</v>
      </c>
      <c r="H2" s="25" t="s">
        <v>5</v>
      </c>
      <c r="I2" s="26"/>
    </row>
    <row r="3" spans="1:9" x14ac:dyDescent="0.25">
      <c r="A3" t="s">
        <v>49</v>
      </c>
      <c r="B3" s="2">
        <v>60.5</v>
      </c>
      <c r="C3">
        <v>1</v>
      </c>
      <c r="D3" s="2">
        <f>B3*C3</f>
        <v>60.5</v>
      </c>
      <c r="E3">
        <v>1</v>
      </c>
      <c r="F3" s="3">
        <f>D3*E3</f>
        <v>60.5</v>
      </c>
      <c r="G3" s="24" t="s">
        <v>1</v>
      </c>
      <c r="H3" s="10" t="s">
        <v>14</v>
      </c>
      <c r="I3" s="11">
        <f>SUM(D:D)</f>
        <v>228.05</v>
      </c>
    </row>
    <row r="4" spans="1:9" ht="15.75" thickBot="1" x14ac:dyDescent="0.3">
      <c r="A4" t="s">
        <v>52</v>
      </c>
      <c r="B4" s="2">
        <v>20.5</v>
      </c>
      <c r="C4">
        <v>2</v>
      </c>
      <c r="D4" s="2">
        <f>B4*C4</f>
        <v>41</v>
      </c>
      <c r="F4" s="3">
        <f>D4*E4</f>
        <v>0</v>
      </c>
      <c r="G4" t="s">
        <v>53</v>
      </c>
      <c r="H4" s="12" t="s">
        <v>15</v>
      </c>
      <c r="I4" s="13">
        <f>I3-SUM(F:F)</f>
        <v>134.05000000000001</v>
      </c>
    </row>
    <row r="5" spans="1:9" x14ac:dyDescent="0.25">
      <c r="A5" t="s">
        <v>50</v>
      </c>
      <c r="B5" s="2">
        <v>3</v>
      </c>
      <c r="C5">
        <v>6</v>
      </c>
      <c r="D5" s="2">
        <f>B5*C5</f>
        <v>18</v>
      </c>
      <c r="F5" s="3">
        <f>D5*E5</f>
        <v>0</v>
      </c>
      <c r="G5" t="s">
        <v>51</v>
      </c>
      <c r="H5" s="6"/>
      <c r="I5" s="7"/>
    </row>
    <row r="6" spans="1:9" x14ac:dyDescent="0.25">
      <c r="A6" t="s">
        <v>55</v>
      </c>
      <c r="B6" s="2">
        <v>75.05</v>
      </c>
      <c r="C6">
        <v>1</v>
      </c>
      <c r="D6" s="2">
        <f>B6*C6</f>
        <v>75.05</v>
      </c>
      <c r="F6" s="3">
        <f>D6*E6</f>
        <v>0</v>
      </c>
      <c r="G6" t="s">
        <v>54</v>
      </c>
      <c r="H6" s="6"/>
      <c r="I6" s="6"/>
    </row>
    <row r="7" spans="1:9" x14ac:dyDescent="0.25">
      <c r="H7" s="6"/>
      <c r="I7" s="6"/>
    </row>
    <row r="8" spans="1:9" x14ac:dyDescent="0.25">
      <c r="H8" s="6"/>
      <c r="I8" s="6"/>
    </row>
  </sheetData>
  <mergeCells count="1">
    <mergeCell ref="H2:I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F714-2047-4E14-90D9-1646FD26E904}">
  <dimension ref="A1:I10"/>
  <sheetViews>
    <sheetView workbookViewId="0"/>
  </sheetViews>
  <sheetFormatPr defaultRowHeight="15" x14ac:dyDescent="0.25"/>
  <cols>
    <col min="1" max="1" width="24.85546875" bestFit="1" customWidth="1"/>
    <col min="2" max="2" width="12.42578125" bestFit="1" customWidth="1"/>
    <col min="6" max="6" width="11.5703125" bestFit="1" customWidth="1"/>
    <col min="7" max="7" width="73" bestFit="1" customWidth="1"/>
    <col min="8" max="8" width="14" bestFit="1" customWidth="1"/>
    <col min="9" max="9" width="8.85546875" bestFit="1" customWidth="1"/>
  </cols>
  <sheetData>
    <row r="1" spans="1:9" ht="15.75" thickBot="1" x14ac:dyDescent="0.3">
      <c r="A1" t="s">
        <v>2</v>
      </c>
      <c r="B1" t="s">
        <v>3</v>
      </c>
      <c r="C1" t="s">
        <v>0</v>
      </c>
      <c r="D1" t="s">
        <v>6</v>
      </c>
      <c r="E1" t="s">
        <v>4</v>
      </c>
      <c r="F1" t="s">
        <v>9</v>
      </c>
      <c r="G1" t="s">
        <v>7</v>
      </c>
      <c r="H1" s="6"/>
      <c r="I1" s="6"/>
    </row>
    <row r="2" spans="1:9" x14ac:dyDescent="0.25">
      <c r="A2" t="s">
        <v>13</v>
      </c>
      <c r="B2" s="2">
        <v>0</v>
      </c>
      <c r="C2">
        <v>1</v>
      </c>
      <c r="D2" s="2">
        <f t="shared" ref="D2:D10" si="0">B2*C2</f>
        <v>0</v>
      </c>
      <c r="F2" s="3">
        <f t="shared" ref="F2:F10" si="1">D2*E2</f>
        <v>0</v>
      </c>
      <c r="G2" t="s">
        <v>38</v>
      </c>
      <c r="H2" s="25" t="s">
        <v>5</v>
      </c>
      <c r="I2" s="26"/>
    </row>
    <row r="3" spans="1:9" x14ac:dyDescent="0.25">
      <c r="A3" t="s">
        <v>39</v>
      </c>
      <c r="B3" s="2">
        <v>256.35000000000002</v>
      </c>
      <c r="C3">
        <v>1</v>
      </c>
      <c r="D3" s="2">
        <f t="shared" si="0"/>
        <v>256.35000000000002</v>
      </c>
      <c r="E3">
        <v>1</v>
      </c>
      <c r="F3" s="3">
        <f t="shared" si="1"/>
        <v>256.35000000000002</v>
      </c>
      <c r="G3" t="s">
        <v>40</v>
      </c>
      <c r="H3" s="10" t="s">
        <v>14</v>
      </c>
      <c r="I3" s="11">
        <f>SUM(D:D)</f>
        <v>312.92999999999995</v>
      </c>
    </row>
    <row r="4" spans="1:9" ht="15.75" thickBot="1" x14ac:dyDescent="0.3">
      <c r="A4" t="s">
        <v>42</v>
      </c>
      <c r="B4" s="2">
        <v>3.06</v>
      </c>
      <c r="C4">
        <v>2</v>
      </c>
      <c r="D4" s="2">
        <f>B4*C4</f>
        <v>6.12</v>
      </c>
      <c r="E4">
        <v>1</v>
      </c>
      <c r="F4" s="3">
        <f t="shared" si="1"/>
        <v>6.12</v>
      </c>
      <c r="G4" t="s">
        <v>12</v>
      </c>
      <c r="H4" s="12" t="s">
        <v>15</v>
      </c>
      <c r="I4" s="13">
        <f>I3-SUM(F:F)</f>
        <v>0</v>
      </c>
    </row>
    <row r="5" spans="1:9" x14ac:dyDescent="0.25">
      <c r="A5" t="s">
        <v>43</v>
      </c>
      <c r="B5" s="2">
        <v>5.28</v>
      </c>
      <c r="C5">
        <v>1</v>
      </c>
      <c r="D5" s="2">
        <f t="shared" si="0"/>
        <v>5.28</v>
      </c>
      <c r="E5">
        <v>1</v>
      </c>
      <c r="F5" s="3">
        <f t="shared" si="1"/>
        <v>5.28</v>
      </c>
      <c r="G5" t="s">
        <v>12</v>
      </c>
      <c r="H5" s="6"/>
      <c r="I5" s="7"/>
    </row>
    <row r="6" spans="1:9" x14ac:dyDescent="0.25">
      <c r="A6" s="4" t="s">
        <v>44</v>
      </c>
      <c r="B6" s="2">
        <v>1.91</v>
      </c>
      <c r="C6" s="4">
        <v>2</v>
      </c>
      <c r="D6" s="2">
        <f>B6*C6</f>
        <v>3.82</v>
      </c>
      <c r="E6">
        <v>1</v>
      </c>
      <c r="F6" s="3">
        <f t="shared" si="1"/>
        <v>3.82</v>
      </c>
      <c r="G6" t="s">
        <v>12</v>
      </c>
      <c r="H6" s="6"/>
      <c r="I6" s="6"/>
    </row>
    <row r="7" spans="1:9" x14ac:dyDescent="0.25">
      <c r="A7" s="4" t="s">
        <v>45</v>
      </c>
      <c r="B7" s="2">
        <v>5.5</v>
      </c>
      <c r="C7" s="4">
        <v>1</v>
      </c>
      <c r="D7" s="2">
        <f t="shared" si="0"/>
        <v>5.5</v>
      </c>
      <c r="E7">
        <v>1</v>
      </c>
      <c r="F7" s="3">
        <f t="shared" si="1"/>
        <v>5.5</v>
      </c>
      <c r="G7" t="s">
        <v>12</v>
      </c>
      <c r="H7" s="6"/>
      <c r="I7" s="6"/>
    </row>
    <row r="8" spans="1:9" x14ac:dyDescent="0.25">
      <c r="A8" s="4" t="s">
        <v>46</v>
      </c>
      <c r="B8" s="2">
        <v>6.09</v>
      </c>
      <c r="C8" s="4">
        <v>1</v>
      </c>
      <c r="D8" s="2">
        <f t="shared" si="0"/>
        <v>6.09</v>
      </c>
      <c r="E8">
        <v>1</v>
      </c>
      <c r="F8" s="3">
        <f t="shared" si="1"/>
        <v>6.09</v>
      </c>
      <c r="G8" t="s">
        <v>12</v>
      </c>
      <c r="H8" s="6"/>
      <c r="I8" s="6"/>
    </row>
    <row r="9" spans="1:9" x14ac:dyDescent="0.25">
      <c r="A9" s="4" t="s">
        <v>47</v>
      </c>
      <c r="B9" s="2">
        <v>16.809999999999999</v>
      </c>
      <c r="C9" s="4">
        <v>1</v>
      </c>
      <c r="D9" s="2">
        <f t="shared" si="0"/>
        <v>16.809999999999999</v>
      </c>
      <c r="E9">
        <v>1</v>
      </c>
      <c r="F9" s="3">
        <f t="shared" si="1"/>
        <v>16.809999999999999</v>
      </c>
      <c r="G9" t="s">
        <v>12</v>
      </c>
    </row>
    <row r="10" spans="1:9" x14ac:dyDescent="0.25">
      <c r="A10" s="4" t="s">
        <v>10</v>
      </c>
      <c r="B10" s="2">
        <v>12.96</v>
      </c>
      <c r="C10" s="4">
        <v>1</v>
      </c>
      <c r="D10" s="2">
        <f t="shared" si="0"/>
        <v>12.96</v>
      </c>
      <c r="E10">
        <v>1</v>
      </c>
      <c r="F10" s="3">
        <f t="shared" si="1"/>
        <v>12.96</v>
      </c>
      <c r="G10" t="s">
        <v>41</v>
      </c>
    </row>
  </sheetData>
  <mergeCells count="1">
    <mergeCell ref="H2:I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Airframe Materials</vt:lpstr>
      <vt:lpstr>Electronics</vt:lpstr>
      <vt:lpstr>Recovery Hardware</vt:lpstr>
      <vt:lpstr>Incidentals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2021-01-08T05:52:12Z</dcterms:created>
  <dcterms:modified xsi:type="dcterms:W3CDTF">2023-01-31T23:50:44Z</dcterms:modified>
</cp:coreProperties>
</file>