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rthomas\Dropbox\Edu\CT\Homework\01-Week1\"/>
    </mc:Choice>
  </mc:AlternateContent>
  <xr:revisionPtr revIDLastSave="0" documentId="13_ncr:40009_{428202D7-407A-45E4-AF9A-BAC7F7A593D6}" xr6:coauthVersionLast="45" xr6:coauthVersionMax="45" xr10:uidLastSave="{00000000-0000-0000-0000-000000000000}"/>
  <bookViews>
    <workbookView xWindow="840" yWindow="1440" windowWidth="21015" windowHeight="13785" activeTab="5"/>
  </bookViews>
  <sheets>
    <sheet name="Profit-Loss" sheetId="1" r:id="rId1"/>
    <sheet name="PL-Graphing" sheetId="3" r:id="rId2"/>
    <sheet name="CategoryPie" sheetId="5" r:id="rId3"/>
    <sheet name="NetIncome" sheetId="7" r:id="rId4"/>
    <sheet name="ExpenseType" sheetId="8" r:id="rId5"/>
    <sheet name="Dashboard" sheetId="6" r:id="rId6"/>
  </sheets>
  <definedNames>
    <definedName name="Slicer_Expense_Type">#N/A</definedName>
    <definedName name="Slicer_Month">#N/A</definedName>
  </definedNames>
  <calcPr calcId="0"/>
  <pivotCaches>
    <pivotCache cacheId="24"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C4" i="7" l="1"/>
  <c r="C5" i="7"/>
  <c r="C6" i="7" s="1"/>
  <c r="C7" i="7" s="1"/>
  <c r="C8" i="7" s="1"/>
  <c r="C9" i="7" s="1"/>
  <c r="C10" i="7" s="1"/>
  <c r="C11" i="7" s="1"/>
  <c r="C12" i="7" s="1"/>
  <c r="C13" i="7" s="1"/>
  <c r="C3" i="7"/>
  <c r="C2" i="7"/>
  <c r="D8" i="1"/>
  <c r="E8" i="1"/>
  <c r="F8" i="1"/>
  <c r="G8" i="1"/>
  <c r="H8" i="1"/>
  <c r="I8" i="1"/>
  <c r="J8" i="1"/>
  <c r="K8" i="1"/>
  <c r="L8" i="1"/>
  <c r="M8" i="1"/>
  <c r="N8" i="1"/>
  <c r="C8" i="1"/>
  <c r="D24" i="1"/>
  <c r="E24" i="1"/>
  <c r="E26" i="1" s="1"/>
  <c r="F24" i="1"/>
  <c r="G24" i="1"/>
  <c r="G26" i="1" s="1"/>
  <c r="H24" i="1"/>
  <c r="I24" i="1"/>
  <c r="I26" i="1" s="1"/>
  <c r="J24" i="1"/>
  <c r="K24" i="1"/>
  <c r="L24" i="1"/>
  <c r="M24" i="1"/>
  <c r="M26" i="1" s="1"/>
  <c r="N24" i="1"/>
  <c r="C24" i="1"/>
  <c r="K26" i="1" l="1"/>
  <c r="L26" i="1"/>
  <c r="F26" i="1"/>
  <c r="H26" i="1"/>
  <c r="C26" i="1"/>
  <c r="N26" i="1"/>
  <c r="J26" i="1"/>
  <c r="D26" i="1"/>
</calcChain>
</file>

<file path=xl/sharedStrings.xml><?xml version="1.0" encoding="utf-8"?>
<sst xmlns="http://schemas.openxmlformats.org/spreadsheetml/2006/main" count="544" uniqueCount="45">
  <si>
    <t>OVERALL TOTAL</t>
  </si>
  <si>
    <t>INCOME</t>
  </si>
  <si>
    <t>EXPENSES</t>
  </si>
  <si>
    <t>Insurance</t>
  </si>
  <si>
    <t>Entertainment</t>
  </si>
  <si>
    <t>Miscellaneous</t>
  </si>
  <si>
    <t>Pension</t>
  </si>
  <si>
    <t>Travel</t>
  </si>
  <si>
    <t>TOTAL EXPENSES</t>
  </si>
  <si>
    <t>January</t>
  </si>
  <si>
    <t>February</t>
  </si>
  <si>
    <t>March</t>
  </si>
  <si>
    <t>April</t>
  </si>
  <si>
    <t>May</t>
  </si>
  <si>
    <t>June</t>
  </si>
  <si>
    <t>July</t>
  </si>
  <si>
    <t>August</t>
  </si>
  <si>
    <t>September</t>
  </si>
  <si>
    <t>October</t>
  </si>
  <si>
    <t>November</t>
  </si>
  <si>
    <t>December</t>
  </si>
  <si>
    <t>Charity-Donations</t>
  </si>
  <si>
    <t>Food-Groceries</t>
  </si>
  <si>
    <t>Food-Restaurants</t>
  </si>
  <si>
    <t>Automobile</t>
  </si>
  <si>
    <t>Healthcare</t>
  </si>
  <si>
    <t>Kid Expenses</t>
  </si>
  <si>
    <t>Healthclub &amp; Sports</t>
  </si>
  <si>
    <t>Taxes</t>
  </si>
  <si>
    <t>Rental Income</t>
  </si>
  <si>
    <t>Salary Income</t>
  </si>
  <si>
    <t>Mandatory</t>
  </si>
  <si>
    <t>Discretionary</t>
  </si>
  <si>
    <t>Category Description</t>
  </si>
  <si>
    <t>Expense Type</t>
  </si>
  <si>
    <t>Row Labels</t>
  </si>
  <si>
    <t>Grand Total</t>
  </si>
  <si>
    <t>Month</t>
  </si>
  <si>
    <t>Amount</t>
  </si>
  <si>
    <t>Sum of Amount</t>
  </si>
  <si>
    <t>Income - Post Tax</t>
  </si>
  <si>
    <t>House &amp; Utilities</t>
  </si>
  <si>
    <t>Net Income</t>
  </si>
  <si>
    <t>Cumulative Income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</si>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</sst>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6" fillId="0" borderId="0" xfId="0" applyFont="1"/>
    <xf numFmtId="0" fontId="16" fillId="0" borderId="0" xfId="0" applyFont="1" applyAlignment="1">
      <alignment horizontal="center"/>
    </xf>
    <xf numFmtId="164" fontId="0" fillId="0" borderId="0" xfId="0" applyNumberFormat="1"/>
    <xf numFmtId="0" fontId="0" fillId="0" borderId="0" xfId="0" pivotButton="1"/>
    <xf numFmtId="0" fontId="0" fillId="0" borderId="0" xfId="0"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5">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[ExpensesTracker.xlsx]CategoryPie!PivotTable5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Expenses</a:t>
            </a:r>
            <a:r>
              <a:rPr lang="en-US" baseline="0"/>
              <a:t> Category View</a:t>
            </a:r>
            <a:endParaRPr lang="en-US"/>
          </a:p>
        </c:rich>
      </c:tx>
      <c:layout>
        <c:manualLayout>
          <c:xMode val="edge"/>
          <c:yMode val="edge"/>
          <c:x val="0.35780817137742177"/>
          <c:y val="7.54502461385875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s>
    <c:plotArea>
      <c:layout/>
      <c:pieChart>
        <c:varyColors val="1"/>
        <c:ser>
          <c:idx val="0"/>
          <c:order val="0"/>
          <c:tx>
            <c:strRef>
              <c:f>CategoryPie!$B$4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47-4394-9D1F-752CF1A908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47-4394-9D1F-752CF1A908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C47-4394-9D1F-752CF1A9087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C47-4394-9D1F-752CF1A9087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C47-4394-9D1F-752CF1A9087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C47-4394-9D1F-752CF1A9087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C47-4394-9D1F-752CF1A9087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C47-4394-9D1F-752CF1A9087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C47-4394-9D1F-752CF1A9087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C47-4394-9D1F-752CF1A9087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C47-4394-9D1F-752CF1A9087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C47-4394-9D1F-752CF1A9087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CategoryPie!$A$5:$A$13</c:f>
              <c:strCache>
                <c:ptCount val="8"/>
                <c:pt idx="0">
                  <c:v>Automobile</c:v>
                </c:pt>
                <c:pt idx="1">
                  <c:v>Food-Groceries</c:v>
                </c:pt>
                <c:pt idx="2">
                  <c:v>Healthcare</c:v>
                </c:pt>
                <c:pt idx="3">
                  <c:v>Healthclub &amp; Sports</c:v>
                </c:pt>
                <c:pt idx="4">
                  <c:v>House &amp; Utilities</c:v>
                </c:pt>
                <c:pt idx="5">
                  <c:v>Insurance</c:v>
                </c:pt>
                <c:pt idx="6">
                  <c:v>Kid Expenses</c:v>
                </c:pt>
                <c:pt idx="7">
                  <c:v>Miscellaneous</c:v>
                </c:pt>
              </c:strCache>
            </c:strRef>
          </c:cat>
          <c:val>
            <c:numRef>
              <c:f>CategoryPie!$B$5:$B$13</c:f>
              <c:numCache>
                <c:formatCode>"$"#,##0</c:formatCode>
                <c:ptCount val="8"/>
                <c:pt idx="0">
                  <c:v>976.61</c:v>
                </c:pt>
                <c:pt idx="1">
                  <c:v>1308.3599999999999</c:v>
                </c:pt>
                <c:pt idx="2">
                  <c:v>1660.7699999999998</c:v>
                </c:pt>
                <c:pt idx="3">
                  <c:v>101.6</c:v>
                </c:pt>
                <c:pt idx="4">
                  <c:v>2522.85</c:v>
                </c:pt>
                <c:pt idx="5">
                  <c:v>342.15</c:v>
                </c:pt>
                <c:pt idx="6">
                  <c:v>1621.26</c:v>
                </c:pt>
                <c:pt idx="7">
                  <c:v>581.99</c:v>
                </c:pt>
              </c:numCache>
            </c:numRef>
          </c:val>
          <c:extLst>
            <c:ext xmlns:c16="http://schemas.microsoft.com/office/drawing/2014/chart" uri="{C3380CC4-5D6E-409C-BE32-E72D297353CC}">
              <c16:uniqueId val="{00000018-4C47-4394-9D1F-752CF1A9087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Cumulative Net</a:t>
            </a:r>
            <a:r>
              <a:rPr lang="en-US" baseline="0"/>
              <a:t> Income: Revenues LESS Expenses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1"/>
          <c:order val="1"/>
          <c:tx>
            <c:strRef>
              <c:f>NetIncome!$C$1</c:f>
              <c:strCache>
                <c:ptCount val="1"/>
                <c:pt idx="0">
                  <c:v>Cumulative Income</c:v>
                </c:pt>
              </c:strCache>
            </c:strRef>
          </c:tx>
          <c:spPr>
            <a:ln w="28575" cap="rnd">
              <a:solidFill>
                <a:schemeClr val="accent2"/>
              </a:solidFill>
              <a:round/>
            </a:ln>
            <a:effectLst/>
          </c:spPr>
          <c:marker>
            <c:symbol val="none"/>
          </c:marker>
          <c:cat>
            <c:strRef>
              <c:f>NetIncome!$A$2:$A$13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NetIncome!$C$2:$C$13</c:f>
              <c:numCache>
                <c:formatCode>"$"#,##0</c:formatCode>
                <c:ptCount val="12"/>
                <c:pt idx="0">
                  <c:v>2079.4900000000016</c:v>
                </c:pt>
                <c:pt idx="1">
                  <c:v>782.04000000000269</c:v>
                </c:pt>
                <c:pt idx="2">
                  <c:v>3041.510000000002</c:v>
                </c:pt>
                <c:pt idx="3">
                  <c:v>4768.26</c:v>
                </c:pt>
                <c:pt idx="4">
                  <c:v>6451.3899999999994</c:v>
                </c:pt>
                <c:pt idx="5">
                  <c:v>13068.579999999996</c:v>
                </c:pt>
                <c:pt idx="6">
                  <c:v>16577.739999999998</c:v>
                </c:pt>
                <c:pt idx="7">
                  <c:v>18415.32</c:v>
                </c:pt>
                <c:pt idx="8">
                  <c:v>20137.07</c:v>
                </c:pt>
                <c:pt idx="9">
                  <c:v>22276.120000000003</c:v>
                </c:pt>
                <c:pt idx="10">
                  <c:v>26691.260000000002</c:v>
                </c:pt>
                <c:pt idx="11">
                  <c:v>26890.53</c:v>
                </c:pt>
              </c:numCache>
            </c:numRef>
          </c:val>
          <c:smooth val="0"/>
          <c:extLst>
            <c:ext xmlns:c16="http://schemas.microsoft.com/office/drawing/2014/chart" uri="{C3380CC4-5D6E-409C-BE32-E72D297353CC}">
              <c16:uniqueId val="{00000000-E476-4414-AF7F-1EE125CA8B73}"/>
            </c:ext>
          </c:extLst>
        </c:ser>
        <c:dLbls>
          <c:showLegendKey val="0"/>
          <c:showVal val="0"/>
          <c:showCatName val="0"/>
          <c:showSerName val="0"/>
          <c:showPercent val="0"/>
          <c:showBubbleSize val="0"/>
        </c:dLbls>
        <c:smooth val="0"/>
        <c:axId val="539155728"/>
        <c:axId val="539157040"/>
        <c:extLst>
          <c:ext xmlns:c15="http://schemas.microsoft.com/office/drawing/2012/chart" uri="{02D57815-91ED-43cb-92C2-25804820EDAC}">
            <c15:filteredLineSeries>
              <c15:ser>
                <c:idx val="0"/>
                <c:order val="0"/>
                <c:tx>
                  <c:strRef>
                    <c:extLst>
                      <c:ext uri="{02D57815-91ED-43cb-92C2-25804820EDAC}">
                        <c15:formulaRef>
                          <c15:sqref>NetIncome!$B$1</c15:sqref>
                        </c15:formulaRef>
                      </c:ext>
                    </c:extLst>
                    <c:strCache>
                      <c:ptCount val="1"/>
                      <c:pt idx="0">
                        <c:v>Net Income</c:v>
                      </c:pt>
                    </c:strCache>
                  </c:strRef>
                </c:tx>
                <c:spPr>
                  <a:ln w="28575" cap="rnd">
                    <a:solidFill>
                      <a:schemeClr val="accent1"/>
                    </a:solidFill>
                    <a:round/>
                  </a:ln>
                  <a:effectLst/>
                </c:spPr>
                <c:marker>
                  <c:symbol val="none"/>
                </c:marker>
                <c:cat>
                  <c:strRef>
                    <c:extLst>
                      <c:ext uri="{02D57815-91ED-43cb-92C2-25804820EDAC}">
                        <c15:formulaRef>
                          <c15:sqref>NetIncome!$A$2:$A$13</c15:sqref>
                        </c15:formulaRef>
                      </c:ext>
                    </c:extLst>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uri="{02D57815-91ED-43cb-92C2-25804820EDAC}">
                        <c15:formulaRef>
                          <c15:sqref>NetIncome!$B$2:$B$13</c15:sqref>
                        </c15:formulaRef>
                      </c:ext>
                    </c:extLst>
                    <c:numCache>
                      <c:formatCode>"$"#,##0</c:formatCode>
                      <c:ptCount val="12"/>
                      <c:pt idx="0">
                        <c:v>2079.4900000000016</c:v>
                      </c:pt>
                      <c:pt idx="1">
                        <c:v>-1297.4499999999989</c:v>
                      </c:pt>
                      <c:pt idx="2">
                        <c:v>2259.4699999999993</c:v>
                      </c:pt>
                      <c:pt idx="3">
                        <c:v>1726.7499999999982</c:v>
                      </c:pt>
                      <c:pt idx="4">
                        <c:v>1683.1299999999992</c:v>
                      </c:pt>
                      <c:pt idx="5">
                        <c:v>6617.1899999999969</c:v>
                      </c:pt>
                      <c:pt idx="6">
                        <c:v>3509.1600000000017</c:v>
                      </c:pt>
                      <c:pt idx="7">
                        <c:v>1837.58</c:v>
                      </c:pt>
                      <c:pt idx="8">
                        <c:v>1721.7500000000018</c:v>
                      </c:pt>
                      <c:pt idx="9">
                        <c:v>2139.0500000000029</c:v>
                      </c:pt>
                      <c:pt idx="10">
                        <c:v>4415.1399999999976</c:v>
                      </c:pt>
                      <c:pt idx="11">
                        <c:v>199.2699999999968</c:v>
                      </c:pt>
                    </c:numCache>
                  </c:numRef>
                </c:val>
                <c:smooth val="0"/>
                <c:extLst>
                  <c:ext xmlns:c16="http://schemas.microsoft.com/office/drawing/2014/chart" uri="{C3380CC4-5D6E-409C-BE32-E72D297353CC}">
                    <c16:uniqueId val="{00000001-E476-4414-AF7F-1EE125CA8B73}"/>
                  </c:ext>
                </c:extLst>
              </c15:ser>
            </c15:filteredLineSeries>
          </c:ext>
        </c:extLst>
      </c:lineChart>
      <c:catAx>
        <c:axId val="53915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157040"/>
        <c:crosses val="autoZero"/>
        <c:auto val="1"/>
        <c:lblAlgn val="ctr"/>
        <c:lblOffset val="100"/>
        <c:noMultiLvlLbl val="0"/>
      </c:catAx>
      <c:valAx>
        <c:axId val="5391570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15572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[ExpensesTracker.xlsx]ExpenseType!PivotTable6</c:name>
    <c:fmtId val="6"/>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pivotFmt>
    </c:pivotFmts>
    <c:plotArea>
      <c:layout/>
      <c:lineChart>
        <c:grouping val="standard"/>
        <c:varyColors val="0"/>
        <c:ser>
          <c:idx val="0"/>
          <c:order val="0"/>
          <c:tx>
            <c:strRef>
              <c:f>ExpenseType!$B$3:$B$4</c:f>
              <c:strCache>
                <c:ptCount val="1"/>
                <c:pt idx="0">
                  <c:v>Discretionary</c:v>
                </c:pt>
              </c:strCache>
            </c:strRef>
          </c:tx>
          <c:spPr>
            <a:ln w="28575" cap="rnd">
              <a:solidFill>
                <a:schemeClr val="accent1"/>
              </a:solidFill>
              <a:round/>
            </a:ln>
            <a:effectLst/>
          </c:spPr>
          <c:marker>
            <c:symbol val="none"/>
          </c:marker>
          <c:cat>
            <c:strRef>
              <c:f>ExpenseType!$A$5:$A$17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ExpenseType!$B$5:$B$17</c:f>
              <c:numCache>
                <c:formatCode>"$"#,##0</c:formatCode>
                <c:ptCount val="12"/>
                <c:pt idx="0">
                  <c:v>2385.58</c:v>
                </c:pt>
                <c:pt idx="1">
                  <c:v>3424.6400000000003</c:v>
                </c:pt>
                <c:pt idx="2">
                  <c:v>2813.58</c:v>
                </c:pt>
                <c:pt idx="3">
                  <c:v>2180.52</c:v>
                </c:pt>
                <c:pt idx="4">
                  <c:v>1140.8499999999999</c:v>
                </c:pt>
                <c:pt idx="5">
                  <c:v>2505.3200000000002</c:v>
                </c:pt>
                <c:pt idx="6">
                  <c:v>1454.3</c:v>
                </c:pt>
                <c:pt idx="7">
                  <c:v>2274.34</c:v>
                </c:pt>
                <c:pt idx="8">
                  <c:v>1621.56</c:v>
                </c:pt>
                <c:pt idx="9">
                  <c:v>2229.31</c:v>
                </c:pt>
                <c:pt idx="10">
                  <c:v>2918.9300000000003</c:v>
                </c:pt>
                <c:pt idx="11">
                  <c:v>2534.21</c:v>
                </c:pt>
              </c:numCache>
            </c:numRef>
          </c:val>
          <c:smooth val="0"/>
          <c:extLst>
            <c:ext xmlns:c16="http://schemas.microsoft.com/office/drawing/2014/chart" uri="{C3380CC4-5D6E-409C-BE32-E72D297353CC}">
              <c16:uniqueId val="{00000000-B758-45E5-BFAD-F30CFA3DA14D}"/>
            </c:ext>
          </c:extLst>
        </c:ser>
        <c:ser>
          <c:idx val="1"/>
          <c:order val="1"/>
          <c:tx>
            <c:strRef>
              <c:f>ExpenseType!$C$3:$C$4</c:f>
              <c:strCache>
                <c:ptCount val="1"/>
                <c:pt idx="0">
                  <c:v>Mandatory</c:v>
                </c:pt>
              </c:strCache>
            </c:strRef>
          </c:tx>
          <c:spPr>
            <a:ln w="28575" cap="rnd">
              <a:solidFill>
                <a:schemeClr val="accent2"/>
              </a:solidFill>
              <a:round/>
            </a:ln>
            <a:effectLst/>
          </c:spPr>
          <c:marker>
            <c:symbol val="none"/>
          </c:marker>
          <c:cat>
            <c:strRef>
              <c:f>ExpenseType!$A$5:$A$17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ExpenseType!$C$5:$C$17</c:f>
              <c:numCache>
                <c:formatCode>"$"#,##0</c:formatCode>
                <c:ptCount val="12"/>
                <c:pt idx="0">
                  <c:v>6952.2099999999991</c:v>
                </c:pt>
                <c:pt idx="1">
                  <c:v>9115.5899999999983</c:v>
                </c:pt>
                <c:pt idx="2">
                  <c:v>6109.9</c:v>
                </c:pt>
                <c:pt idx="3">
                  <c:v>7277.3600000000006</c:v>
                </c:pt>
                <c:pt idx="4">
                  <c:v>8069.81</c:v>
                </c:pt>
                <c:pt idx="5">
                  <c:v>7827.75</c:v>
                </c:pt>
                <c:pt idx="6">
                  <c:v>6300.92</c:v>
                </c:pt>
                <c:pt idx="7">
                  <c:v>7097.54</c:v>
                </c:pt>
                <c:pt idx="8">
                  <c:v>7861.0999999999995</c:v>
                </c:pt>
                <c:pt idx="9">
                  <c:v>6516</c:v>
                </c:pt>
                <c:pt idx="10">
                  <c:v>9369.58</c:v>
                </c:pt>
                <c:pt idx="11">
                  <c:v>7849.75</c:v>
                </c:pt>
              </c:numCache>
            </c:numRef>
          </c:val>
          <c:smooth val="0"/>
          <c:extLst>
            <c:ext xmlns:c16="http://schemas.microsoft.com/office/drawing/2014/chart" uri="{C3380CC4-5D6E-409C-BE32-E72D297353CC}">
              <c16:uniqueId val="{00000002-B758-45E5-BFAD-F30CFA3DA14D}"/>
            </c:ext>
          </c:extLst>
        </c:ser>
        <c:dLbls>
          <c:showLegendKey val="0"/>
          <c:showVal val="0"/>
          <c:showCatName val="0"/>
          <c:showSerName val="0"/>
          <c:showPercent val="0"/>
          <c:showBubbleSize val="0"/>
        </c:dLbls>
        <c:smooth val="0"/>
        <c:axId val="712514752"/>
        <c:axId val="712515080"/>
      </c:lineChart>
      <c:catAx>
        <c:axId val="71251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15080"/>
        <c:crosses val="autoZero"/>
        <c:auto val="1"/>
        <c:lblAlgn val="ctr"/>
        <c:lblOffset val="100"/>
        <c:noMultiLvlLbl val="0"/>
      </c:catAx>
      <c:valAx>
        <c:axId val="7125150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1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[ExpensesTracker.xlsx]CategoryPie!PivotTable5</c:name>
    <c:fmtId val="3"/>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i="0" u="sng" baseline="0"/>
              <a:t>Expenses Category View</a:t>
            </a:r>
          </a:p>
        </c:rich>
      </c:tx>
      <c:layout>
        <c:manualLayout>
          <c:xMode val="edge"/>
          <c:yMode val="edge"/>
          <c:x val="0.31751205784259123"/>
          <c:y val="3.8583886691582907E-2"/>
        </c:manualLayout>
      </c:layout>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CategoryPie!$B$4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5AC-4AFD-9E2D-24496B7E3A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5AC-4AFD-9E2D-24496B7E3A4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5AC-4AFD-9E2D-24496B7E3A4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5AC-4AFD-9E2D-24496B7E3A4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5AC-4AFD-9E2D-24496B7E3A4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5AC-4AFD-9E2D-24496B7E3A4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5AC-4AFD-9E2D-24496B7E3A4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5AC-4AFD-9E2D-24496B7E3A4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5AC-4AFD-9E2D-24496B7E3A4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5AC-4AFD-9E2D-24496B7E3A4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25AC-4AFD-9E2D-24496B7E3A4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25AC-4AFD-9E2D-24496B7E3A4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CategoryPie!$A$5:$A$13</c:f>
              <c:strCache>
                <c:ptCount val="8"/>
                <c:pt idx="0">
                  <c:v>Automobile</c:v>
                </c:pt>
                <c:pt idx="1">
                  <c:v>Food-Groceries</c:v>
                </c:pt>
                <c:pt idx="2">
                  <c:v>Healthcare</c:v>
                </c:pt>
                <c:pt idx="3">
                  <c:v>Healthclub &amp; Sports</c:v>
                </c:pt>
                <c:pt idx="4">
                  <c:v>House &amp; Utilities</c:v>
                </c:pt>
                <c:pt idx="5">
                  <c:v>Insurance</c:v>
                </c:pt>
                <c:pt idx="6">
                  <c:v>Kid Expenses</c:v>
                </c:pt>
                <c:pt idx="7">
                  <c:v>Miscellaneous</c:v>
                </c:pt>
              </c:strCache>
            </c:strRef>
          </c:cat>
          <c:val>
            <c:numRef>
              <c:f>CategoryPie!$B$5:$B$13</c:f>
              <c:numCache>
                <c:formatCode>"$"#,##0</c:formatCode>
                <c:ptCount val="8"/>
                <c:pt idx="0">
                  <c:v>976.61</c:v>
                </c:pt>
                <c:pt idx="1">
                  <c:v>1308.3599999999999</c:v>
                </c:pt>
                <c:pt idx="2">
                  <c:v>1660.7699999999998</c:v>
                </c:pt>
                <c:pt idx="3">
                  <c:v>101.6</c:v>
                </c:pt>
                <c:pt idx="4">
                  <c:v>2522.85</c:v>
                </c:pt>
                <c:pt idx="5">
                  <c:v>342.15</c:v>
                </c:pt>
                <c:pt idx="6">
                  <c:v>1621.26</c:v>
                </c:pt>
                <c:pt idx="7">
                  <c:v>581.99</c:v>
                </c:pt>
              </c:numCache>
            </c:numRef>
          </c:val>
          <c:extLst>
            <c:ext xmlns:c16="http://schemas.microsoft.com/office/drawing/2014/chart" uri="{C3380CC4-5D6E-409C-BE32-E72D297353CC}">
              <c16:uniqueId val="{00000018-25AC-4AFD-9E2D-24496B7E3A4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i="0" u="sng" baseline="0"/>
              <a:t>Annual Cumulative Net Income: Revenues LESS Expenses</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1"/>
          <c:order val="1"/>
          <c:tx>
            <c:strRef>
              <c:f>NetIncome!$C$1</c:f>
              <c:strCache>
                <c:ptCount val="1"/>
                <c:pt idx="0">
                  <c:v>Cumulative Income</c:v>
                </c:pt>
              </c:strCache>
            </c:strRef>
          </c:tx>
          <c:spPr>
            <a:ln w="28575" cap="rnd">
              <a:solidFill>
                <a:schemeClr val="accent2"/>
              </a:solidFill>
              <a:round/>
            </a:ln>
            <a:effectLst/>
          </c:spPr>
          <c:marker>
            <c:symbol val="none"/>
          </c:marker>
          <c:cat>
            <c:strRef>
              <c:f>NetIncome!$A$2:$A$13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NetIncome!$C$2:$C$13</c:f>
              <c:numCache>
                <c:formatCode>"$"#,##0</c:formatCode>
                <c:ptCount val="12"/>
                <c:pt idx="0">
                  <c:v>2079.4900000000016</c:v>
                </c:pt>
                <c:pt idx="1">
                  <c:v>782.04000000000269</c:v>
                </c:pt>
                <c:pt idx="2">
                  <c:v>3041.510000000002</c:v>
                </c:pt>
                <c:pt idx="3">
                  <c:v>4768.26</c:v>
                </c:pt>
                <c:pt idx="4">
                  <c:v>6451.3899999999994</c:v>
                </c:pt>
                <c:pt idx="5">
                  <c:v>13068.579999999996</c:v>
                </c:pt>
                <c:pt idx="6">
                  <c:v>16577.739999999998</c:v>
                </c:pt>
                <c:pt idx="7">
                  <c:v>18415.32</c:v>
                </c:pt>
                <c:pt idx="8">
                  <c:v>20137.07</c:v>
                </c:pt>
                <c:pt idx="9">
                  <c:v>22276.120000000003</c:v>
                </c:pt>
                <c:pt idx="10">
                  <c:v>26691.260000000002</c:v>
                </c:pt>
                <c:pt idx="11">
                  <c:v>26890.53</c:v>
                </c:pt>
              </c:numCache>
            </c:numRef>
          </c:val>
          <c:smooth val="0"/>
          <c:extLst>
            <c:ext xmlns:c16="http://schemas.microsoft.com/office/drawing/2014/chart" uri="{C3380CC4-5D6E-409C-BE32-E72D297353CC}">
              <c16:uniqueId val="{00000000-5F06-4D31-9D2B-70D80D31EC90}"/>
            </c:ext>
          </c:extLst>
        </c:ser>
        <c:dLbls>
          <c:showLegendKey val="0"/>
          <c:showVal val="0"/>
          <c:showCatName val="0"/>
          <c:showSerName val="0"/>
          <c:showPercent val="0"/>
          <c:showBubbleSize val="0"/>
        </c:dLbls>
        <c:smooth val="0"/>
        <c:axId val="539155728"/>
        <c:axId val="539157040"/>
        <c:extLst>
          <c:ext xmlns:c15="http://schemas.microsoft.com/office/drawing/2012/chart" uri="{02D57815-91ED-43cb-92C2-25804820EDAC}">
            <c15:filteredLineSeries>
              <c15:ser>
                <c:idx val="0"/>
                <c:order val="0"/>
                <c:tx>
                  <c:strRef>
                    <c:extLst>
                      <c:ext uri="{02D57815-91ED-43cb-92C2-25804820EDAC}">
                        <c15:formulaRef>
                          <c15:sqref>NetIncome!$B$1</c15:sqref>
                        </c15:formulaRef>
                      </c:ext>
                    </c:extLst>
                    <c:strCache>
                      <c:ptCount val="1"/>
                      <c:pt idx="0">
                        <c:v>Net Income</c:v>
                      </c:pt>
                    </c:strCache>
                  </c:strRef>
                </c:tx>
                <c:spPr>
                  <a:ln w="28575" cap="rnd">
                    <a:solidFill>
                      <a:schemeClr val="accent1"/>
                    </a:solidFill>
                    <a:round/>
                  </a:ln>
                  <a:effectLst/>
                </c:spPr>
                <c:marker>
                  <c:symbol val="none"/>
                </c:marker>
                <c:cat>
                  <c:strRef>
                    <c:extLst>
                      <c:ext uri="{02D57815-91ED-43cb-92C2-25804820EDAC}">
                        <c15:formulaRef>
                          <c15:sqref>NetIncome!$A$2:$A$13</c15:sqref>
                        </c15:formulaRef>
                      </c:ext>
                    </c:extLst>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extLst>
                      <c:ext uri="{02D57815-91ED-43cb-92C2-25804820EDAC}">
                        <c15:formulaRef>
                          <c15:sqref>NetIncome!$B$2:$B$13</c15:sqref>
                        </c15:formulaRef>
                      </c:ext>
                    </c:extLst>
                    <c:numCache>
                      <c:formatCode>"$"#,##0</c:formatCode>
                      <c:ptCount val="12"/>
                      <c:pt idx="0">
                        <c:v>2079.4900000000016</c:v>
                      </c:pt>
                      <c:pt idx="1">
                        <c:v>-1297.4499999999989</c:v>
                      </c:pt>
                      <c:pt idx="2">
                        <c:v>2259.4699999999993</c:v>
                      </c:pt>
                      <c:pt idx="3">
                        <c:v>1726.7499999999982</c:v>
                      </c:pt>
                      <c:pt idx="4">
                        <c:v>1683.1299999999992</c:v>
                      </c:pt>
                      <c:pt idx="5">
                        <c:v>6617.1899999999969</c:v>
                      </c:pt>
                      <c:pt idx="6">
                        <c:v>3509.1600000000017</c:v>
                      </c:pt>
                      <c:pt idx="7">
                        <c:v>1837.58</c:v>
                      </c:pt>
                      <c:pt idx="8">
                        <c:v>1721.7500000000018</c:v>
                      </c:pt>
                      <c:pt idx="9">
                        <c:v>2139.0500000000029</c:v>
                      </c:pt>
                      <c:pt idx="10">
                        <c:v>4415.1399999999976</c:v>
                      </c:pt>
                      <c:pt idx="11">
                        <c:v>199.2699999999968</c:v>
                      </c:pt>
                    </c:numCache>
                  </c:numRef>
                </c:val>
                <c:smooth val="0"/>
                <c:extLst>
                  <c:ext xmlns:c16="http://schemas.microsoft.com/office/drawing/2014/chart" uri="{C3380CC4-5D6E-409C-BE32-E72D297353CC}">
                    <c16:uniqueId val="{00000001-5F06-4D31-9D2B-70D80D31EC90}"/>
                  </c:ext>
                </c:extLst>
              </c15:ser>
            </c15:filteredLineSeries>
          </c:ext>
        </c:extLst>
      </c:lineChart>
      <c:catAx>
        <c:axId val="53915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157040"/>
        <c:crosses val="autoZero"/>
        <c:auto val="1"/>
        <c:lblAlgn val="ctr"/>
        <c:lblOffset val="100"/>
        <c:noMultiLvlLbl val="0"/>
      </c:catAx>
      <c:valAx>
        <c:axId val="5391570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3915572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[ExpensesTracker.xlsx]ExpenseType!PivotTable6</c:name>
    <c:fmtId val="4"/>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i="0" u="sng" baseline="0"/>
              <a:t>Mandatory vs Discretionary Expenses</a:t>
            </a:r>
          </a:p>
        </c:rich>
      </c:tx>
      <c:layout>
        <c:manualLayout>
          <c:xMode val="edge"/>
          <c:yMode val="edge"/>
          <c:x val="0.33610233341337148"/>
          <c:y val="4.7963223936127397E-2"/>
        </c:manualLayout>
      </c:layout>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ExpenseType!$B$3:$B$4</c:f>
              <c:strCache>
                <c:ptCount val="1"/>
                <c:pt idx="0">
                  <c:v>Discretionary</c:v>
                </c:pt>
              </c:strCache>
            </c:strRef>
          </c:tx>
          <c:spPr>
            <a:ln w="28575" cap="rnd">
              <a:solidFill>
                <a:schemeClr val="accent1"/>
              </a:solidFill>
              <a:round/>
            </a:ln>
            <a:effectLst/>
          </c:spPr>
          <c:marker>
            <c:symbol val="none"/>
          </c:marker>
          <c:cat>
            <c:strRef>
              <c:f>ExpenseType!$A$5:$A$17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ExpenseType!$B$5:$B$17</c:f>
              <c:numCache>
                <c:formatCode>"$"#,##0</c:formatCode>
                <c:ptCount val="12"/>
                <c:pt idx="0">
                  <c:v>2385.58</c:v>
                </c:pt>
                <c:pt idx="1">
                  <c:v>3424.6400000000003</c:v>
                </c:pt>
                <c:pt idx="2">
                  <c:v>2813.58</c:v>
                </c:pt>
                <c:pt idx="3">
                  <c:v>2180.52</c:v>
                </c:pt>
                <c:pt idx="4">
                  <c:v>1140.8499999999999</c:v>
                </c:pt>
                <c:pt idx="5">
                  <c:v>2505.3200000000002</c:v>
                </c:pt>
                <c:pt idx="6">
                  <c:v>1454.3</c:v>
                </c:pt>
                <c:pt idx="7">
                  <c:v>2274.34</c:v>
                </c:pt>
                <c:pt idx="8">
                  <c:v>1621.56</c:v>
                </c:pt>
                <c:pt idx="9">
                  <c:v>2229.31</c:v>
                </c:pt>
                <c:pt idx="10">
                  <c:v>2918.9300000000003</c:v>
                </c:pt>
                <c:pt idx="11">
                  <c:v>2534.21</c:v>
                </c:pt>
              </c:numCache>
            </c:numRef>
          </c:val>
          <c:smooth val="0"/>
          <c:extLst>
            <c:ext xmlns:c16="http://schemas.microsoft.com/office/drawing/2014/chart" uri="{C3380CC4-5D6E-409C-BE32-E72D297353CC}">
              <c16:uniqueId val="{00000000-E3FB-4DCC-9CB0-C75370F18555}"/>
            </c:ext>
          </c:extLst>
        </c:ser>
        <c:ser>
          <c:idx val="1"/>
          <c:order val="1"/>
          <c:tx>
            <c:strRef>
              <c:f>ExpenseType!$C$3:$C$4</c:f>
              <c:strCache>
                <c:ptCount val="1"/>
                <c:pt idx="0">
                  <c:v>Mandatory</c:v>
                </c:pt>
              </c:strCache>
            </c:strRef>
          </c:tx>
          <c:spPr>
            <a:ln w="28575" cap="rnd">
              <a:solidFill>
                <a:schemeClr val="accent2"/>
              </a:solidFill>
              <a:round/>
            </a:ln>
            <a:effectLst/>
          </c:spPr>
          <c:marker>
            <c:symbol val="none"/>
          </c:marker>
          <c:cat>
            <c:strRef>
              <c:f>ExpenseType!$A$5:$A$17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ExpenseType!$C$5:$C$17</c:f>
              <c:numCache>
                <c:formatCode>"$"#,##0</c:formatCode>
                <c:ptCount val="12"/>
                <c:pt idx="0">
                  <c:v>6952.2099999999991</c:v>
                </c:pt>
                <c:pt idx="1">
                  <c:v>9115.5899999999983</c:v>
                </c:pt>
                <c:pt idx="2">
                  <c:v>6109.9</c:v>
                </c:pt>
                <c:pt idx="3">
                  <c:v>7277.3600000000006</c:v>
                </c:pt>
                <c:pt idx="4">
                  <c:v>8069.81</c:v>
                </c:pt>
                <c:pt idx="5">
                  <c:v>7827.75</c:v>
                </c:pt>
                <c:pt idx="6">
                  <c:v>6300.92</c:v>
                </c:pt>
                <c:pt idx="7">
                  <c:v>7097.54</c:v>
                </c:pt>
                <c:pt idx="8">
                  <c:v>7861.0999999999995</c:v>
                </c:pt>
                <c:pt idx="9">
                  <c:v>6516</c:v>
                </c:pt>
                <c:pt idx="10">
                  <c:v>9369.58</c:v>
                </c:pt>
                <c:pt idx="11">
                  <c:v>7849.75</c:v>
                </c:pt>
              </c:numCache>
            </c:numRef>
          </c:val>
          <c:smooth val="0"/>
          <c:extLst>
            <c:ext xmlns:c16="http://schemas.microsoft.com/office/drawing/2014/chart" uri="{C3380CC4-5D6E-409C-BE32-E72D297353CC}">
              <c16:uniqueId val="{00000002-E3FB-4DCC-9CB0-C75370F18555}"/>
            </c:ext>
          </c:extLst>
        </c:ser>
        <c:dLbls>
          <c:showLegendKey val="0"/>
          <c:showVal val="0"/>
          <c:showCatName val="0"/>
          <c:showSerName val="0"/>
          <c:showPercent val="0"/>
          <c:showBubbleSize val="0"/>
        </c:dLbls>
        <c:smooth val="0"/>
        <c:axId val="712514752"/>
        <c:axId val="712515080"/>
      </c:lineChart>
      <c:catAx>
        <c:axId val="71251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15080"/>
        <c:crosses val="autoZero"/>
        <c:auto val="1"/>
        <c:lblAlgn val="ctr"/>
        <c:lblOffset val="100"/>
        <c:noMultiLvlLbl val="0"/>
      </c:catAx>
      <c:valAx>
        <c:axId val="7125150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712514752"/>
        <c:crosses val="autoZero"/>
        <c:crossBetween val="between"/>
        <c:majorUnit val="2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466725</xdr:colOff>
      <xdr:row>1</xdr:row>
      <xdr:rowOff>28575</xdr:rowOff>
    </xdr:from>
    <xdr:to>
      <xdr:col>13</xdr:col>
      <xdr:colOff>352425</xdr:colOff>
      <xdr:row>22</xdr:row>
      <xdr:rowOff>161925</xdr:rowOff>
    </xdr:to>
    <xdr:graphicFrame macro="">
      <xdr:nvGraphicFramePr>
        <xdr:cNvPr id="4" name="Chart 3">
          <a:extLst>
            <a:ext uri="{FF2B5EF4-FFF2-40B4-BE49-F238E27FC236}">
              <a16:creationId xmlns:a16="http://schemas.microsoft.com/office/drawing/2014/main" id="{131865EA-5388-4E66-9568-B811BF3E2F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0</xdr:rowOff>
    </xdr:from>
    <xdr:to>
      <xdr:col>14</xdr:col>
      <xdr:colOff>176214</xdr:colOff>
      <xdr:row>22</xdr:row>
      <xdr:rowOff>180975</xdr:rowOff>
    </xdr:to>
    <xdr:graphicFrame macro="">
      <xdr:nvGraphicFramePr>
        <xdr:cNvPr id="4" name="Chart 2">
          <a:extLst>
            <a:ext uri="{FF2B5EF4-FFF2-40B4-BE49-F238E27FC236}">
              <a16:creationId xmlns:a16="http://schemas.microsoft.com/office/drawing/2014/main" id="{EFCA6EDC-0E1A-4785-8A5F-4A9DFE0904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3</xdr:row>
      <xdr:rowOff>0</xdr:rowOff>
    </xdr:from>
    <xdr:to>
      <xdr:col>16</xdr:col>
      <xdr:colOff>547688</xdr:colOff>
      <xdr:row>17</xdr:row>
      <xdr:rowOff>76200</xdr:rowOff>
    </xdr:to>
    <xdr:graphicFrame macro="">
      <xdr:nvGraphicFramePr>
        <xdr:cNvPr id="3" name="Chart 1">
          <a:extLst>
            <a:ext uri="{FF2B5EF4-FFF2-40B4-BE49-F238E27FC236}">
              <a16:creationId xmlns:a16="http://schemas.microsoft.com/office/drawing/2014/main" id="{29039D12-A059-4983-A1D8-569D7E290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0.39059</cdr:x>
      <cdr:y>0.07986</cdr:y>
    </cdr:from>
    <cdr:to>
      <cdr:x>0.54118</cdr:x>
      <cdr:y>0.18056</cdr:y>
    </cdr:to>
    <cdr:sp macro="" textlink="">
      <cdr:nvSpPr>
        <cdr:cNvPr id="2" name="TextBox 1">
          <a:extLst xmlns:a="http://schemas.openxmlformats.org/drawingml/2006/main">
            <a:ext uri="{FF2B5EF4-FFF2-40B4-BE49-F238E27FC236}">
              <a16:creationId xmlns:a16="http://schemas.microsoft.com/office/drawing/2014/main" id="{D4F728FF-AA3B-41B9-8028-5B2C1211C847}"/>
            </a:ext>
          </a:extLst>
        </cdr:cNvPr>
        <cdr:cNvSpPr txBox="1"/>
      </cdr:nvSpPr>
      <cdr:spPr>
        <a:xfrm xmlns:a="http://schemas.openxmlformats.org/drawingml/2006/main">
          <a:off x="2371725" y="219075"/>
          <a:ext cx="9144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85725</xdr:colOff>
      <xdr:row>1</xdr:row>
      <xdr:rowOff>47625</xdr:rowOff>
    </xdr:from>
    <xdr:to>
      <xdr:col>10</xdr:col>
      <xdr:colOff>581025</xdr:colOff>
      <xdr:row>22</xdr:row>
      <xdr:rowOff>180975</xdr:rowOff>
    </xdr:to>
    <xdr:graphicFrame macro="">
      <xdr:nvGraphicFramePr>
        <xdr:cNvPr id="2" name="Chart 1">
          <a:extLst>
            <a:ext uri="{FF2B5EF4-FFF2-40B4-BE49-F238E27FC236}">
              <a16:creationId xmlns:a16="http://schemas.microsoft.com/office/drawing/2014/main" id="{8D39AB8C-C1C7-44A8-97A6-B4455D7AA1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176894</xdr:colOff>
      <xdr:row>1</xdr:row>
      <xdr:rowOff>47624</xdr:rowOff>
    </xdr:from>
    <xdr:to>
      <xdr:col>20</xdr:col>
      <xdr:colOff>457201</xdr:colOff>
      <xdr:row>23</xdr:row>
      <xdr:rowOff>38099</xdr:rowOff>
    </xdr:to>
    <xdr:graphicFrame macro="">
      <xdr:nvGraphicFramePr>
        <xdr:cNvPr id="4" name="Chart 2">
          <a:extLst>
            <a:ext uri="{FF2B5EF4-FFF2-40B4-BE49-F238E27FC236}">
              <a16:creationId xmlns:a16="http://schemas.microsoft.com/office/drawing/2014/main" id="{AF5D46BD-BBBE-406A-AEDF-617358A829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312965</xdr:colOff>
      <xdr:row>24</xdr:row>
      <xdr:rowOff>19049</xdr:rowOff>
    </xdr:from>
    <xdr:to>
      <xdr:col>20</xdr:col>
      <xdr:colOff>449036</xdr:colOff>
      <xdr:row>44</xdr:row>
      <xdr:rowOff>122464</xdr:rowOff>
    </xdr:to>
    <xdr:graphicFrame macro="">
      <xdr:nvGraphicFramePr>
        <xdr:cNvPr id="5" name="Chart 1">
          <a:extLst>
            <a:ext uri="{FF2B5EF4-FFF2-40B4-BE49-F238E27FC236}">
              <a16:creationId xmlns:a16="http://schemas.microsoft.com/office/drawing/2014/main" id="{B2447A4F-6F7E-4DC1-B7C0-C09505D342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404131</xdr:colOff>
      <xdr:row>23</xdr:row>
      <xdr:rowOff>166007</xdr:rowOff>
    </xdr:from>
    <xdr:to>
      <xdr:col>2</xdr:col>
      <xdr:colOff>435428</xdr:colOff>
      <xdr:row>44</xdr:row>
      <xdr:rowOff>68036</xdr:rowOff>
    </xdr:to>
    <mc:AlternateContent xmlns:mc="http://schemas.openxmlformats.org/markup-compatibility/2006">
      <mc:Choice xmlns:a14="http://schemas.microsoft.com/office/drawing/2010/main" Requires="a14">
        <xdr:graphicFrame macro="">
          <xdr:nvGraphicFramePr>
            <xdr:cNvPr id="6" name="Month">
              <a:extLst>
                <a:ext uri="{FF2B5EF4-FFF2-40B4-BE49-F238E27FC236}">
                  <a16:creationId xmlns:a16="http://schemas.microsoft.com/office/drawing/2014/main" id="{049D1231-C858-4FF1-82DD-F6C1E241360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404131" y="4547507"/>
              <a:ext cx="1255940" cy="39025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512989</xdr:colOff>
      <xdr:row>23</xdr:row>
      <xdr:rowOff>179615</xdr:rowOff>
    </xdr:from>
    <xdr:to>
      <xdr:col>5</xdr:col>
      <xdr:colOff>504825</xdr:colOff>
      <xdr:row>29</xdr:row>
      <xdr:rowOff>122465</xdr:rowOff>
    </xdr:to>
    <mc:AlternateContent xmlns:mc="http://schemas.openxmlformats.org/markup-compatibility/2006">
      <mc:Choice xmlns:a14="http://schemas.microsoft.com/office/drawing/2010/main" Requires="a14">
        <xdr:graphicFrame macro="">
          <xdr:nvGraphicFramePr>
            <xdr:cNvPr id="7" name="Expense Type">
              <a:extLst>
                <a:ext uri="{FF2B5EF4-FFF2-40B4-BE49-F238E27FC236}">
                  <a16:creationId xmlns:a16="http://schemas.microsoft.com/office/drawing/2014/main" id="{F19B0D4C-A196-40A9-A291-C89BFFA7E0EC}"/>
                </a:ext>
              </a:extLst>
            </xdr:cNvPr>
            <xdr:cNvGraphicFramePr/>
          </xdr:nvGraphicFramePr>
          <xdr:xfrm>
            <a:off x="0" y="0"/>
            <a:ext cx="0" cy="0"/>
          </xdr:xfrm>
          <a:graphic>
            <a:graphicData uri="http://schemas.microsoft.com/office/drawing/2010/slicer">
              <sle:slicer xmlns:sle="http://schemas.microsoft.com/office/drawing/2010/slicer" name="Expense Type"/>
            </a:graphicData>
          </a:graphic>
        </xdr:graphicFrame>
      </mc:Choice>
      <mc:Fallback>
        <xdr:sp macro="" textlink="">
          <xdr:nvSpPr>
            <xdr:cNvPr id="0" name=""/>
            <xdr:cNvSpPr>
              <a:spLocks noTextEdit="1"/>
            </xdr:cNvSpPr>
          </xdr:nvSpPr>
          <xdr:spPr>
            <a:xfrm>
              <a:off x="1737632" y="4561115"/>
              <a:ext cx="1828800" cy="1085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thomas" refreshedDate="45181.895892592591" createdVersion="6" refreshedVersion="6" minRefreshableVersion="3" recordCount="144">
  <cacheSource type="worksheet">
    <worksheetSource ref="A1:D145" sheet="PL-Graphing"/>
  </cacheSource>
  <cacheFields count="4">
    <cacheField name="EXPENSES" numFmtId="0">
      <sharedItems count="12">
        <s v="Automobile"/>
        <s v="Charity-Donations"/>
        <s v="Entertainment"/>
        <s v="Food-Groceries"/>
        <s v="Food-Restaurants"/>
        <s v="Healthcare"/>
        <s v="Healthclub &amp; Sports"/>
        <s v="House &amp; Utilities"/>
        <s v="Insurance"/>
        <s v="Kid Expenses"/>
        <s v="Miscellaneous"/>
        <s v="Travel"/>
      </sharedItems>
    </cacheField>
    <cacheField name="Expense Type" numFmtId="0">
      <sharedItems count="2">
        <s v="Mandatory"/>
        <s v="Discretionary"/>
      </sharedItems>
    </cacheField>
    <cacheField name="Month" numFmtId="0">
      <sharedItems count="12">
        <s v="January"/>
        <s v="February"/>
        <s v="March"/>
        <s v="April"/>
        <s v="May"/>
        <s v="June"/>
        <s v="July"/>
        <s v="August"/>
        <s v="September"/>
        <s v="October"/>
        <s v="November"/>
        <s v="December"/>
      </sharedItems>
    </cacheField>
    <cacheField name="Amount" numFmtId="164">
      <sharedItems containsSemiMixedTypes="0" containsString="0" containsNumber="1" minValue="-89.78" maxValue="2988.8599999999997"/>
    </cacheField>
  </cacheFields>
  <extLst>
    <ext xmlns:x14="http://schemas.microsoft.com/office/spreadsheetml/2009/9/main" uri="{725AE2AE-9491-48be-B2B4-4EB974FC3084}">
      <x14:pivotCacheDefinition pivotCacheId="1342940215"/>
    </ext>
  </extLst>
</pivotCacheDefinition>
</file>

<file path=xl/pivotCache/pivotCacheRecords1.xml><?xml version="1.0" encoding="utf-8"?>
<pivotCacheRecords xmlns="http://schemas.openxmlformats.org/spreadsheetml/2006/main" xmlns:r="http://schemas.openxmlformats.org/officeDocument/2006/relationships" count="144">
  <r>
    <x v="0"/>
    <x v="0"/>
    <x v="0"/>
    <n v="244.63"/>
  </r>
  <r>
    <x v="1"/>
    <x v="1"/>
    <x v="0"/>
    <n v="670"/>
  </r>
  <r>
    <x v="2"/>
    <x v="1"/>
    <x v="0"/>
    <n v="437.46999999999997"/>
  </r>
  <r>
    <x v="3"/>
    <x v="0"/>
    <x v="0"/>
    <n v="1344.72"/>
  </r>
  <r>
    <x v="4"/>
    <x v="1"/>
    <x v="0"/>
    <n v="734.88"/>
  </r>
  <r>
    <x v="5"/>
    <x v="0"/>
    <x v="0"/>
    <n v="346.34000000000003"/>
  </r>
  <r>
    <x v="6"/>
    <x v="0"/>
    <x v="0"/>
    <n v="477.6"/>
  </r>
  <r>
    <x v="7"/>
    <x v="0"/>
    <x v="0"/>
    <n v="1887.5800000000002"/>
  </r>
  <r>
    <x v="8"/>
    <x v="0"/>
    <x v="0"/>
    <n v="342.15"/>
  </r>
  <r>
    <x v="9"/>
    <x v="0"/>
    <x v="0"/>
    <n v="1382.92"/>
  </r>
  <r>
    <x v="10"/>
    <x v="0"/>
    <x v="0"/>
    <n v="926.27"/>
  </r>
  <r>
    <x v="11"/>
    <x v="1"/>
    <x v="0"/>
    <n v="543.23"/>
  </r>
  <r>
    <x v="0"/>
    <x v="0"/>
    <x v="1"/>
    <n v="976.61"/>
  </r>
  <r>
    <x v="1"/>
    <x v="1"/>
    <x v="1"/>
    <n v="595"/>
  </r>
  <r>
    <x v="2"/>
    <x v="1"/>
    <x v="1"/>
    <n v="397.76"/>
  </r>
  <r>
    <x v="3"/>
    <x v="0"/>
    <x v="1"/>
    <n v="1308.3599999999999"/>
  </r>
  <r>
    <x v="4"/>
    <x v="1"/>
    <x v="1"/>
    <n v="991.2"/>
  </r>
  <r>
    <x v="5"/>
    <x v="0"/>
    <x v="1"/>
    <n v="1660.7699999999998"/>
  </r>
  <r>
    <x v="6"/>
    <x v="0"/>
    <x v="1"/>
    <n v="101.6"/>
  </r>
  <r>
    <x v="7"/>
    <x v="0"/>
    <x v="1"/>
    <n v="2522.85"/>
  </r>
  <r>
    <x v="8"/>
    <x v="0"/>
    <x v="1"/>
    <n v="342.15"/>
  </r>
  <r>
    <x v="9"/>
    <x v="0"/>
    <x v="1"/>
    <n v="1621.26"/>
  </r>
  <r>
    <x v="10"/>
    <x v="0"/>
    <x v="1"/>
    <n v="581.99"/>
  </r>
  <r>
    <x v="11"/>
    <x v="1"/>
    <x v="1"/>
    <n v="1440.68"/>
  </r>
  <r>
    <x v="0"/>
    <x v="0"/>
    <x v="2"/>
    <n v="434.91"/>
  </r>
  <r>
    <x v="1"/>
    <x v="1"/>
    <x v="2"/>
    <n v="1310"/>
  </r>
  <r>
    <x v="2"/>
    <x v="1"/>
    <x v="2"/>
    <n v="116.61000000000001"/>
  </r>
  <r>
    <x v="3"/>
    <x v="0"/>
    <x v="2"/>
    <n v="1069.99"/>
  </r>
  <r>
    <x v="4"/>
    <x v="1"/>
    <x v="2"/>
    <n v="645.04"/>
  </r>
  <r>
    <x v="5"/>
    <x v="0"/>
    <x v="2"/>
    <n v="80.94"/>
  </r>
  <r>
    <x v="6"/>
    <x v="0"/>
    <x v="2"/>
    <n v="101.6"/>
  </r>
  <r>
    <x v="7"/>
    <x v="0"/>
    <x v="2"/>
    <n v="1809.36"/>
  </r>
  <r>
    <x v="8"/>
    <x v="0"/>
    <x v="2"/>
    <n v="445.53"/>
  </r>
  <r>
    <x v="9"/>
    <x v="0"/>
    <x v="2"/>
    <n v="1542"/>
  </r>
  <r>
    <x v="10"/>
    <x v="0"/>
    <x v="2"/>
    <n v="625.57000000000005"/>
  </r>
  <r>
    <x v="11"/>
    <x v="1"/>
    <x v="2"/>
    <n v="741.93"/>
  </r>
  <r>
    <x v="0"/>
    <x v="0"/>
    <x v="3"/>
    <n v="719.72"/>
  </r>
  <r>
    <x v="1"/>
    <x v="1"/>
    <x v="3"/>
    <n v="515"/>
  </r>
  <r>
    <x v="2"/>
    <x v="1"/>
    <x v="3"/>
    <n v="955.51"/>
  </r>
  <r>
    <x v="3"/>
    <x v="0"/>
    <x v="3"/>
    <n v="1117.53"/>
  </r>
  <r>
    <x v="4"/>
    <x v="1"/>
    <x v="3"/>
    <n v="710.01"/>
  </r>
  <r>
    <x v="5"/>
    <x v="0"/>
    <x v="3"/>
    <n v="531.29"/>
  </r>
  <r>
    <x v="6"/>
    <x v="0"/>
    <x v="3"/>
    <n v="101.6"/>
  </r>
  <r>
    <x v="7"/>
    <x v="0"/>
    <x v="3"/>
    <n v="2091.4499999999998"/>
  </r>
  <r>
    <x v="8"/>
    <x v="0"/>
    <x v="3"/>
    <n v="445.53999999999996"/>
  </r>
  <r>
    <x v="9"/>
    <x v="0"/>
    <x v="3"/>
    <n v="1105"/>
  </r>
  <r>
    <x v="10"/>
    <x v="0"/>
    <x v="3"/>
    <n v="1165.23"/>
  </r>
  <r>
    <x v="11"/>
    <x v="1"/>
    <x v="3"/>
    <n v="0"/>
  </r>
  <r>
    <x v="0"/>
    <x v="0"/>
    <x v="4"/>
    <n v="772.98"/>
  </r>
  <r>
    <x v="1"/>
    <x v="1"/>
    <x v="4"/>
    <n v="376.98"/>
  </r>
  <r>
    <x v="2"/>
    <x v="1"/>
    <x v="4"/>
    <n v="439.90999999999997"/>
  </r>
  <r>
    <x v="3"/>
    <x v="0"/>
    <x v="4"/>
    <n v="1444.56"/>
  </r>
  <r>
    <x v="4"/>
    <x v="1"/>
    <x v="4"/>
    <n v="323.95999999999998"/>
  </r>
  <r>
    <x v="5"/>
    <x v="0"/>
    <x v="4"/>
    <n v="1306.71"/>
  </r>
  <r>
    <x v="6"/>
    <x v="0"/>
    <x v="4"/>
    <n v="101.6"/>
  </r>
  <r>
    <x v="7"/>
    <x v="0"/>
    <x v="4"/>
    <n v="2047"/>
  </r>
  <r>
    <x v="8"/>
    <x v="0"/>
    <x v="4"/>
    <n v="445.53999999999996"/>
  </r>
  <r>
    <x v="9"/>
    <x v="0"/>
    <x v="4"/>
    <n v="615"/>
  </r>
  <r>
    <x v="10"/>
    <x v="0"/>
    <x v="4"/>
    <n v="1336.42"/>
  </r>
  <r>
    <x v="11"/>
    <x v="1"/>
    <x v="4"/>
    <n v="0"/>
  </r>
  <r>
    <x v="0"/>
    <x v="0"/>
    <x v="5"/>
    <n v="795.21"/>
  </r>
  <r>
    <x v="1"/>
    <x v="1"/>
    <x v="5"/>
    <n v="920"/>
  </r>
  <r>
    <x v="2"/>
    <x v="1"/>
    <x v="5"/>
    <n v="853.65"/>
  </r>
  <r>
    <x v="3"/>
    <x v="0"/>
    <x v="5"/>
    <n v="1457.76"/>
  </r>
  <r>
    <x v="4"/>
    <x v="1"/>
    <x v="5"/>
    <n v="681.17"/>
  </r>
  <r>
    <x v="5"/>
    <x v="0"/>
    <x v="5"/>
    <n v="520.43000000000006"/>
  </r>
  <r>
    <x v="6"/>
    <x v="0"/>
    <x v="5"/>
    <n v="101.6"/>
  </r>
  <r>
    <x v="7"/>
    <x v="0"/>
    <x v="5"/>
    <n v="2560.92"/>
  </r>
  <r>
    <x v="8"/>
    <x v="0"/>
    <x v="5"/>
    <n v="791.75000000000011"/>
  </r>
  <r>
    <x v="9"/>
    <x v="0"/>
    <x v="5"/>
    <n v="352"/>
  </r>
  <r>
    <x v="10"/>
    <x v="0"/>
    <x v="5"/>
    <n v="1248.08"/>
  </r>
  <r>
    <x v="11"/>
    <x v="1"/>
    <x v="5"/>
    <n v="50.5"/>
  </r>
  <r>
    <x v="0"/>
    <x v="0"/>
    <x v="6"/>
    <n v="497.64"/>
  </r>
  <r>
    <x v="1"/>
    <x v="1"/>
    <x v="6"/>
    <n v="305"/>
  </r>
  <r>
    <x v="2"/>
    <x v="1"/>
    <x v="6"/>
    <n v="674.5"/>
  </r>
  <r>
    <x v="3"/>
    <x v="0"/>
    <x v="6"/>
    <n v="1547.27"/>
  </r>
  <r>
    <x v="4"/>
    <x v="1"/>
    <x v="6"/>
    <n v="207.8"/>
  </r>
  <r>
    <x v="5"/>
    <x v="0"/>
    <x v="6"/>
    <n v="-89.78"/>
  </r>
  <r>
    <x v="6"/>
    <x v="0"/>
    <x v="6"/>
    <n v="101.6"/>
  </r>
  <r>
    <x v="7"/>
    <x v="0"/>
    <x v="6"/>
    <n v="1761.17"/>
  </r>
  <r>
    <x v="8"/>
    <x v="0"/>
    <x v="6"/>
    <n v="495.90999999999997"/>
  </r>
  <r>
    <x v="9"/>
    <x v="0"/>
    <x v="6"/>
    <n v="589.53"/>
  </r>
  <r>
    <x v="10"/>
    <x v="0"/>
    <x v="6"/>
    <n v="1397.58"/>
  </r>
  <r>
    <x v="11"/>
    <x v="1"/>
    <x v="6"/>
    <n v="267"/>
  </r>
  <r>
    <x v="0"/>
    <x v="0"/>
    <x v="7"/>
    <n v="1399.62"/>
  </r>
  <r>
    <x v="1"/>
    <x v="1"/>
    <x v="7"/>
    <n v="595"/>
  </r>
  <r>
    <x v="2"/>
    <x v="1"/>
    <x v="7"/>
    <n v="446.65000000000003"/>
  </r>
  <r>
    <x v="3"/>
    <x v="0"/>
    <x v="7"/>
    <n v="1177.8499999999999"/>
  </r>
  <r>
    <x v="4"/>
    <x v="1"/>
    <x v="7"/>
    <n v="502"/>
  </r>
  <r>
    <x v="5"/>
    <x v="0"/>
    <x v="7"/>
    <n v="275.64"/>
  </r>
  <r>
    <x v="6"/>
    <x v="0"/>
    <x v="7"/>
    <n v="302.39999999999998"/>
  </r>
  <r>
    <x v="7"/>
    <x v="0"/>
    <x v="7"/>
    <n v="1646.45"/>
  </r>
  <r>
    <x v="8"/>
    <x v="0"/>
    <x v="7"/>
    <n v="454.38"/>
  </r>
  <r>
    <x v="9"/>
    <x v="0"/>
    <x v="7"/>
    <n v="1227"/>
  </r>
  <r>
    <x v="10"/>
    <x v="0"/>
    <x v="7"/>
    <n v="614.20000000000005"/>
  </r>
  <r>
    <x v="11"/>
    <x v="1"/>
    <x v="7"/>
    <n v="730.69"/>
  </r>
  <r>
    <x v="0"/>
    <x v="0"/>
    <x v="8"/>
    <n v="517.71"/>
  </r>
  <r>
    <x v="1"/>
    <x v="1"/>
    <x v="8"/>
    <n v="445"/>
  </r>
  <r>
    <x v="2"/>
    <x v="1"/>
    <x v="8"/>
    <n v="826.68000000000006"/>
  </r>
  <r>
    <x v="3"/>
    <x v="0"/>
    <x v="8"/>
    <n v="1359.99"/>
  </r>
  <r>
    <x v="4"/>
    <x v="1"/>
    <x v="8"/>
    <n v="349.88"/>
  </r>
  <r>
    <x v="5"/>
    <x v="0"/>
    <x v="8"/>
    <n v="531.01"/>
  </r>
  <r>
    <x v="6"/>
    <x v="0"/>
    <x v="8"/>
    <n v="107.95"/>
  </r>
  <r>
    <x v="7"/>
    <x v="0"/>
    <x v="8"/>
    <n v="2082.87"/>
  </r>
  <r>
    <x v="8"/>
    <x v="0"/>
    <x v="8"/>
    <n v="451.36"/>
  </r>
  <r>
    <x v="9"/>
    <x v="0"/>
    <x v="8"/>
    <n v="1876"/>
  </r>
  <r>
    <x v="10"/>
    <x v="0"/>
    <x v="8"/>
    <n v="934.21"/>
  </r>
  <r>
    <x v="11"/>
    <x v="1"/>
    <x v="8"/>
    <n v="0"/>
  </r>
  <r>
    <x v="0"/>
    <x v="0"/>
    <x v="9"/>
    <n v="470.08"/>
  </r>
  <r>
    <x v="1"/>
    <x v="1"/>
    <x v="9"/>
    <n v="270"/>
  </r>
  <r>
    <x v="2"/>
    <x v="1"/>
    <x v="9"/>
    <n v="547.21"/>
  </r>
  <r>
    <x v="3"/>
    <x v="0"/>
    <x v="9"/>
    <n v="1729.72"/>
  </r>
  <r>
    <x v="4"/>
    <x v="1"/>
    <x v="9"/>
    <n v="446.25"/>
  </r>
  <r>
    <x v="5"/>
    <x v="0"/>
    <x v="9"/>
    <n v="433.43"/>
  </r>
  <r>
    <x v="6"/>
    <x v="0"/>
    <x v="9"/>
    <n v="130"/>
  </r>
  <r>
    <x v="7"/>
    <x v="0"/>
    <x v="9"/>
    <n v="1799.2400000000002"/>
  </r>
  <r>
    <x v="8"/>
    <x v="0"/>
    <x v="9"/>
    <n v="451.33000000000004"/>
  </r>
  <r>
    <x v="9"/>
    <x v="0"/>
    <x v="9"/>
    <n v="941"/>
  </r>
  <r>
    <x v="10"/>
    <x v="0"/>
    <x v="9"/>
    <n v="561.20000000000005"/>
  </r>
  <r>
    <x v="11"/>
    <x v="1"/>
    <x v="9"/>
    <n v="965.85"/>
  </r>
  <r>
    <x v="0"/>
    <x v="0"/>
    <x v="10"/>
    <n v="317.83999999999997"/>
  </r>
  <r>
    <x v="1"/>
    <x v="1"/>
    <x v="10"/>
    <n v="570"/>
  </r>
  <r>
    <x v="2"/>
    <x v="1"/>
    <x v="10"/>
    <n v="1394.38"/>
  </r>
  <r>
    <x v="3"/>
    <x v="0"/>
    <x v="10"/>
    <n v="1474.36"/>
  </r>
  <r>
    <x v="4"/>
    <x v="1"/>
    <x v="10"/>
    <n v="602.63"/>
  </r>
  <r>
    <x v="5"/>
    <x v="0"/>
    <x v="10"/>
    <n v="1405.35"/>
  </r>
  <r>
    <x v="6"/>
    <x v="0"/>
    <x v="10"/>
    <n v="136.99"/>
  </r>
  <r>
    <x v="7"/>
    <x v="0"/>
    <x v="10"/>
    <n v="2988.8599999999997"/>
  </r>
  <r>
    <x v="8"/>
    <x v="0"/>
    <x v="10"/>
    <n v="496.53000000000009"/>
  </r>
  <r>
    <x v="9"/>
    <x v="0"/>
    <x v="10"/>
    <n v="877.17"/>
  </r>
  <r>
    <x v="10"/>
    <x v="0"/>
    <x v="10"/>
    <n v="1672.48"/>
  </r>
  <r>
    <x v="11"/>
    <x v="1"/>
    <x v="10"/>
    <n v="351.92"/>
  </r>
  <r>
    <x v="0"/>
    <x v="0"/>
    <x v="11"/>
    <n v="200"/>
  </r>
  <r>
    <x v="1"/>
    <x v="1"/>
    <x v="11"/>
    <n v="570"/>
  </r>
  <r>
    <x v="2"/>
    <x v="1"/>
    <x v="11"/>
    <n v="948.72"/>
  </r>
  <r>
    <x v="3"/>
    <x v="0"/>
    <x v="11"/>
    <n v="1462.17"/>
  </r>
  <r>
    <x v="4"/>
    <x v="1"/>
    <x v="11"/>
    <n v="526.64"/>
  </r>
  <r>
    <x v="5"/>
    <x v="0"/>
    <x v="11"/>
    <n v="237.26000000000002"/>
  </r>
  <r>
    <x v="6"/>
    <x v="0"/>
    <x v="11"/>
    <n v="140.88"/>
  </r>
  <r>
    <x v="7"/>
    <x v="0"/>
    <x v="11"/>
    <n v="2114.5"/>
  </r>
  <r>
    <x v="8"/>
    <x v="0"/>
    <x v="11"/>
    <n v="469.21000000000004"/>
  </r>
  <r>
    <x v="9"/>
    <x v="0"/>
    <x v="11"/>
    <n v="1910.25"/>
  </r>
  <r>
    <x v="10"/>
    <x v="0"/>
    <x v="11"/>
    <n v="1315.48"/>
  </r>
  <r>
    <x v="11"/>
    <x v="1"/>
    <x v="11"/>
    <n v="488.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4:B13" firstHeaderRow="1" firstDataRow="1" firstDataCol="1" rowPageCount="2" colPageCount="1"/>
  <pivotFields count="4">
    <pivotField axis="axisRow" showAll="0">
      <items count="13">
        <item x="0"/>
        <item x="1"/>
        <item x="2"/>
        <item x="3"/>
        <item x="4"/>
        <item x="5"/>
        <item x="6"/>
        <item x="7"/>
        <item x="8"/>
        <item x="9"/>
        <item x="10"/>
        <item x="11"/>
        <item t="default"/>
      </items>
    </pivotField>
    <pivotField axis="axisPage" showAll="0">
      <items count="3">
        <item x="1"/>
        <item x="0"/>
        <item t="default"/>
      </items>
    </pivotField>
    <pivotField axis="axisPage" multipleItemSelectionAllowed="1" showAll="0">
      <items count="13">
        <item h="1" x="0"/>
        <item x="1"/>
        <item h="1" x="2"/>
        <item h="1" x="3"/>
        <item h="1" x="4"/>
        <item h="1" x="5"/>
        <item h="1" x="6"/>
        <item h="1" x="7"/>
        <item h="1" x="8"/>
        <item h="1" x="9"/>
        <item h="1" x="10"/>
        <item h="1" x="11"/>
        <item t="default"/>
      </items>
    </pivotField>
    <pivotField dataField="1" numFmtId="164" showAll="0"/>
  </pivotFields>
  <rowFields count="1">
    <field x="0"/>
  </rowFields>
  <rowItems count="9">
    <i>
      <x/>
    </i>
    <i>
      <x v="3"/>
    </i>
    <i>
      <x v="5"/>
    </i>
    <i>
      <x v="6"/>
    </i>
    <i>
      <x v="7"/>
    </i>
    <i>
      <x v="8"/>
    </i>
    <i>
      <x v="9"/>
    </i>
    <i>
      <x v="10"/>
    </i>
    <i t="grand">
      <x/>
    </i>
  </rowItems>
  <colItems count="1">
    <i/>
  </colItems>
  <pageFields count="2">
    <pageField fld="1" item="1" hier="-1"/>
    <pageField fld="2" hier="-1"/>
  </pageFields>
  <dataFields count="1">
    <dataField name="Sum of Amount" fld="3" baseField="0" baseItem="0" numFmtId="164"/>
  </dataFields>
  <formats count="1">
    <format dxfId="64">
      <pivotArea outline="0" collapsedLevelsAreSubtotals="1" fieldPosition="0"/>
    </format>
  </formats>
  <chartFormats count="26">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0" count="1" selected="0">
            <x v="0"/>
          </reference>
        </references>
      </pivotArea>
    </chartFormat>
    <chartFormat chart="3" format="3">
      <pivotArea type="data" outline="0" fieldPosition="0">
        <references count="2">
          <reference field="4294967294" count="1" selected="0">
            <x v="0"/>
          </reference>
          <reference field="0" count="1" selected="0">
            <x v="1"/>
          </reference>
        </references>
      </pivotArea>
    </chartFormat>
    <chartFormat chart="3" format="4">
      <pivotArea type="data" outline="0" fieldPosition="0">
        <references count="2">
          <reference field="4294967294" count="1" selected="0">
            <x v="0"/>
          </reference>
          <reference field="0" count="1" selected="0">
            <x v="2"/>
          </reference>
        </references>
      </pivotArea>
    </chartFormat>
    <chartFormat chart="3" format="5">
      <pivotArea type="data" outline="0" fieldPosition="0">
        <references count="2">
          <reference field="4294967294" count="1" selected="0">
            <x v="0"/>
          </reference>
          <reference field="0" count="1" selected="0">
            <x v="3"/>
          </reference>
        </references>
      </pivotArea>
    </chartFormat>
    <chartFormat chart="3" format="6">
      <pivotArea type="data" outline="0" fieldPosition="0">
        <references count="2">
          <reference field="4294967294" count="1" selected="0">
            <x v="0"/>
          </reference>
          <reference field="0" count="1" selected="0">
            <x v="4"/>
          </reference>
        </references>
      </pivotArea>
    </chartFormat>
    <chartFormat chart="3" format="7">
      <pivotArea type="data" outline="0" fieldPosition="0">
        <references count="2">
          <reference field="4294967294" count="1" selected="0">
            <x v="0"/>
          </reference>
          <reference field="0" count="1" selected="0">
            <x v="5"/>
          </reference>
        </references>
      </pivotArea>
    </chartFormat>
    <chartFormat chart="3" format="8">
      <pivotArea type="data" outline="0" fieldPosition="0">
        <references count="2">
          <reference field="4294967294" count="1" selected="0">
            <x v="0"/>
          </reference>
          <reference field="0" count="1" selected="0">
            <x v="6"/>
          </reference>
        </references>
      </pivotArea>
    </chartFormat>
    <chartFormat chart="3" format="9">
      <pivotArea type="data" outline="0" fieldPosition="0">
        <references count="2">
          <reference field="4294967294" count="1" selected="0">
            <x v="0"/>
          </reference>
          <reference field="0" count="1" selected="0">
            <x v="7"/>
          </reference>
        </references>
      </pivotArea>
    </chartFormat>
    <chartFormat chart="3" format="10">
      <pivotArea type="data" outline="0" fieldPosition="0">
        <references count="2">
          <reference field="4294967294" count="1" selected="0">
            <x v="0"/>
          </reference>
          <reference field="0" count="1" selected="0">
            <x v="8"/>
          </reference>
        </references>
      </pivotArea>
    </chartFormat>
    <chartFormat chart="3" format="11">
      <pivotArea type="data" outline="0" fieldPosition="0">
        <references count="2">
          <reference field="4294967294" count="1" selected="0">
            <x v="0"/>
          </reference>
          <reference field="0" count="1" selected="0">
            <x v="9"/>
          </reference>
        </references>
      </pivotArea>
    </chartFormat>
    <chartFormat chart="3" format="12">
      <pivotArea type="data" outline="0" fieldPosition="0">
        <references count="2">
          <reference field="4294967294" count="1" selected="0">
            <x v="0"/>
          </reference>
          <reference field="0" count="1" selected="0">
            <x v="10"/>
          </reference>
        </references>
      </pivotArea>
    </chartFormat>
    <chartFormat chart="3" format="13">
      <pivotArea type="data" outline="0" fieldPosition="0">
        <references count="2">
          <reference field="4294967294" count="1" selected="0">
            <x v="0"/>
          </reference>
          <reference field="0" count="1" selected="0">
            <x v="11"/>
          </reference>
        </references>
      </pivotArea>
    </chartFormat>
    <chartFormat chart="6" format="27" series="1">
      <pivotArea type="data" outline="0" fieldPosition="0">
        <references count="1">
          <reference field="4294967294" count="1" selected="0">
            <x v="0"/>
          </reference>
        </references>
      </pivotArea>
    </chartFormat>
    <chartFormat chart="6" format="28">
      <pivotArea type="data" outline="0" fieldPosition="0">
        <references count="2">
          <reference field="4294967294" count="1" selected="0">
            <x v="0"/>
          </reference>
          <reference field="0" count="1" selected="0">
            <x v="0"/>
          </reference>
        </references>
      </pivotArea>
    </chartFormat>
    <chartFormat chart="6" format="29">
      <pivotArea type="data" outline="0" fieldPosition="0">
        <references count="2">
          <reference field="4294967294" count="1" selected="0">
            <x v="0"/>
          </reference>
          <reference field="0" count="1" selected="0">
            <x v="1"/>
          </reference>
        </references>
      </pivotArea>
    </chartFormat>
    <chartFormat chart="6" format="30">
      <pivotArea type="data" outline="0" fieldPosition="0">
        <references count="2">
          <reference field="4294967294" count="1" selected="0">
            <x v="0"/>
          </reference>
          <reference field="0" count="1" selected="0">
            <x v="2"/>
          </reference>
        </references>
      </pivotArea>
    </chartFormat>
    <chartFormat chart="6" format="31">
      <pivotArea type="data" outline="0" fieldPosition="0">
        <references count="2">
          <reference field="4294967294" count="1" selected="0">
            <x v="0"/>
          </reference>
          <reference field="0" count="1" selected="0">
            <x v="3"/>
          </reference>
        </references>
      </pivotArea>
    </chartFormat>
    <chartFormat chart="6" format="32">
      <pivotArea type="data" outline="0" fieldPosition="0">
        <references count="2">
          <reference field="4294967294" count="1" selected="0">
            <x v="0"/>
          </reference>
          <reference field="0" count="1" selected="0">
            <x v="4"/>
          </reference>
        </references>
      </pivotArea>
    </chartFormat>
    <chartFormat chart="6" format="33">
      <pivotArea type="data" outline="0" fieldPosition="0">
        <references count="2">
          <reference field="4294967294" count="1" selected="0">
            <x v="0"/>
          </reference>
          <reference field="0" count="1" selected="0">
            <x v="5"/>
          </reference>
        </references>
      </pivotArea>
    </chartFormat>
    <chartFormat chart="6" format="34">
      <pivotArea type="data" outline="0" fieldPosition="0">
        <references count="2">
          <reference field="4294967294" count="1" selected="0">
            <x v="0"/>
          </reference>
          <reference field="0" count="1" selected="0">
            <x v="6"/>
          </reference>
        </references>
      </pivotArea>
    </chartFormat>
    <chartFormat chart="6" format="35">
      <pivotArea type="data" outline="0" fieldPosition="0">
        <references count="2">
          <reference field="4294967294" count="1" selected="0">
            <x v="0"/>
          </reference>
          <reference field="0" count="1" selected="0">
            <x v="7"/>
          </reference>
        </references>
      </pivotArea>
    </chartFormat>
    <chartFormat chart="6" format="36">
      <pivotArea type="data" outline="0" fieldPosition="0">
        <references count="2">
          <reference field="4294967294" count="1" selected="0">
            <x v="0"/>
          </reference>
          <reference field="0" count="1" selected="0">
            <x v="8"/>
          </reference>
        </references>
      </pivotArea>
    </chartFormat>
    <chartFormat chart="6" format="37">
      <pivotArea type="data" outline="0" fieldPosition="0">
        <references count="2">
          <reference field="4294967294" count="1" selected="0">
            <x v="0"/>
          </reference>
          <reference field="0" count="1" selected="0">
            <x v="9"/>
          </reference>
        </references>
      </pivotArea>
    </chartFormat>
    <chartFormat chart="6" format="38">
      <pivotArea type="data" outline="0" fieldPosition="0">
        <references count="2">
          <reference field="4294967294" count="1" selected="0">
            <x v="0"/>
          </reference>
          <reference field="0" count="1" selected="0">
            <x v="10"/>
          </reference>
        </references>
      </pivotArea>
    </chartFormat>
    <chartFormat chart="6" format="39">
      <pivotArea type="data" outline="0" fieldPosition="0">
        <references count="2">
          <reference field="4294967294" count="1" selected="0">
            <x v="0"/>
          </reference>
          <reference field="0"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6"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D17" firstHeaderRow="1" firstDataRow="2" firstDataCol="1"/>
  <pivotFields count="4">
    <pivotField showAll="0"/>
    <pivotField axis="axisCol" showAll="0">
      <items count="3">
        <item x="1"/>
        <item x="0"/>
        <item t="default"/>
      </items>
    </pivotField>
    <pivotField axis="axisRow" showAll="0">
      <items count="13">
        <item x="0"/>
        <item x="1"/>
        <item x="2"/>
        <item x="3"/>
        <item x="4"/>
        <item x="5"/>
        <item x="6"/>
        <item x="7"/>
        <item x="8"/>
        <item x="9"/>
        <item x="10"/>
        <item x="11"/>
        <item t="default"/>
      </items>
    </pivotField>
    <pivotField dataField="1" numFmtId="164" showAll="0"/>
  </pivotFields>
  <rowFields count="1">
    <field x="2"/>
  </rowFields>
  <rowItems count="13">
    <i>
      <x/>
    </i>
    <i>
      <x v="1"/>
    </i>
    <i>
      <x v="2"/>
    </i>
    <i>
      <x v="3"/>
    </i>
    <i>
      <x v="4"/>
    </i>
    <i>
      <x v="5"/>
    </i>
    <i>
      <x v="6"/>
    </i>
    <i>
      <x v="7"/>
    </i>
    <i>
      <x v="8"/>
    </i>
    <i>
      <x v="9"/>
    </i>
    <i>
      <x v="10"/>
    </i>
    <i>
      <x v="11"/>
    </i>
    <i t="grand">
      <x/>
    </i>
  </rowItems>
  <colFields count="1">
    <field x="1"/>
  </colFields>
  <colItems count="3">
    <i>
      <x/>
    </i>
    <i>
      <x v="1"/>
    </i>
    <i t="grand">
      <x/>
    </i>
  </colItems>
  <dataFields count="1">
    <dataField name="Sum of Amount" fld="3" baseField="0" baseItem="0" numFmtId="164"/>
  </dataFields>
  <formats count="1">
    <format dxfId="63">
      <pivotArea outline="0" collapsedLevelsAreSubtotals="1" fieldPosition="0"/>
    </format>
  </formats>
  <chartFormats count="9">
    <chartFormat chart="4" format="14" series="1">
      <pivotArea type="data" outline="0" fieldPosition="0">
        <references count="2">
          <reference field="4294967294" count="1" selected="0">
            <x v="0"/>
          </reference>
          <reference field="1" count="1" selected="0">
            <x v="0"/>
          </reference>
        </references>
      </pivotArea>
    </chartFormat>
    <chartFormat chart="4" format="15" series="1">
      <pivotArea type="data" outline="0" fieldPosition="0">
        <references count="2">
          <reference field="4294967294" count="1" selected="0">
            <x v="0"/>
          </reference>
          <reference field="1" count="1" selected="0">
            <x v="1"/>
          </reference>
        </references>
      </pivotArea>
    </chartFormat>
    <chartFormat chart="5" format="16" series="1">
      <pivotArea type="data" outline="0" fieldPosition="0">
        <references count="2">
          <reference field="4294967294" count="1" selected="0">
            <x v="0"/>
          </reference>
          <reference field="1" count="1" selected="0">
            <x v="0"/>
          </reference>
        </references>
      </pivotArea>
    </chartFormat>
    <chartFormat chart="5" format="17" series="1">
      <pivotArea type="data" outline="0" fieldPosition="0">
        <references count="2">
          <reference field="4294967294" count="1" selected="0">
            <x v="0"/>
          </reference>
          <reference field="1" count="1" selected="0">
            <x v="1"/>
          </reference>
        </references>
      </pivotArea>
    </chartFormat>
    <chartFormat chart="6" format="18" series="1">
      <pivotArea type="data" outline="0" fieldPosition="0">
        <references count="2">
          <reference field="4294967294" count="1" selected="0">
            <x v="0"/>
          </reference>
          <reference field="1" count="1" selected="0">
            <x v="0"/>
          </reference>
        </references>
      </pivotArea>
    </chartFormat>
    <chartFormat chart="6" format="19" series="1">
      <pivotArea type="data" outline="0" fieldPosition="0">
        <references count="2">
          <reference field="4294967294" count="1" selected="0">
            <x v="0"/>
          </reference>
          <reference field="1" count="1" selected="0">
            <x v="1"/>
          </reference>
        </references>
      </pivotArea>
    </chartFormat>
    <chartFormat chart="6" format="20" series="1">
      <pivotArea type="data" outline="0" fieldPosition="0">
        <references count="1">
          <reference field="4294967294" count="1" selected="0">
            <x v="0"/>
          </reference>
        </references>
      </pivotArea>
    </chartFormat>
    <chartFormat chart="5" format="18" series="1">
      <pivotArea type="data" outline="0" fieldPosition="0">
        <references count="1">
          <reference field="4294967294" count="1" selected="0">
            <x v="0"/>
          </reference>
        </references>
      </pivotArea>
    </chartFormat>
    <chartFormat chart="4"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5" name="PivotTable5"/>
  </pivotTables>
  <data>
    <tabular pivotCacheId="1342940215">
      <items count="12">
        <i x="0"/>
        <i x="1" s="1"/>
        <i x="2"/>
        <i x="3"/>
        <i x="4"/>
        <i x="5"/>
        <i x="6"/>
        <i x="7"/>
        <i x="8"/>
        <i x="9"/>
        <i x="10"/>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xpense_Type" sourceName="Expense Type">
  <pivotTables>
    <pivotTable tabId="5" name="PivotTable5"/>
  </pivotTables>
  <data>
    <tabular pivotCacheId="1342940215">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rowHeight="241300"/>
  <slicer name="Expense Type" cache="Slicer_Expense_Type" caption="Expense 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workbookViewId="0">
      <selection activeCell="F29" sqref="F29"/>
    </sheetView>
  </sheetViews>
  <sheetFormatPr defaultRowHeight="15" x14ac:dyDescent="0.25"/>
  <cols>
    <col min="1" max="1" width="20.28515625" bestFit="1" customWidth="1"/>
    <col min="2" max="2" width="20.28515625" customWidth="1"/>
    <col min="3" max="11" width="18.85546875" bestFit="1" customWidth="1"/>
    <col min="12" max="14" width="20.85546875" bestFit="1" customWidth="1"/>
  </cols>
  <sheetData>
    <row r="1" spans="1:14" x14ac:dyDescent="0.25">
      <c r="A1" t="s">
        <v>33</v>
      </c>
      <c r="C1" s="2" t="s">
        <v>9</v>
      </c>
      <c r="D1" s="2" t="s">
        <v>10</v>
      </c>
      <c r="E1" s="2" t="s">
        <v>11</v>
      </c>
      <c r="F1" s="2" t="s">
        <v>12</v>
      </c>
      <c r="G1" s="2" t="s">
        <v>13</v>
      </c>
      <c r="H1" s="2" t="s">
        <v>14</v>
      </c>
      <c r="I1" s="2" t="s">
        <v>15</v>
      </c>
      <c r="J1" s="2" t="s">
        <v>16</v>
      </c>
      <c r="K1" s="2" t="s">
        <v>17</v>
      </c>
      <c r="L1" s="2" t="s">
        <v>18</v>
      </c>
      <c r="M1" s="2" t="s">
        <v>19</v>
      </c>
      <c r="N1" s="2" t="s">
        <v>20</v>
      </c>
    </row>
    <row r="3" spans="1:14" x14ac:dyDescent="0.25">
      <c r="A3" s="1" t="s">
        <v>1</v>
      </c>
    </row>
    <row r="4" spans="1:14" x14ac:dyDescent="0.25">
      <c r="A4" t="s">
        <v>30</v>
      </c>
      <c r="C4" s="3">
        <v>14734.02</v>
      </c>
      <c r="D4" s="3">
        <v>14734.02</v>
      </c>
      <c r="E4" s="3">
        <v>14734.02</v>
      </c>
      <c r="F4" s="3">
        <v>14734.02</v>
      </c>
      <c r="G4" s="3">
        <v>14734.02</v>
      </c>
      <c r="H4" s="3">
        <v>22101.03</v>
      </c>
      <c r="I4" s="3">
        <v>14734.02</v>
      </c>
      <c r="J4" s="3">
        <v>14734.02</v>
      </c>
      <c r="K4" s="3">
        <v>14734.02</v>
      </c>
      <c r="L4" s="3">
        <v>14734.02</v>
      </c>
      <c r="M4" s="3">
        <v>22101.03</v>
      </c>
      <c r="N4" s="3">
        <v>14853.49</v>
      </c>
    </row>
    <row r="5" spans="1:14" x14ac:dyDescent="0.25">
      <c r="A5" t="s">
        <v>29</v>
      </c>
      <c r="C5" s="3">
        <v>2000</v>
      </c>
      <c r="D5" s="3">
        <v>2000</v>
      </c>
      <c r="E5" s="3">
        <v>2000</v>
      </c>
      <c r="F5" s="3">
        <v>2000</v>
      </c>
      <c r="G5" s="3">
        <v>2000</v>
      </c>
      <c r="H5" s="3">
        <v>2000</v>
      </c>
      <c r="I5" s="3">
        <v>2000</v>
      </c>
      <c r="J5" s="3">
        <v>2000</v>
      </c>
      <c r="K5" s="3">
        <v>2000</v>
      </c>
      <c r="L5" s="3">
        <v>1700</v>
      </c>
      <c r="M5" s="3">
        <v>2000</v>
      </c>
      <c r="N5" s="3">
        <v>2000</v>
      </c>
    </row>
    <row r="6" spans="1:14" x14ac:dyDescent="0.25">
      <c r="A6" t="s">
        <v>28</v>
      </c>
      <c r="C6" s="3">
        <v>4838.8599999999997</v>
      </c>
      <c r="D6" s="3">
        <v>5088.87</v>
      </c>
      <c r="E6" s="3">
        <v>5148.7</v>
      </c>
      <c r="F6" s="3">
        <v>5147.0199999999995</v>
      </c>
      <c r="G6" s="3">
        <v>5100.8599999999997</v>
      </c>
      <c r="H6" s="3">
        <v>6660.4900000000007</v>
      </c>
      <c r="I6" s="3">
        <v>5051.7299999999996</v>
      </c>
      <c r="J6" s="3">
        <v>5051.7199999999993</v>
      </c>
      <c r="K6" s="3">
        <v>5051.7299999999996</v>
      </c>
      <c r="L6" s="3">
        <v>5071.78</v>
      </c>
      <c r="M6" s="3">
        <v>6680.56</v>
      </c>
      <c r="N6" s="3">
        <v>5772.9</v>
      </c>
    </row>
    <row r="7" spans="1:14" x14ac:dyDescent="0.25">
      <c r="A7" t="s">
        <v>6</v>
      </c>
      <c r="C7" s="3">
        <v>477.88</v>
      </c>
      <c r="D7" s="3">
        <v>402.37</v>
      </c>
      <c r="E7" s="3">
        <v>402.37</v>
      </c>
      <c r="F7" s="3">
        <v>402.37</v>
      </c>
      <c r="G7" s="3">
        <v>739.37</v>
      </c>
      <c r="H7" s="3">
        <v>490.28</v>
      </c>
      <c r="I7" s="3">
        <v>417.91</v>
      </c>
      <c r="J7" s="3">
        <v>472.84</v>
      </c>
      <c r="K7" s="3">
        <v>477.88</v>
      </c>
      <c r="L7" s="3">
        <v>477.88</v>
      </c>
      <c r="M7" s="3">
        <v>716.82</v>
      </c>
      <c r="N7" s="3">
        <v>497.36</v>
      </c>
    </row>
    <row r="8" spans="1:14" x14ac:dyDescent="0.25">
      <c r="A8" t="s">
        <v>40</v>
      </c>
      <c r="C8" s="3">
        <f>C4+C5-C6-C7</f>
        <v>11417.28</v>
      </c>
      <c r="D8" s="3">
        <f t="shared" ref="D8:N8" si="0">D4+D5-D6-D7</f>
        <v>11242.78</v>
      </c>
      <c r="E8" s="3">
        <f t="shared" si="0"/>
        <v>11182.949999999999</v>
      </c>
      <c r="F8" s="3">
        <f t="shared" si="0"/>
        <v>11184.63</v>
      </c>
      <c r="G8" s="3">
        <f t="shared" si="0"/>
        <v>10893.789999999999</v>
      </c>
      <c r="H8" s="3">
        <f t="shared" si="0"/>
        <v>16950.259999999998</v>
      </c>
      <c r="I8" s="3">
        <f t="shared" si="0"/>
        <v>11264.380000000001</v>
      </c>
      <c r="J8" s="3">
        <f t="shared" si="0"/>
        <v>11209.460000000001</v>
      </c>
      <c r="K8" s="3">
        <f t="shared" si="0"/>
        <v>11204.410000000002</v>
      </c>
      <c r="L8" s="3">
        <f t="shared" si="0"/>
        <v>10884.360000000002</v>
      </c>
      <c r="M8" s="3">
        <f t="shared" si="0"/>
        <v>16703.649999999998</v>
      </c>
      <c r="N8" s="3">
        <f t="shared" si="0"/>
        <v>10583.229999999998</v>
      </c>
    </row>
    <row r="9" spans="1:14" x14ac:dyDescent="0.25">
      <c r="C9" s="3"/>
      <c r="D9" s="3"/>
      <c r="E9" s="3"/>
      <c r="F9" s="3"/>
      <c r="G9" s="3"/>
      <c r="H9" s="3"/>
      <c r="I9" s="3"/>
      <c r="J9" s="3"/>
      <c r="K9" s="3"/>
      <c r="L9" s="3"/>
      <c r="M9" s="3"/>
      <c r="N9" s="3"/>
    </row>
    <row r="10" spans="1:14" x14ac:dyDescent="0.25">
      <c r="A10" s="1" t="s">
        <v>2</v>
      </c>
      <c r="B10" s="1" t="s">
        <v>34</v>
      </c>
      <c r="C10" s="2" t="s">
        <v>9</v>
      </c>
      <c r="D10" s="2" t="s">
        <v>10</v>
      </c>
      <c r="E10" s="2" t="s">
        <v>11</v>
      </c>
      <c r="F10" s="2" t="s">
        <v>12</v>
      </c>
      <c r="G10" s="2" t="s">
        <v>13</v>
      </c>
      <c r="H10" s="2" t="s">
        <v>14</v>
      </c>
      <c r="I10" s="2" t="s">
        <v>15</v>
      </c>
      <c r="J10" s="2" t="s">
        <v>16</v>
      </c>
      <c r="K10" s="2" t="s">
        <v>17</v>
      </c>
      <c r="L10" s="2" t="s">
        <v>18</v>
      </c>
      <c r="M10" s="2" t="s">
        <v>19</v>
      </c>
      <c r="N10" s="2" t="s">
        <v>20</v>
      </c>
    </row>
    <row r="11" spans="1:14" x14ac:dyDescent="0.25">
      <c r="A11" t="s">
        <v>24</v>
      </c>
      <c r="B11" t="s">
        <v>31</v>
      </c>
      <c r="C11" s="3">
        <v>244.63</v>
      </c>
      <c r="D11" s="3">
        <v>976.61</v>
      </c>
      <c r="E11" s="3">
        <v>434.91</v>
      </c>
      <c r="F11" s="3">
        <v>719.72</v>
      </c>
      <c r="G11" s="3">
        <v>772.98</v>
      </c>
      <c r="H11" s="3">
        <v>795.21</v>
      </c>
      <c r="I11" s="3">
        <v>497.64</v>
      </c>
      <c r="J11" s="3">
        <v>1399.62</v>
      </c>
      <c r="K11" s="3">
        <v>517.71</v>
      </c>
      <c r="L11" s="3">
        <v>470.08</v>
      </c>
      <c r="M11" s="3">
        <v>317.83999999999997</v>
      </c>
      <c r="N11" s="3">
        <v>200</v>
      </c>
    </row>
    <row r="12" spans="1:14" x14ac:dyDescent="0.25">
      <c r="A12" t="s">
        <v>21</v>
      </c>
      <c r="B12" t="s">
        <v>32</v>
      </c>
      <c r="C12" s="3">
        <v>670</v>
      </c>
      <c r="D12" s="3">
        <v>595</v>
      </c>
      <c r="E12" s="3">
        <v>1310</v>
      </c>
      <c r="F12" s="3">
        <v>515</v>
      </c>
      <c r="G12" s="3">
        <v>376.98</v>
      </c>
      <c r="H12" s="3">
        <v>920</v>
      </c>
      <c r="I12" s="3">
        <v>305</v>
      </c>
      <c r="J12" s="3">
        <v>595</v>
      </c>
      <c r="K12" s="3">
        <v>445</v>
      </c>
      <c r="L12" s="3">
        <v>270</v>
      </c>
      <c r="M12" s="3">
        <v>570</v>
      </c>
      <c r="N12" s="3">
        <v>570</v>
      </c>
    </row>
    <row r="13" spans="1:14" x14ac:dyDescent="0.25">
      <c r="A13" t="s">
        <v>4</v>
      </c>
      <c r="B13" t="s">
        <v>32</v>
      </c>
      <c r="C13" s="3">
        <v>437.46999999999997</v>
      </c>
      <c r="D13" s="3">
        <v>397.76</v>
      </c>
      <c r="E13" s="3">
        <v>116.61000000000001</v>
      </c>
      <c r="F13" s="3">
        <v>955.51</v>
      </c>
      <c r="G13" s="3">
        <v>439.90999999999997</v>
      </c>
      <c r="H13" s="3">
        <v>853.65</v>
      </c>
      <c r="I13" s="3">
        <v>674.5</v>
      </c>
      <c r="J13" s="3">
        <v>446.65000000000003</v>
      </c>
      <c r="K13" s="3">
        <v>826.68000000000006</v>
      </c>
      <c r="L13" s="3">
        <v>547.21</v>
      </c>
      <c r="M13" s="3">
        <v>1394.38</v>
      </c>
      <c r="N13" s="3">
        <v>948.72</v>
      </c>
    </row>
    <row r="14" spans="1:14" x14ac:dyDescent="0.25">
      <c r="A14" t="s">
        <v>22</v>
      </c>
      <c r="B14" t="s">
        <v>31</v>
      </c>
      <c r="C14" s="3">
        <v>1344.72</v>
      </c>
      <c r="D14" s="3">
        <v>1308.3599999999999</v>
      </c>
      <c r="E14" s="3">
        <v>1069.99</v>
      </c>
      <c r="F14" s="3">
        <v>1117.53</v>
      </c>
      <c r="G14" s="3">
        <v>1444.56</v>
      </c>
      <c r="H14" s="3">
        <v>1457.76</v>
      </c>
      <c r="I14" s="3">
        <v>1547.27</v>
      </c>
      <c r="J14" s="3">
        <v>1177.8499999999999</v>
      </c>
      <c r="K14" s="3">
        <v>1359.99</v>
      </c>
      <c r="L14" s="3">
        <v>1729.72</v>
      </c>
      <c r="M14" s="3">
        <v>1474.36</v>
      </c>
      <c r="N14" s="3">
        <v>1462.17</v>
      </c>
    </row>
    <row r="15" spans="1:14" x14ac:dyDescent="0.25">
      <c r="A15" t="s">
        <v>23</v>
      </c>
      <c r="B15" t="s">
        <v>32</v>
      </c>
      <c r="C15" s="3">
        <v>734.88</v>
      </c>
      <c r="D15" s="3">
        <v>991.2</v>
      </c>
      <c r="E15" s="3">
        <v>645.04</v>
      </c>
      <c r="F15" s="3">
        <v>710.01</v>
      </c>
      <c r="G15" s="3">
        <v>323.95999999999998</v>
      </c>
      <c r="H15" s="3">
        <v>681.17</v>
      </c>
      <c r="I15" s="3">
        <v>207.8</v>
      </c>
      <c r="J15" s="3">
        <v>502</v>
      </c>
      <c r="K15" s="3">
        <v>349.88</v>
      </c>
      <c r="L15" s="3">
        <v>446.25</v>
      </c>
      <c r="M15" s="3">
        <v>602.63</v>
      </c>
      <c r="N15" s="3">
        <v>526.64</v>
      </c>
    </row>
    <row r="16" spans="1:14" x14ac:dyDescent="0.25">
      <c r="A16" t="s">
        <v>25</v>
      </c>
      <c r="B16" t="s">
        <v>31</v>
      </c>
      <c r="C16" s="3">
        <v>346.34000000000003</v>
      </c>
      <c r="D16" s="3">
        <v>1660.7699999999998</v>
      </c>
      <c r="E16" s="3">
        <v>80.94</v>
      </c>
      <c r="F16" s="3">
        <v>531.29</v>
      </c>
      <c r="G16" s="3">
        <v>1306.71</v>
      </c>
      <c r="H16" s="3">
        <v>520.43000000000006</v>
      </c>
      <c r="I16" s="3">
        <v>-89.78</v>
      </c>
      <c r="J16" s="3">
        <v>275.64</v>
      </c>
      <c r="K16" s="3">
        <v>531.01</v>
      </c>
      <c r="L16" s="3">
        <v>433.43</v>
      </c>
      <c r="M16" s="3">
        <v>1405.35</v>
      </c>
      <c r="N16" s="3">
        <v>237.26000000000002</v>
      </c>
    </row>
    <row r="17" spans="1:14" x14ac:dyDescent="0.25">
      <c r="A17" t="s">
        <v>27</v>
      </c>
      <c r="B17" t="s">
        <v>31</v>
      </c>
      <c r="C17" s="3">
        <v>477.6</v>
      </c>
      <c r="D17" s="3">
        <v>101.6</v>
      </c>
      <c r="E17" s="3">
        <v>101.6</v>
      </c>
      <c r="F17" s="3">
        <v>101.6</v>
      </c>
      <c r="G17" s="3">
        <v>101.6</v>
      </c>
      <c r="H17" s="3">
        <v>101.6</v>
      </c>
      <c r="I17" s="3">
        <v>101.6</v>
      </c>
      <c r="J17" s="3">
        <v>302.39999999999998</v>
      </c>
      <c r="K17" s="3">
        <v>107.95</v>
      </c>
      <c r="L17" s="3">
        <v>130</v>
      </c>
      <c r="M17" s="3">
        <v>136.99</v>
      </c>
      <c r="N17" s="3">
        <v>140.88</v>
      </c>
    </row>
    <row r="18" spans="1:14" x14ac:dyDescent="0.25">
      <c r="A18" t="s">
        <v>41</v>
      </c>
      <c r="B18" t="s">
        <v>31</v>
      </c>
      <c r="C18" s="3">
        <v>1887.5800000000002</v>
      </c>
      <c r="D18" s="3">
        <v>2522.85</v>
      </c>
      <c r="E18" s="3">
        <v>1809.36</v>
      </c>
      <c r="F18" s="3">
        <v>2091.4499999999998</v>
      </c>
      <c r="G18" s="3">
        <v>2047</v>
      </c>
      <c r="H18" s="3">
        <v>2560.92</v>
      </c>
      <c r="I18" s="3">
        <v>1761.17</v>
      </c>
      <c r="J18" s="3">
        <v>1646.45</v>
      </c>
      <c r="K18" s="3">
        <v>2082.87</v>
      </c>
      <c r="L18" s="3">
        <v>1799.2400000000002</v>
      </c>
      <c r="M18" s="3">
        <v>2988.8599999999997</v>
      </c>
      <c r="N18" s="3">
        <v>2114.5</v>
      </c>
    </row>
    <row r="19" spans="1:14" x14ac:dyDescent="0.25">
      <c r="A19" t="s">
        <v>3</v>
      </c>
      <c r="B19" t="s">
        <v>31</v>
      </c>
      <c r="C19" s="3">
        <v>342.15</v>
      </c>
      <c r="D19" s="3">
        <v>342.15</v>
      </c>
      <c r="E19" s="3">
        <v>445.53</v>
      </c>
      <c r="F19" s="3">
        <v>445.53999999999996</v>
      </c>
      <c r="G19" s="3">
        <v>445.53999999999996</v>
      </c>
      <c r="H19" s="3">
        <v>791.75000000000011</v>
      </c>
      <c r="I19" s="3">
        <v>495.90999999999997</v>
      </c>
      <c r="J19" s="3">
        <v>454.38</v>
      </c>
      <c r="K19" s="3">
        <v>451.36</v>
      </c>
      <c r="L19" s="3">
        <v>451.33000000000004</v>
      </c>
      <c r="M19" s="3">
        <v>496.53000000000009</v>
      </c>
      <c r="N19" s="3">
        <v>469.21000000000004</v>
      </c>
    </row>
    <row r="20" spans="1:14" x14ac:dyDescent="0.25">
      <c r="A20" t="s">
        <v>26</v>
      </c>
      <c r="B20" t="s">
        <v>31</v>
      </c>
      <c r="C20" s="3">
        <v>1382.92</v>
      </c>
      <c r="D20" s="3">
        <v>1621.26</v>
      </c>
      <c r="E20" s="3">
        <v>1542</v>
      </c>
      <c r="F20" s="3">
        <v>1105</v>
      </c>
      <c r="G20" s="3">
        <v>615</v>
      </c>
      <c r="H20" s="3">
        <v>352</v>
      </c>
      <c r="I20" s="3">
        <v>589.53</v>
      </c>
      <c r="J20" s="3">
        <v>1227</v>
      </c>
      <c r="K20" s="3">
        <v>1876</v>
      </c>
      <c r="L20" s="3">
        <v>941</v>
      </c>
      <c r="M20" s="3">
        <v>877.17</v>
      </c>
      <c r="N20" s="3">
        <v>1910.25</v>
      </c>
    </row>
    <row r="21" spans="1:14" x14ac:dyDescent="0.25">
      <c r="A21" t="s">
        <v>5</v>
      </c>
      <c r="B21" t="s">
        <v>31</v>
      </c>
      <c r="C21" s="3">
        <v>926.27</v>
      </c>
      <c r="D21" s="3">
        <v>581.99</v>
      </c>
      <c r="E21" s="3">
        <v>625.57000000000005</v>
      </c>
      <c r="F21" s="3">
        <v>1165.23</v>
      </c>
      <c r="G21" s="3">
        <v>1336.42</v>
      </c>
      <c r="H21" s="3">
        <v>1248.08</v>
      </c>
      <c r="I21" s="3">
        <v>1397.58</v>
      </c>
      <c r="J21" s="3">
        <v>614.20000000000005</v>
      </c>
      <c r="K21" s="3">
        <v>934.21</v>
      </c>
      <c r="L21" s="3">
        <v>561.20000000000005</v>
      </c>
      <c r="M21" s="3">
        <v>1672.48</v>
      </c>
      <c r="N21" s="3">
        <v>1315.48</v>
      </c>
    </row>
    <row r="22" spans="1:14" x14ac:dyDescent="0.25">
      <c r="A22" t="s">
        <v>7</v>
      </c>
      <c r="B22" t="s">
        <v>32</v>
      </c>
      <c r="C22" s="3">
        <v>543.23</v>
      </c>
      <c r="D22" s="3">
        <v>1440.68</v>
      </c>
      <c r="E22" s="3">
        <v>741.93</v>
      </c>
      <c r="F22" s="3">
        <v>0</v>
      </c>
      <c r="G22" s="3">
        <v>0</v>
      </c>
      <c r="H22" s="3">
        <v>50.5</v>
      </c>
      <c r="I22" s="3">
        <v>267</v>
      </c>
      <c r="J22" s="3">
        <v>730.69</v>
      </c>
      <c r="K22" s="3">
        <v>0</v>
      </c>
      <c r="L22" s="3">
        <v>965.85</v>
      </c>
      <c r="M22" s="3">
        <v>351.92</v>
      </c>
      <c r="N22" s="3">
        <v>488.85</v>
      </c>
    </row>
    <row r="23" spans="1:14" x14ac:dyDescent="0.25">
      <c r="C23" s="3"/>
      <c r="D23" s="3"/>
      <c r="E23" s="3"/>
      <c r="F23" s="3"/>
      <c r="G23" s="3"/>
      <c r="H23" s="3"/>
      <c r="I23" s="3"/>
      <c r="J23" s="3"/>
      <c r="K23" s="3"/>
      <c r="L23" s="3"/>
      <c r="M23" s="3"/>
      <c r="N23" s="3"/>
    </row>
    <row r="24" spans="1:14" x14ac:dyDescent="0.25">
      <c r="A24" t="s">
        <v>8</v>
      </c>
      <c r="C24" s="3">
        <f>SUM(C11:C22)</f>
        <v>9337.7899999999991</v>
      </c>
      <c r="D24" s="3">
        <f>SUM(D11:D22)</f>
        <v>12540.23</v>
      </c>
      <c r="E24" s="3">
        <f>SUM(E11:E22)</f>
        <v>8923.48</v>
      </c>
      <c r="F24" s="3">
        <f>SUM(F11:F22)</f>
        <v>9457.880000000001</v>
      </c>
      <c r="G24" s="3">
        <f>SUM(G11:G22)</f>
        <v>9210.66</v>
      </c>
      <c r="H24" s="3">
        <f>SUM(H11:H22)</f>
        <v>10333.070000000002</v>
      </c>
      <c r="I24" s="3">
        <f>SUM(I11:I22)</f>
        <v>7755.2199999999993</v>
      </c>
      <c r="J24" s="3">
        <f>SUM(J11:J22)</f>
        <v>9371.880000000001</v>
      </c>
      <c r="K24" s="3">
        <f>SUM(K11:K22)</f>
        <v>9482.66</v>
      </c>
      <c r="L24" s="3">
        <f>SUM(L11:L22)</f>
        <v>8745.31</v>
      </c>
      <c r="M24" s="3">
        <f>SUM(M11:M22)</f>
        <v>12288.51</v>
      </c>
      <c r="N24" s="3">
        <f>SUM(N11:N22)</f>
        <v>10383.960000000001</v>
      </c>
    </row>
    <row r="25" spans="1:14" x14ac:dyDescent="0.25">
      <c r="C25" s="3"/>
      <c r="D25" s="3"/>
      <c r="E25" s="3"/>
      <c r="F25" s="3"/>
      <c r="G25" s="3"/>
      <c r="H25" s="3"/>
      <c r="I25" s="3"/>
      <c r="J25" s="3"/>
      <c r="K25" s="3"/>
      <c r="L25" s="3"/>
      <c r="M25" s="3"/>
      <c r="N25" s="3"/>
    </row>
    <row r="26" spans="1:14" x14ac:dyDescent="0.25">
      <c r="A26" t="s">
        <v>0</v>
      </c>
      <c r="C26" s="3">
        <f>C8-C24</f>
        <v>2079.4900000000016</v>
      </c>
      <c r="D26" s="3">
        <f>D8-D24</f>
        <v>-1297.4499999999989</v>
      </c>
      <c r="E26" s="3">
        <f>E8-E24</f>
        <v>2259.4699999999993</v>
      </c>
      <c r="F26" s="3">
        <f>F8-F24</f>
        <v>1726.7499999999982</v>
      </c>
      <c r="G26" s="3">
        <f>G8-G24</f>
        <v>1683.1299999999992</v>
      </c>
      <c r="H26" s="3">
        <f>H8-H24</f>
        <v>6617.1899999999969</v>
      </c>
      <c r="I26" s="3">
        <f>I8-I24</f>
        <v>3509.1600000000017</v>
      </c>
      <c r="J26" s="3">
        <f>J8-J24</f>
        <v>1837.58</v>
      </c>
      <c r="K26" s="3">
        <f>K8-K24</f>
        <v>1721.7500000000018</v>
      </c>
      <c r="L26" s="3">
        <f>L8-L24</f>
        <v>2139.0500000000029</v>
      </c>
      <c r="M26" s="3">
        <f>M8-M24</f>
        <v>4415.1399999999976</v>
      </c>
      <c r="N26" s="3">
        <f>N8-N24</f>
        <v>199.2699999999968</v>
      </c>
    </row>
  </sheetData>
  <sortState xmlns:xlrd2="http://schemas.microsoft.com/office/spreadsheetml/2017/richdata2" ref="A11:N22">
    <sortCondition ref="A11:A22"/>
  </sortState>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9"/>
  <sheetViews>
    <sheetView workbookViewId="0">
      <selection activeCell="D15" sqref="D15"/>
    </sheetView>
  </sheetViews>
  <sheetFormatPr defaultRowHeight="15" x14ac:dyDescent="0.25"/>
  <cols>
    <col min="1" max="1" width="18.7109375" bestFit="1" customWidth="1"/>
    <col min="2" max="2" width="13.28515625" bestFit="1" customWidth="1"/>
    <col min="3" max="3" width="10.85546875" bestFit="1" customWidth="1"/>
  </cols>
  <sheetData>
    <row r="1" spans="1:4" x14ac:dyDescent="0.25">
      <c r="A1" s="2" t="s">
        <v>2</v>
      </c>
      <c r="B1" s="2" t="s">
        <v>34</v>
      </c>
      <c r="C1" s="2" t="s">
        <v>37</v>
      </c>
      <c r="D1" s="2" t="s">
        <v>38</v>
      </c>
    </row>
    <row r="2" spans="1:4" x14ac:dyDescent="0.25">
      <c r="A2" t="s">
        <v>24</v>
      </c>
      <c r="B2" t="s">
        <v>31</v>
      </c>
      <c r="C2" t="s">
        <v>9</v>
      </c>
      <c r="D2" s="3">
        <v>244.63</v>
      </c>
    </row>
    <row r="3" spans="1:4" x14ac:dyDescent="0.25">
      <c r="A3" t="s">
        <v>21</v>
      </c>
      <c r="B3" t="s">
        <v>32</v>
      </c>
      <c r="C3" t="s">
        <v>9</v>
      </c>
      <c r="D3" s="3">
        <v>670</v>
      </c>
    </row>
    <row r="4" spans="1:4" x14ac:dyDescent="0.25">
      <c r="A4" t="s">
        <v>4</v>
      </c>
      <c r="B4" t="s">
        <v>32</v>
      </c>
      <c r="C4" t="s">
        <v>9</v>
      </c>
      <c r="D4" s="3">
        <v>437.46999999999997</v>
      </c>
    </row>
    <row r="5" spans="1:4" x14ac:dyDescent="0.25">
      <c r="A5" t="s">
        <v>22</v>
      </c>
      <c r="B5" t="s">
        <v>31</v>
      </c>
      <c r="C5" t="s">
        <v>9</v>
      </c>
      <c r="D5" s="3">
        <v>1344.72</v>
      </c>
    </row>
    <row r="6" spans="1:4" x14ac:dyDescent="0.25">
      <c r="A6" t="s">
        <v>23</v>
      </c>
      <c r="B6" t="s">
        <v>32</v>
      </c>
      <c r="C6" t="s">
        <v>9</v>
      </c>
      <c r="D6" s="3">
        <v>734.88</v>
      </c>
    </row>
    <row r="7" spans="1:4" x14ac:dyDescent="0.25">
      <c r="A7" t="s">
        <v>25</v>
      </c>
      <c r="B7" t="s">
        <v>31</v>
      </c>
      <c r="C7" t="s">
        <v>9</v>
      </c>
      <c r="D7" s="3">
        <v>346.34000000000003</v>
      </c>
    </row>
    <row r="8" spans="1:4" x14ac:dyDescent="0.25">
      <c r="A8" t="s">
        <v>27</v>
      </c>
      <c r="B8" t="s">
        <v>31</v>
      </c>
      <c r="C8" t="s">
        <v>9</v>
      </c>
      <c r="D8" s="3">
        <v>477.6</v>
      </c>
    </row>
    <row r="9" spans="1:4" x14ac:dyDescent="0.25">
      <c r="A9" t="s">
        <v>41</v>
      </c>
      <c r="B9" t="s">
        <v>31</v>
      </c>
      <c r="C9" t="s">
        <v>9</v>
      </c>
      <c r="D9" s="3">
        <v>1887.5800000000002</v>
      </c>
    </row>
    <row r="10" spans="1:4" x14ac:dyDescent="0.25">
      <c r="A10" t="s">
        <v>3</v>
      </c>
      <c r="B10" t="s">
        <v>31</v>
      </c>
      <c r="C10" t="s">
        <v>9</v>
      </c>
      <c r="D10" s="3">
        <v>342.15</v>
      </c>
    </row>
    <row r="11" spans="1:4" x14ac:dyDescent="0.25">
      <c r="A11" t="s">
        <v>26</v>
      </c>
      <c r="B11" t="s">
        <v>31</v>
      </c>
      <c r="C11" t="s">
        <v>9</v>
      </c>
      <c r="D11" s="3">
        <v>1382.92</v>
      </c>
    </row>
    <row r="12" spans="1:4" x14ac:dyDescent="0.25">
      <c r="A12" t="s">
        <v>5</v>
      </c>
      <c r="B12" t="s">
        <v>31</v>
      </c>
      <c r="C12" t="s">
        <v>9</v>
      </c>
      <c r="D12" s="3">
        <v>926.27</v>
      </c>
    </row>
    <row r="13" spans="1:4" x14ac:dyDescent="0.25">
      <c r="A13" t="s">
        <v>7</v>
      </c>
      <c r="B13" t="s">
        <v>32</v>
      </c>
      <c r="C13" t="s">
        <v>9</v>
      </c>
      <c r="D13" s="3">
        <v>543.23</v>
      </c>
    </row>
    <row r="14" spans="1:4" x14ac:dyDescent="0.25">
      <c r="A14" t="s">
        <v>24</v>
      </c>
      <c r="B14" t="s">
        <v>31</v>
      </c>
      <c r="C14" t="s">
        <v>10</v>
      </c>
      <c r="D14" s="3">
        <v>976.61</v>
      </c>
    </row>
    <row r="15" spans="1:4" x14ac:dyDescent="0.25">
      <c r="A15" t="s">
        <v>21</v>
      </c>
      <c r="B15" t="s">
        <v>32</v>
      </c>
      <c r="C15" t="s">
        <v>10</v>
      </c>
      <c r="D15" s="3">
        <v>595</v>
      </c>
    </row>
    <row r="16" spans="1:4" x14ac:dyDescent="0.25">
      <c r="A16" t="s">
        <v>4</v>
      </c>
      <c r="B16" t="s">
        <v>32</v>
      </c>
      <c r="C16" t="s">
        <v>10</v>
      </c>
      <c r="D16" s="3">
        <v>397.76</v>
      </c>
    </row>
    <row r="17" spans="1:4" x14ac:dyDescent="0.25">
      <c r="A17" t="s">
        <v>22</v>
      </c>
      <c r="B17" t="s">
        <v>31</v>
      </c>
      <c r="C17" t="s">
        <v>10</v>
      </c>
      <c r="D17" s="3">
        <v>1308.3599999999999</v>
      </c>
    </row>
    <row r="18" spans="1:4" x14ac:dyDescent="0.25">
      <c r="A18" t="s">
        <v>23</v>
      </c>
      <c r="B18" t="s">
        <v>32</v>
      </c>
      <c r="C18" t="s">
        <v>10</v>
      </c>
      <c r="D18" s="3">
        <v>991.2</v>
      </c>
    </row>
    <row r="19" spans="1:4" x14ac:dyDescent="0.25">
      <c r="A19" t="s">
        <v>25</v>
      </c>
      <c r="B19" t="s">
        <v>31</v>
      </c>
      <c r="C19" t="s">
        <v>10</v>
      </c>
      <c r="D19" s="3">
        <v>1660.7699999999998</v>
      </c>
    </row>
    <row r="20" spans="1:4" x14ac:dyDescent="0.25">
      <c r="A20" t="s">
        <v>27</v>
      </c>
      <c r="B20" t="s">
        <v>31</v>
      </c>
      <c r="C20" t="s">
        <v>10</v>
      </c>
      <c r="D20" s="3">
        <v>101.6</v>
      </c>
    </row>
    <row r="21" spans="1:4" x14ac:dyDescent="0.25">
      <c r="A21" t="s">
        <v>41</v>
      </c>
      <c r="B21" t="s">
        <v>31</v>
      </c>
      <c r="C21" t="s">
        <v>10</v>
      </c>
      <c r="D21" s="3">
        <v>2522.85</v>
      </c>
    </row>
    <row r="22" spans="1:4" x14ac:dyDescent="0.25">
      <c r="A22" t="s">
        <v>3</v>
      </c>
      <c r="B22" t="s">
        <v>31</v>
      </c>
      <c r="C22" t="s">
        <v>10</v>
      </c>
      <c r="D22" s="3">
        <v>342.15</v>
      </c>
    </row>
    <row r="23" spans="1:4" x14ac:dyDescent="0.25">
      <c r="A23" t="s">
        <v>26</v>
      </c>
      <c r="B23" t="s">
        <v>31</v>
      </c>
      <c r="C23" t="s">
        <v>10</v>
      </c>
      <c r="D23" s="3">
        <v>1621.26</v>
      </c>
    </row>
    <row r="24" spans="1:4" x14ac:dyDescent="0.25">
      <c r="A24" t="s">
        <v>5</v>
      </c>
      <c r="B24" t="s">
        <v>31</v>
      </c>
      <c r="C24" t="s">
        <v>10</v>
      </c>
      <c r="D24" s="3">
        <v>581.99</v>
      </c>
    </row>
    <row r="25" spans="1:4" x14ac:dyDescent="0.25">
      <c r="A25" t="s">
        <v>7</v>
      </c>
      <c r="B25" t="s">
        <v>32</v>
      </c>
      <c r="C25" t="s">
        <v>10</v>
      </c>
      <c r="D25" s="3">
        <v>1440.68</v>
      </c>
    </row>
    <row r="26" spans="1:4" x14ac:dyDescent="0.25">
      <c r="A26" t="s">
        <v>24</v>
      </c>
      <c r="B26" t="s">
        <v>31</v>
      </c>
      <c r="C26" t="s">
        <v>11</v>
      </c>
      <c r="D26" s="3">
        <v>434.91</v>
      </c>
    </row>
    <row r="27" spans="1:4" x14ac:dyDescent="0.25">
      <c r="A27" t="s">
        <v>21</v>
      </c>
      <c r="B27" t="s">
        <v>32</v>
      </c>
      <c r="C27" t="s">
        <v>11</v>
      </c>
      <c r="D27" s="3">
        <v>1310</v>
      </c>
    </row>
    <row r="28" spans="1:4" x14ac:dyDescent="0.25">
      <c r="A28" t="s">
        <v>4</v>
      </c>
      <c r="B28" t="s">
        <v>32</v>
      </c>
      <c r="C28" t="s">
        <v>11</v>
      </c>
      <c r="D28" s="3">
        <v>116.61000000000001</v>
      </c>
    </row>
    <row r="29" spans="1:4" x14ac:dyDescent="0.25">
      <c r="A29" t="s">
        <v>22</v>
      </c>
      <c r="B29" t="s">
        <v>31</v>
      </c>
      <c r="C29" t="s">
        <v>11</v>
      </c>
      <c r="D29" s="3">
        <v>1069.99</v>
      </c>
    </row>
    <row r="30" spans="1:4" x14ac:dyDescent="0.25">
      <c r="A30" t="s">
        <v>23</v>
      </c>
      <c r="B30" t="s">
        <v>32</v>
      </c>
      <c r="C30" t="s">
        <v>11</v>
      </c>
      <c r="D30" s="3">
        <v>645.04</v>
      </c>
    </row>
    <row r="31" spans="1:4" x14ac:dyDescent="0.25">
      <c r="A31" t="s">
        <v>25</v>
      </c>
      <c r="B31" t="s">
        <v>31</v>
      </c>
      <c r="C31" t="s">
        <v>11</v>
      </c>
      <c r="D31" s="3">
        <v>80.94</v>
      </c>
    </row>
    <row r="32" spans="1:4" x14ac:dyDescent="0.25">
      <c r="A32" t="s">
        <v>27</v>
      </c>
      <c r="B32" t="s">
        <v>31</v>
      </c>
      <c r="C32" t="s">
        <v>11</v>
      </c>
      <c r="D32" s="3">
        <v>101.6</v>
      </c>
    </row>
    <row r="33" spans="1:4" x14ac:dyDescent="0.25">
      <c r="A33" t="s">
        <v>41</v>
      </c>
      <c r="B33" t="s">
        <v>31</v>
      </c>
      <c r="C33" t="s">
        <v>11</v>
      </c>
      <c r="D33" s="3">
        <v>1809.36</v>
      </c>
    </row>
    <row r="34" spans="1:4" x14ac:dyDescent="0.25">
      <c r="A34" t="s">
        <v>3</v>
      </c>
      <c r="B34" t="s">
        <v>31</v>
      </c>
      <c r="C34" t="s">
        <v>11</v>
      </c>
      <c r="D34" s="3">
        <v>445.53</v>
      </c>
    </row>
    <row r="35" spans="1:4" x14ac:dyDescent="0.25">
      <c r="A35" t="s">
        <v>26</v>
      </c>
      <c r="B35" t="s">
        <v>31</v>
      </c>
      <c r="C35" t="s">
        <v>11</v>
      </c>
      <c r="D35" s="3">
        <v>1542</v>
      </c>
    </row>
    <row r="36" spans="1:4" x14ac:dyDescent="0.25">
      <c r="A36" t="s">
        <v>5</v>
      </c>
      <c r="B36" t="s">
        <v>31</v>
      </c>
      <c r="C36" t="s">
        <v>11</v>
      </c>
      <c r="D36" s="3">
        <v>625.57000000000005</v>
      </c>
    </row>
    <row r="37" spans="1:4" x14ac:dyDescent="0.25">
      <c r="A37" t="s">
        <v>7</v>
      </c>
      <c r="B37" t="s">
        <v>32</v>
      </c>
      <c r="C37" t="s">
        <v>11</v>
      </c>
      <c r="D37" s="3">
        <v>741.93</v>
      </c>
    </row>
    <row r="38" spans="1:4" x14ac:dyDescent="0.25">
      <c r="A38" t="s">
        <v>24</v>
      </c>
      <c r="B38" t="s">
        <v>31</v>
      </c>
      <c r="C38" t="s">
        <v>12</v>
      </c>
      <c r="D38" s="3">
        <v>719.72</v>
      </c>
    </row>
    <row r="39" spans="1:4" x14ac:dyDescent="0.25">
      <c r="A39" t="s">
        <v>21</v>
      </c>
      <c r="B39" t="s">
        <v>32</v>
      </c>
      <c r="C39" t="s">
        <v>12</v>
      </c>
      <c r="D39" s="3">
        <v>515</v>
      </c>
    </row>
    <row r="40" spans="1:4" x14ac:dyDescent="0.25">
      <c r="A40" t="s">
        <v>4</v>
      </c>
      <c r="B40" t="s">
        <v>32</v>
      </c>
      <c r="C40" t="s">
        <v>12</v>
      </c>
      <c r="D40" s="3">
        <v>955.51</v>
      </c>
    </row>
    <row r="41" spans="1:4" x14ac:dyDescent="0.25">
      <c r="A41" t="s">
        <v>22</v>
      </c>
      <c r="B41" t="s">
        <v>31</v>
      </c>
      <c r="C41" t="s">
        <v>12</v>
      </c>
      <c r="D41" s="3">
        <v>1117.53</v>
      </c>
    </row>
    <row r="42" spans="1:4" x14ac:dyDescent="0.25">
      <c r="A42" t="s">
        <v>23</v>
      </c>
      <c r="B42" t="s">
        <v>32</v>
      </c>
      <c r="C42" t="s">
        <v>12</v>
      </c>
      <c r="D42" s="3">
        <v>710.01</v>
      </c>
    </row>
    <row r="43" spans="1:4" x14ac:dyDescent="0.25">
      <c r="A43" t="s">
        <v>25</v>
      </c>
      <c r="B43" t="s">
        <v>31</v>
      </c>
      <c r="C43" t="s">
        <v>12</v>
      </c>
      <c r="D43" s="3">
        <v>531.29</v>
      </c>
    </row>
    <row r="44" spans="1:4" x14ac:dyDescent="0.25">
      <c r="A44" t="s">
        <v>27</v>
      </c>
      <c r="B44" t="s">
        <v>31</v>
      </c>
      <c r="C44" t="s">
        <v>12</v>
      </c>
      <c r="D44" s="3">
        <v>101.6</v>
      </c>
    </row>
    <row r="45" spans="1:4" x14ac:dyDescent="0.25">
      <c r="A45" t="s">
        <v>41</v>
      </c>
      <c r="B45" t="s">
        <v>31</v>
      </c>
      <c r="C45" t="s">
        <v>12</v>
      </c>
      <c r="D45" s="3">
        <v>2091.4499999999998</v>
      </c>
    </row>
    <row r="46" spans="1:4" x14ac:dyDescent="0.25">
      <c r="A46" t="s">
        <v>3</v>
      </c>
      <c r="B46" t="s">
        <v>31</v>
      </c>
      <c r="C46" t="s">
        <v>12</v>
      </c>
      <c r="D46" s="3">
        <v>445.53999999999996</v>
      </c>
    </row>
    <row r="47" spans="1:4" x14ac:dyDescent="0.25">
      <c r="A47" t="s">
        <v>26</v>
      </c>
      <c r="B47" t="s">
        <v>31</v>
      </c>
      <c r="C47" t="s">
        <v>12</v>
      </c>
      <c r="D47" s="3">
        <v>1105</v>
      </c>
    </row>
    <row r="48" spans="1:4" x14ac:dyDescent="0.25">
      <c r="A48" t="s">
        <v>5</v>
      </c>
      <c r="B48" t="s">
        <v>31</v>
      </c>
      <c r="C48" t="s">
        <v>12</v>
      </c>
      <c r="D48" s="3">
        <v>1165.23</v>
      </c>
    </row>
    <row r="49" spans="1:4" x14ac:dyDescent="0.25">
      <c r="A49" t="s">
        <v>7</v>
      </c>
      <c r="B49" t="s">
        <v>32</v>
      </c>
      <c r="C49" t="s">
        <v>12</v>
      </c>
      <c r="D49" s="3">
        <v>0</v>
      </c>
    </row>
    <row r="50" spans="1:4" x14ac:dyDescent="0.25">
      <c r="A50" t="s">
        <v>24</v>
      </c>
      <c r="B50" t="s">
        <v>31</v>
      </c>
      <c r="C50" t="s">
        <v>13</v>
      </c>
      <c r="D50" s="3">
        <v>772.98</v>
      </c>
    </row>
    <row r="51" spans="1:4" x14ac:dyDescent="0.25">
      <c r="A51" t="s">
        <v>21</v>
      </c>
      <c r="B51" t="s">
        <v>32</v>
      </c>
      <c r="C51" t="s">
        <v>13</v>
      </c>
      <c r="D51" s="3">
        <v>376.98</v>
      </c>
    </row>
    <row r="52" spans="1:4" x14ac:dyDescent="0.25">
      <c r="A52" t="s">
        <v>4</v>
      </c>
      <c r="B52" t="s">
        <v>32</v>
      </c>
      <c r="C52" t="s">
        <v>13</v>
      </c>
      <c r="D52" s="3">
        <v>439.90999999999997</v>
      </c>
    </row>
    <row r="53" spans="1:4" x14ac:dyDescent="0.25">
      <c r="A53" t="s">
        <v>22</v>
      </c>
      <c r="B53" t="s">
        <v>31</v>
      </c>
      <c r="C53" t="s">
        <v>13</v>
      </c>
      <c r="D53" s="3">
        <v>1444.56</v>
      </c>
    </row>
    <row r="54" spans="1:4" x14ac:dyDescent="0.25">
      <c r="A54" t="s">
        <v>23</v>
      </c>
      <c r="B54" t="s">
        <v>32</v>
      </c>
      <c r="C54" t="s">
        <v>13</v>
      </c>
      <c r="D54" s="3">
        <v>323.95999999999998</v>
      </c>
    </row>
    <row r="55" spans="1:4" x14ac:dyDescent="0.25">
      <c r="A55" t="s">
        <v>25</v>
      </c>
      <c r="B55" t="s">
        <v>31</v>
      </c>
      <c r="C55" t="s">
        <v>13</v>
      </c>
      <c r="D55" s="3">
        <v>1306.71</v>
      </c>
    </row>
    <row r="56" spans="1:4" x14ac:dyDescent="0.25">
      <c r="A56" t="s">
        <v>27</v>
      </c>
      <c r="B56" t="s">
        <v>31</v>
      </c>
      <c r="C56" t="s">
        <v>13</v>
      </c>
      <c r="D56" s="3">
        <v>101.6</v>
      </c>
    </row>
    <row r="57" spans="1:4" x14ac:dyDescent="0.25">
      <c r="A57" t="s">
        <v>41</v>
      </c>
      <c r="B57" t="s">
        <v>31</v>
      </c>
      <c r="C57" t="s">
        <v>13</v>
      </c>
      <c r="D57" s="3">
        <v>2047</v>
      </c>
    </row>
    <row r="58" spans="1:4" x14ac:dyDescent="0.25">
      <c r="A58" t="s">
        <v>3</v>
      </c>
      <c r="B58" t="s">
        <v>31</v>
      </c>
      <c r="C58" t="s">
        <v>13</v>
      </c>
      <c r="D58" s="3">
        <v>445.53999999999996</v>
      </c>
    </row>
    <row r="59" spans="1:4" x14ac:dyDescent="0.25">
      <c r="A59" t="s">
        <v>26</v>
      </c>
      <c r="B59" t="s">
        <v>31</v>
      </c>
      <c r="C59" t="s">
        <v>13</v>
      </c>
      <c r="D59" s="3">
        <v>615</v>
      </c>
    </row>
    <row r="60" spans="1:4" x14ac:dyDescent="0.25">
      <c r="A60" t="s">
        <v>5</v>
      </c>
      <c r="B60" t="s">
        <v>31</v>
      </c>
      <c r="C60" t="s">
        <v>13</v>
      </c>
      <c r="D60" s="3">
        <v>1336.42</v>
      </c>
    </row>
    <row r="61" spans="1:4" x14ac:dyDescent="0.25">
      <c r="A61" t="s">
        <v>7</v>
      </c>
      <c r="B61" t="s">
        <v>32</v>
      </c>
      <c r="C61" t="s">
        <v>13</v>
      </c>
      <c r="D61" s="3">
        <v>0</v>
      </c>
    </row>
    <row r="62" spans="1:4" x14ac:dyDescent="0.25">
      <c r="A62" t="s">
        <v>24</v>
      </c>
      <c r="B62" t="s">
        <v>31</v>
      </c>
      <c r="C62" t="s">
        <v>14</v>
      </c>
      <c r="D62" s="3">
        <v>795.21</v>
      </c>
    </row>
    <row r="63" spans="1:4" x14ac:dyDescent="0.25">
      <c r="A63" t="s">
        <v>21</v>
      </c>
      <c r="B63" t="s">
        <v>32</v>
      </c>
      <c r="C63" t="s">
        <v>14</v>
      </c>
      <c r="D63" s="3">
        <v>920</v>
      </c>
    </row>
    <row r="64" spans="1:4" x14ac:dyDescent="0.25">
      <c r="A64" t="s">
        <v>4</v>
      </c>
      <c r="B64" t="s">
        <v>32</v>
      </c>
      <c r="C64" t="s">
        <v>14</v>
      </c>
      <c r="D64" s="3">
        <v>853.65</v>
      </c>
    </row>
    <row r="65" spans="1:4" x14ac:dyDescent="0.25">
      <c r="A65" t="s">
        <v>22</v>
      </c>
      <c r="B65" t="s">
        <v>31</v>
      </c>
      <c r="C65" t="s">
        <v>14</v>
      </c>
      <c r="D65" s="3">
        <v>1457.76</v>
      </c>
    </row>
    <row r="66" spans="1:4" x14ac:dyDescent="0.25">
      <c r="A66" t="s">
        <v>23</v>
      </c>
      <c r="B66" t="s">
        <v>32</v>
      </c>
      <c r="C66" t="s">
        <v>14</v>
      </c>
      <c r="D66" s="3">
        <v>681.17</v>
      </c>
    </row>
    <row r="67" spans="1:4" x14ac:dyDescent="0.25">
      <c r="A67" t="s">
        <v>25</v>
      </c>
      <c r="B67" t="s">
        <v>31</v>
      </c>
      <c r="C67" t="s">
        <v>14</v>
      </c>
      <c r="D67" s="3">
        <v>520.43000000000006</v>
      </c>
    </row>
    <row r="68" spans="1:4" x14ac:dyDescent="0.25">
      <c r="A68" t="s">
        <v>27</v>
      </c>
      <c r="B68" t="s">
        <v>31</v>
      </c>
      <c r="C68" t="s">
        <v>14</v>
      </c>
      <c r="D68" s="3">
        <v>101.6</v>
      </c>
    </row>
    <row r="69" spans="1:4" x14ac:dyDescent="0.25">
      <c r="A69" t="s">
        <v>41</v>
      </c>
      <c r="B69" t="s">
        <v>31</v>
      </c>
      <c r="C69" t="s">
        <v>14</v>
      </c>
      <c r="D69" s="3">
        <v>2560.92</v>
      </c>
    </row>
    <row r="70" spans="1:4" x14ac:dyDescent="0.25">
      <c r="A70" t="s">
        <v>3</v>
      </c>
      <c r="B70" t="s">
        <v>31</v>
      </c>
      <c r="C70" t="s">
        <v>14</v>
      </c>
      <c r="D70" s="3">
        <v>791.75000000000011</v>
      </c>
    </row>
    <row r="71" spans="1:4" x14ac:dyDescent="0.25">
      <c r="A71" t="s">
        <v>26</v>
      </c>
      <c r="B71" t="s">
        <v>31</v>
      </c>
      <c r="C71" t="s">
        <v>14</v>
      </c>
      <c r="D71" s="3">
        <v>352</v>
      </c>
    </row>
    <row r="72" spans="1:4" x14ac:dyDescent="0.25">
      <c r="A72" t="s">
        <v>5</v>
      </c>
      <c r="B72" t="s">
        <v>31</v>
      </c>
      <c r="C72" t="s">
        <v>14</v>
      </c>
      <c r="D72" s="3">
        <v>1248.08</v>
      </c>
    </row>
    <row r="73" spans="1:4" x14ac:dyDescent="0.25">
      <c r="A73" t="s">
        <v>7</v>
      </c>
      <c r="B73" t="s">
        <v>32</v>
      </c>
      <c r="C73" t="s">
        <v>14</v>
      </c>
      <c r="D73" s="3">
        <v>50.5</v>
      </c>
    </row>
    <row r="74" spans="1:4" x14ac:dyDescent="0.25">
      <c r="A74" t="s">
        <v>24</v>
      </c>
      <c r="B74" t="s">
        <v>31</v>
      </c>
      <c r="C74" t="s">
        <v>15</v>
      </c>
      <c r="D74" s="3">
        <v>497.64</v>
      </c>
    </row>
    <row r="75" spans="1:4" x14ac:dyDescent="0.25">
      <c r="A75" t="s">
        <v>21</v>
      </c>
      <c r="B75" t="s">
        <v>32</v>
      </c>
      <c r="C75" t="s">
        <v>15</v>
      </c>
      <c r="D75" s="3">
        <v>305</v>
      </c>
    </row>
    <row r="76" spans="1:4" x14ac:dyDescent="0.25">
      <c r="A76" t="s">
        <v>4</v>
      </c>
      <c r="B76" t="s">
        <v>32</v>
      </c>
      <c r="C76" t="s">
        <v>15</v>
      </c>
      <c r="D76" s="3">
        <v>674.5</v>
      </c>
    </row>
    <row r="77" spans="1:4" x14ac:dyDescent="0.25">
      <c r="A77" t="s">
        <v>22</v>
      </c>
      <c r="B77" t="s">
        <v>31</v>
      </c>
      <c r="C77" t="s">
        <v>15</v>
      </c>
      <c r="D77" s="3">
        <v>1547.27</v>
      </c>
    </row>
    <row r="78" spans="1:4" x14ac:dyDescent="0.25">
      <c r="A78" t="s">
        <v>23</v>
      </c>
      <c r="B78" t="s">
        <v>32</v>
      </c>
      <c r="C78" t="s">
        <v>15</v>
      </c>
      <c r="D78" s="3">
        <v>207.8</v>
      </c>
    </row>
    <row r="79" spans="1:4" x14ac:dyDescent="0.25">
      <c r="A79" t="s">
        <v>25</v>
      </c>
      <c r="B79" t="s">
        <v>31</v>
      </c>
      <c r="C79" t="s">
        <v>15</v>
      </c>
      <c r="D79" s="3">
        <v>-89.78</v>
      </c>
    </row>
    <row r="80" spans="1:4" x14ac:dyDescent="0.25">
      <c r="A80" t="s">
        <v>27</v>
      </c>
      <c r="B80" t="s">
        <v>31</v>
      </c>
      <c r="C80" t="s">
        <v>15</v>
      </c>
      <c r="D80" s="3">
        <v>101.6</v>
      </c>
    </row>
    <row r="81" spans="1:4" x14ac:dyDescent="0.25">
      <c r="A81" t="s">
        <v>41</v>
      </c>
      <c r="B81" t="s">
        <v>31</v>
      </c>
      <c r="C81" t="s">
        <v>15</v>
      </c>
      <c r="D81" s="3">
        <v>1761.17</v>
      </c>
    </row>
    <row r="82" spans="1:4" x14ac:dyDescent="0.25">
      <c r="A82" t="s">
        <v>3</v>
      </c>
      <c r="B82" t="s">
        <v>31</v>
      </c>
      <c r="C82" t="s">
        <v>15</v>
      </c>
      <c r="D82" s="3">
        <v>495.90999999999997</v>
      </c>
    </row>
    <row r="83" spans="1:4" x14ac:dyDescent="0.25">
      <c r="A83" t="s">
        <v>26</v>
      </c>
      <c r="B83" t="s">
        <v>31</v>
      </c>
      <c r="C83" t="s">
        <v>15</v>
      </c>
      <c r="D83" s="3">
        <v>589.53</v>
      </c>
    </row>
    <row r="84" spans="1:4" x14ac:dyDescent="0.25">
      <c r="A84" t="s">
        <v>5</v>
      </c>
      <c r="B84" t="s">
        <v>31</v>
      </c>
      <c r="C84" t="s">
        <v>15</v>
      </c>
      <c r="D84" s="3">
        <v>1397.58</v>
      </c>
    </row>
    <row r="85" spans="1:4" x14ac:dyDescent="0.25">
      <c r="A85" t="s">
        <v>7</v>
      </c>
      <c r="B85" t="s">
        <v>32</v>
      </c>
      <c r="C85" t="s">
        <v>15</v>
      </c>
      <c r="D85" s="3">
        <v>267</v>
      </c>
    </row>
    <row r="86" spans="1:4" x14ac:dyDescent="0.25">
      <c r="A86" t="s">
        <v>24</v>
      </c>
      <c r="B86" t="s">
        <v>31</v>
      </c>
      <c r="C86" t="s">
        <v>16</v>
      </c>
      <c r="D86" s="3">
        <v>1399.62</v>
      </c>
    </row>
    <row r="87" spans="1:4" x14ac:dyDescent="0.25">
      <c r="A87" t="s">
        <v>21</v>
      </c>
      <c r="B87" t="s">
        <v>32</v>
      </c>
      <c r="C87" t="s">
        <v>16</v>
      </c>
      <c r="D87" s="3">
        <v>595</v>
      </c>
    </row>
    <row r="88" spans="1:4" x14ac:dyDescent="0.25">
      <c r="A88" t="s">
        <v>4</v>
      </c>
      <c r="B88" t="s">
        <v>32</v>
      </c>
      <c r="C88" t="s">
        <v>16</v>
      </c>
      <c r="D88" s="3">
        <v>446.65000000000003</v>
      </c>
    </row>
    <row r="89" spans="1:4" x14ac:dyDescent="0.25">
      <c r="A89" t="s">
        <v>22</v>
      </c>
      <c r="B89" t="s">
        <v>31</v>
      </c>
      <c r="C89" t="s">
        <v>16</v>
      </c>
      <c r="D89" s="3">
        <v>1177.8499999999999</v>
      </c>
    </row>
    <row r="90" spans="1:4" x14ac:dyDescent="0.25">
      <c r="A90" t="s">
        <v>23</v>
      </c>
      <c r="B90" t="s">
        <v>32</v>
      </c>
      <c r="C90" t="s">
        <v>16</v>
      </c>
      <c r="D90" s="3">
        <v>502</v>
      </c>
    </row>
    <row r="91" spans="1:4" x14ac:dyDescent="0.25">
      <c r="A91" t="s">
        <v>25</v>
      </c>
      <c r="B91" t="s">
        <v>31</v>
      </c>
      <c r="C91" t="s">
        <v>16</v>
      </c>
      <c r="D91" s="3">
        <v>275.64</v>
      </c>
    </row>
    <row r="92" spans="1:4" x14ac:dyDescent="0.25">
      <c r="A92" t="s">
        <v>27</v>
      </c>
      <c r="B92" t="s">
        <v>31</v>
      </c>
      <c r="C92" t="s">
        <v>16</v>
      </c>
      <c r="D92" s="3">
        <v>302.39999999999998</v>
      </c>
    </row>
    <row r="93" spans="1:4" x14ac:dyDescent="0.25">
      <c r="A93" t="s">
        <v>41</v>
      </c>
      <c r="B93" t="s">
        <v>31</v>
      </c>
      <c r="C93" t="s">
        <v>16</v>
      </c>
      <c r="D93" s="3">
        <v>1646.45</v>
      </c>
    </row>
    <row r="94" spans="1:4" x14ac:dyDescent="0.25">
      <c r="A94" t="s">
        <v>3</v>
      </c>
      <c r="B94" t="s">
        <v>31</v>
      </c>
      <c r="C94" t="s">
        <v>16</v>
      </c>
      <c r="D94" s="3">
        <v>454.38</v>
      </c>
    </row>
    <row r="95" spans="1:4" x14ac:dyDescent="0.25">
      <c r="A95" t="s">
        <v>26</v>
      </c>
      <c r="B95" t="s">
        <v>31</v>
      </c>
      <c r="C95" t="s">
        <v>16</v>
      </c>
      <c r="D95" s="3">
        <v>1227</v>
      </c>
    </row>
    <row r="96" spans="1:4" x14ac:dyDescent="0.25">
      <c r="A96" t="s">
        <v>5</v>
      </c>
      <c r="B96" t="s">
        <v>31</v>
      </c>
      <c r="C96" t="s">
        <v>16</v>
      </c>
      <c r="D96" s="3">
        <v>614.20000000000005</v>
      </c>
    </row>
    <row r="97" spans="1:4" x14ac:dyDescent="0.25">
      <c r="A97" t="s">
        <v>7</v>
      </c>
      <c r="B97" t="s">
        <v>32</v>
      </c>
      <c r="C97" t="s">
        <v>16</v>
      </c>
      <c r="D97" s="3">
        <v>730.69</v>
      </c>
    </row>
    <row r="98" spans="1:4" x14ac:dyDescent="0.25">
      <c r="A98" t="s">
        <v>24</v>
      </c>
      <c r="B98" t="s">
        <v>31</v>
      </c>
      <c r="C98" t="s">
        <v>17</v>
      </c>
      <c r="D98" s="3">
        <v>517.71</v>
      </c>
    </row>
    <row r="99" spans="1:4" x14ac:dyDescent="0.25">
      <c r="A99" t="s">
        <v>21</v>
      </c>
      <c r="B99" t="s">
        <v>32</v>
      </c>
      <c r="C99" t="s">
        <v>17</v>
      </c>
      <c r="D99" s="3">
        <v>445</v>
      </c>
    </row>
    <row r="100" spans="1:4" x14ac:dyDescent="0.25">
      <c r="A100" t="s">
        <v>4</v>
      </c>
      <c r="B100" t="s">
        <v>32</v>
      </c>
      <c r="C100" t="s">
        <v>17</v>
      </c>
      <c r="D100" s="3">
        <v>826.68000000000006</v>
      </c>
    </row>
    <row r="101" spans="1:4" x14ac:dyDescent="0.25">
      <c r="A101" t="s">
        <v>22</v>
      </c>
      <c r="B101" t="s">
        <v>31</v>
      </c>
      <c r="C101" t="s">
        <v>17</v>
      </c>
      <c r="D101" s="3">
        <v>1359.99</v>
      </c>
    </row>
    <row r="102" spans="1:4" x14ac:dyDescent="0.25">
      <c r="A102" t="s">
        <v>23</v>
      </c>
      <c r="B102" t="s">
        <v>32</v>
      </c>
      <c r="C102" t="s">
        <v>17</v>
      </c>
      <c r="D102" s="3">
        <v>349.88</v>
      </c>
    </row>
    <row r="103" spans="1:4" x14ac:dyDescent="0.25">
      <c r="A103" t="s">
        <v>25</v>
      </c>
      <c r="B103" t="s">
        <v>31</v>
      </c>
      <c r="C103" t="s">
        <v>17</v>
      </c>
      <c r="D103" s="3">
        <v>531.01</v>
      </c>
    </row>
    <row r="104" spans="1:4" x14ac:dyDescent="0.25">
      <c r="A104" t="s">
        <v>27</v>
      </c>
      <c r="B104" t="s">
        <v>31</v>
      </c>
      <c r="C104" t="s">
        <v>17</v>
      </c>
      <c r="D104" s="3">
        <v>107.95</v>
      </c>
    </row>
    <row r="105" spans="1:4" x14ac:dyDescent="0.25">
      <c r="A105" t="s">
        <v>41</v>
      </c>
      <c r="B105" t="s">
        <v>31</v>
      </c>
      <c r="C105" t="s">
        <v>17</v>
      </c>
      <c r="D105" s="3">
        <v>2082.87</v>
      </c>
    </row>
    <row r="106" spans="1:4" x14ac:dyDescent="0.25">
      <c r="A106" t="s">
        <v>3</v>
      </c>
      <c r="B106" t="s">
        <v>31</v>
      </c>
      <c r="C106" t="s">
        <v>17</v>
      </c>
      <c r="D106" s="3">
        <v>451.36</v>
      </c>
    </row>
    <row r="107" spans="1:4" x14ac:dyDescent="0.25">
      <c r="A107" t="s">
        <v>26</v>
      </c>
      <c r="B107" t="s">
        <v>31</v>
      </c>
      <c r="C107" t="s">
        <v>17</v>
      </c>
      <c r="D107" s="3">
        <v>1876</v>
      </c>
    </row>
    <row r="108" spans="1:4" x14ac:dyDescent="0.25">
      <c r="A108" t="s">
        <v>5</v>
      </c>
      <c r="B108" t="s">
        <v>31</v>
      </c>
      <c r="C108" t="s">
        <v>17</v>
      </c>
      <c r="D108" s="3">
        <v>934.21</v>
      </c>
    </row>
    <row r="109" spans="1:4" x14ac:dyDescent="0.25">
      <c r="A109" t="s">
        <v>7</v>
      </c>
      <c r="B109" t="s">
        <v>32</v>
      </c>
      <c r="C109" t="s">
        <v>17</v>
      </c>
      <c r="D109" s="3">
        <v>0</v>
      </c>
    </row>
    <row r="110" spans="1:4" x14ac:dyDescent="0.25">
      <c r="A110" t="s">
        <v>24</v>
      </c>
      <c r="B110" t="s">
        <v>31</v>
      </c>
      <c r="C110" t="s">
        <v>18</v>
      </c>
      <c r="D110" s="3">
        <v>470.08</v>
      </c>
    </row>
    <row r="111" spans="1:4" x14ac:dyDescent="0.25">
      <c r="A111" t="s">
        <v>21</v>
      </c>
      <c r="B111" t="s">
        <v>32</v>
      </c>
      <c r="C111" t="s">
        <v>18</v>
      </c>
      <c r="D111" s="3">
        <v>270</v>
      </c>
    </row>
    <row r="112" spans="1:4" x14ac:dyDescent="0.25">
      <c r="A112" t="s">
        <v>4</v>
      </c>
      <c r="B112" t="s">
        <v>32</v>
      </c>
      <c r="C112" t="s">
        <v>18</v>
      </c>
      <c r="D112" s="3">
        <v>547.21</v>
      </c>
    </row>
    <row r="113" spans="1:4" x14ac:dyDescent="0.25">
      <c r="A113" t="s">
        <v>22</v>
      </c>
      <c r="B113" t="s">
        <v>31</v>
      </c>
      <c r="C113" t="s">
        <v>18</v>
      </c>
      <c r="D113" s="3">
        <v>1729.72</v>
      </c>
    </row>
    <row r="114" spans="1:4" x14ac:dyDescent="0.25">
      <c r="A114" t="s">
        <v>23</v>
      </c>
      <c r="B114" t="s">
        <v>32</v>
      </c>
      <c r="C114" t="s">
        <v>18</v>
      </c>
      <c r="D114" s="3">
        <v>446.25</v>
      </c>
    </row>
    <row r="115" spans="1:4" x14ac:dyDescent="0.25">
      <c r="A115" t="s">
        <v>25</v>
      </c>
      <c r="B115" t="s">
        <v>31</v>
      </c>
      <c r="C115" t="s">
        <v>18</v>
      </c>
      <c r="D115" s="3">
        <v>433.43</v>
      </c>
    </row>
    <row r="116" spans="1:4" x14ac:dyDescent="0.25">
      <c r="A116" t="s">
        <v>27</v>
      </c>
      <c r="B116" t="s">
        <v>31</v>
      </c>
      <c r="C116" t="s">
        <v>18</v>
      </c>
      <c r="D116" s="3">
        <v>130</v>
      </c>
    </row>
    <row r="117" spans="1:4" x14ac:dyDescent="0.25">
      <c r="A117" t="s">
        <v>41</v>
      </c>
      <c r="B117" t="s">
        <v>31</v>
      </c>
      <c r="C117" t="s">
        <v>18</v>
      </c>
      <c r="D117" s="3">
        <v>1799.2400000000002</v>
      </c>
    </row>
    <row r="118" spans="1:4" x14ac:dyDescent="0.25">
      <c r="A118" t="s">
        <v>3</v>
      </c>
      <c r="B118" t="s">
        <v>31</v>
      </c>
      <c r="C118" t="s">
        <v>18</v>
      </c>
      <c r="D118" s="3">
        <v>451.33000000000004</v>
      </c>
    </row>
    <row r="119" spans="1:4" x14ac:dyDescent="0.25">
      <c r="A119" t="s">
        <v>26</v>
      </c>
      <c r="B119" t="s">
        <v>31</v>
      </c>
      <c r="C119" t="s">
        <v>18</v>
      </c>
      <c r="D119" s="3">
        <v>941</v>
      </c>
    </row>
    <row r="120" spans="1:4" x14ac:dyDescent="0.25">
      <c r="A120" t="s">
        <v>5</v>
      </c>
      <c r="B120" t="s">
        <v>31</v>
      </c>
      <c r="C120" t="s">
        <v>18</v>
      </c>
      <c r="D120" s="3">
        <v>561.20000000000005</v>
      </c>
    </row>
    <row r="121" spans="1:4" x14ac:dyDescent="0.25">
      <c r="A121" t="s">
        <v>7</v>
      </c>
      <c r="B121" t="s">
        <v>32</v>
      </c>
      <c r="C121" t="s">
        <v>18</v>
      </c>
      <c r="D121" s="3">
        <v>965.85</v>
      </c>
    </row>
    <row r="122" spans="1:4" x14ac:dyDescent="0.25">
      <c r="A122" t="s">
        <v>24</v>
      </c>
      <c r="B122" t="s">
        <v>31</v>
      </c>
      <c r="C122" t="s">
        <v>19</v>
      </c>
      <c r="D122" s="3">
        <v>317.83999999999997</v>
      </c>
    </row>
    <row r="123" spans="1:4" x14ac:dyDescent="0.25">
      <c r="A123" t="s">
        <v>21</v>
      </c>
      <c r="B123" t="s">
        <v>32</v>
      </c>
      <c r="C123" t="s">
        <v>19</v>
      </c>
      <c r="D123" s="3">
        <v>570</v>
      </c>
    </row>
    <row r="124" spans="1:4" x14ac:dyDescent="0.25">
      <c r="A124" t="s">
        <v>4</v>
      </c>
      <c r="B124" t="s">
        <v>32</v>
      </c>
      <c r="C124" t="s">
        <v>19</v>
      </c>
      <c r="D124" s="3">
        <v>1394.38</v>
      </c>
    </row>
    <row r="125" spans="1:4" x14ac:dyDescent="0.25">
      <c r="A125" t="s">
        <v>22</v>
      </c>
      <c r="B125" t="s">
        <v>31</v>
      </c>
      <c r="C125" t="s">
        <v>19</v>
      </c>
      <c r="D125" s="3">
        <v>1474.36</v>
      </c>
    </row>
    <row r="126" spans="1:4" x14ac:dyDescent="0.25">
      <c r="A126" t="s">
        <v>23</v>
      </c>
      <c r="B126" t="s">
        <v>32</v>
      </c>
      <c r="C126" t="s">
        <v>19</v>
      </c>
      <c r="D126" s="3">
        <v>602.63</v>
      </c>
    </row>
    <row r="127" spans="1:4" x14ac:dyDescent="0.25">
      <c r="A127" t="s">
        <v>25</v>
      </c>
      <c r="B127" t="s">
        <v>31</v>
      </c>
      <c r="C127" t="s">
        <v>19</v>
      </c>
      <c r="D127" s="3">
        <v>1405.35</v>
      </c>
    </row>
    <row r="128" spans="1:4" x14ac:dyDescent="0.25">
      <c r="A128" t="s">
        <v>27</v>
      </c>
      <c r="B128" t="s">
        <v>31</v>
      </c>
      <c r="C128" t="s">
        <v>19</v>
      </c>
      <c r="D128" s="3">
        <v>136.99</v>
      </c>
    </row>
    <row r="129" spans="1:4" x14ac:dyDescent="0.25">
      <c r="A129" t="s">
        <v>41</v>
      </c>
      <c r="B129" t="s">
        <v>31</v>
      </c>
      <c r="C129" t="s">
        <v>19</v>
      </c>
      <c r="D129" s="3">
        <v>2988.8599999999997</v>
      </c>
    </row>
    <row r="130" spans="1:4" x14ac:dyDescent="0.25">
      <c r="A130" t="s">
        <v>3</v>
      </c>
      <c r="B130" t="s">
        <v>31</v>
      </c>
      <c r="C130" t="s">
        <v>19</v>
      </c>
      <c r="D130" s="3">
        <v>496.53000000000009</v>
      </c>
    </row>
    <row r="131" spans="1:4" x14ac:dyDescent="0.25">
      <c r="A131" t="s">
        <v>26</v>
      </c>
      <c r="B131" t="s">
        <v>31</v>
      </c>
      <c r="C131" t="s">
        <v>19</v>
      </c>
      <c r="D131" s="3">
        <v>877.17</v>
      </c>
    </row>
    <row r="132" spans="1:4" x14ac:dyDescent="0.25">
      <c r="A132" t="s">
        <v>5</v>
      </c>
      <c r="B132" t="s">
        <v>31</v>
      </c>
      <c r="C132" t="s">
        <v>19</v>
      </c>
      <c r="D132" s="3">
        <v>1672.48</v>
      </c>
    </row>
    <row r="133" spans="1:4" x14ac:dyDescent="0.25">
      <c r="A133" t="s">
        <v>7</v>
      </c>
      <c r="B133" t="s">
        <v>32</v>
      </c>
      <c r="C133" t="s">
        <v>19</v>
      </c>
      <c r="D133" s="3">
        <v>351.92</v>
      </c>
    </row>
    <row r="134" spans="1:4" x14ac:dyDescent="0.25">
      <c r="A134" t="s">
        <v>24</v>
      </c>
      <c r="B134" t="s">
        <v>31</v>
      </c>
      <c r="C134" t="s">
        <v>20</v>
      </c>
      <c r="D134" s="3">
        <v>200</v>
      </c>
    </row>
    <row r="135" spans="1:4" x14ac:dyDescent="0.25">
      <c r="A135" t="s">
        <v>21</v>
      </c>
      <c r="B135" t="s">
        <v>32</v>
      </c>
      <c r="C135" t="s">
        <v>20</v>
      </c>
      <c r="D135" s="3">
        <v>570</v>
      </c>
    </row>
    <row r="136" spans="1:4" x14ac:dyDescent="0.25">
      <c r="A136" t="s">
        <v>4</v>
      </c>
      <c r="B136" t="s">
        <v>32</v>
      </c>
      <c r="C136" t="s">
        <v>20</v>
      </c>
      <c r="D136" s="3">
        <v>948.72</v>
      </c>
    </row>
    <row r="137" spans="1:4" x14ac:dyDescent="0.25">
      <c r="A137" t="s">
        <v>22</v>
      </c>
      <c r="B137" t="s">
        <v>31</v>
      </c>
      <c r="C137" t="s">
        <v>20</v>
      </c>
      <c r="D137" s="3">
        <v>1462.17</v>
      </c>
    </row>
    <row r="138" spans="1:4" x14ac:dyDescent="0.25">
      <c r="A138" t="s">
        <v>23</v>
      </c>
      <c r="B138" t="s">
        <v>32</v>
      </c>
      <c r="C138" t="s">
        <v>20</v>
      </c>
      <c r="D138" s="3">
        <v>526.64</v>
      </c>
    </row>
    <row r="139" spans="1:4" x14ac:dyDescent="0.25">
      <c r="A139" t="s">
        <v>25</v>
      </c>
      <c r="B139" t="s">
        <v>31</v>
      </c>
      <c r="C139" t="s">
        <v>20</v>
      </c>
      <c r="D139" s="3">
        <v>237.26000000000002</v>
      </c>
    </row>
    <row r="140" spans="1:4" x14ac:dyDescent="0.25">
      <c r="A140" t="s">
        <v>27</v>
      </c>
      <c r="B140" t="s">
        <v>31</v>
      </c>
      <c r="C140" t="s">
        <v>20</v>
      </c>
      <c r="D140" s="3">
        <v>140.88</v>
      </c>
    </row>
    <row r="141" spans="1:4" x14ac:dyDescent="0.25">
      <c r="A141" t="s">
        <v>41</v>
      </c>
      <c r="B141" t="s">
        <v>31</v>
      </c>
      <c r="C141" t="s">
        <v>20</v>
      </c>
      <c r="D141" s="3">
        <v>2114.5</v>
      </c>
    </row>
    <row r="142" spans="1:4" x14ac:dyDescent="0.25">
      <c r="A142" t="s">
        <v>3</v>
      </c>
      <c r="B142" t="s">
        <v>31</v>
      </c>
      <c r="C142" t="s">
        <v>20</v>
      </c>
      <c r="D142" s="3">
        <v>469.21000000000004</v>
      </c>
    </row>
    <row r="143" spans="1:4" x14ac:dyDescent="0.25">
      <c r="A143" t="s">
        <v>26</v>
      </c>
      <c r="B143" t="s">
        <v>31</v>
      </c>
      <c r="C143" t="s">
        <v>20</v>
      </c>
      <c r="D143" s="3">
        <v>1910.25</v>
      </c>
    </row>
    <row r="144" spans="1:4" x14ac:dyDescent="0.25">
      <c r="A144" t="s">
        <v>5</v>
      </c>
      <c r="B144" t="s">
        <v>31</v>
      </c>
      <c r="C144" t="s">
        <v>20</v>
      </c>
      <c r="D144" s="3">
        <v>1315.48</v>
      </c>
    </row>
    <row r="145" spans="1:4" x14ac:dyDescent="0.25">
      <c r="A145" t="s">
        <v>7</v>
      </c>
      <c r="B145" t="s">
        <v>32</v>
      </c>
      <c r="C145" t="s">
        <v>20</v>
      </c>
      <c r="D145" s="3">
        <v>488.85</v>
      </c>
    </row>
    <row r="146" spans="1:4" x14ac:dyDescent="0.25">
      <c r="D146" s="3"/>
    </row>
    <row r="147" spans="1:4" x14ac:dyDescent="0.25">
      <c r="D147" s="3"/>
    </row>
    <row r="148" spans="1:4" x14ac:dyDescent="0.25">
      <c r="D148" s="3"/>
    </row>
    <row r="149" spans="1:4" x14ac:dyDescent="0.25">
      <c r="D149" s="3"/>
    </row>
    <row r="150" spans="1:4" x14ac:dyDescent="0.25">
      <c r="D150" s="3"/>
    </row>
    <row r="151" spans="1:4" x14ac:dyDescent="0.25">
      <c r="D151" s="3"/>
    </row>
    <row r="152" spans="1:4" x14ac:dyDescent="0.25">
      <c r="D152" s="3"/>
    </row>
    <row r="153" spans="1:4" x14ac:dyDescent="0.25">
      <c r="D153" s="3"/>
    </row>
    <row r="154" spans="1:4" x14ac:dyDescent="0.25">
      <c r="D154" s="3"/>
    </row>
    <row r="155" spans="1:4" x14ac:dyDescent="0.25">
      <c r="D155" s="3"/>
    </row>
    <row r="156" spans="1:4" x14ac:dyDescent="0.25">
      <c r="D156" s="3"/>
    </row>
    <row r="157" spans="1:4" x14ac:dyDescent="0.25">
      <c r="D157" s="3"/>
    </row>
    <row r="158" spans="1:4" x14ac:dyDescent="0.25">
      <c r="D158" s="3"/>
    </row>
    <row r="159" spans="1:4" x14ac:dyDescent="0.25">
      <c r="D159" s="3"/>
    </row>
    <row r="160" spans="1:4" x14ac:dyDescent="0.25">
      <c r="D160" s="3"/>
    </row>
    <row r="161" spans="4:4" x14ac:dyDescent="0.25">
      <c r="D161" s="3"/>
    </row>
    <row r="162" spans="4:4" x14ac:dyDescent="0.25">
      <c r="D162" s="3"/>
    </row>
    <row r="163" spans="4:4" x14ac:dyDescent="0.25">
      <c r="D163" s="3"/>
    </row>
    <row r="164" spans="4:4" x14ac:dyDescent="0.25">
      <c r="D164" s="3"/>
    </row>
    <row r="165" spans="4:4" x14ac:dyDescent="0.25">
      <c r="D165" s="3"/>
    </row>
    <row r="166" spans="4:4" x14ac:dyDescent="0.25">
      <c r="D166" s="3"/>
    </row>
    <row r="167" spans="4:4" x14ac:dyDescent="0.25">
      <c r="D167" s="3"/>
    </row>
    <row r="168" spans="4:4" x14ac:dyDescent="0.25">
      <c r="D168" s="3"/>
    </row>
    <row r="169" spans="4:4" x14ac:dyDescent="0.25">
      <c r="D169" s="3"/>
    </row>
    <row r="170" spans="4:4" x14ac:dyDescent="0.25">
      <c r="D170" s="3"/>
    </row>
    <row r="171" spans="4:4" x14ac:dyDescent="0.25">
      <c r="D171" s="3"/>
    </row>
    <row r="172" spans="4:4" x14ac:dyDescent="0.25">
      <c r="D172" s="3"/>
    </row>
    <row r="173" spans="4:4" x14ac:dyDescent="0.25">
      <c r="D173" s="3"/>
    </row>
    <row r="174" spans="4:4" x14ac:dyDescent="0.25">
      <c r="D174" s="3"/>
    </row>
    <row r="175" spans="4:4" x14ac:dyDescent="0.25">
      <c r="D175" s="3"/>
    </row>
    <row r="176" spans="4:4" x14ac:dyDescent="0.25">
      <c r="D176" s="3"/>
    </row>
    <row r="177" spans="4:4" x14ac:dyDescent="0.25">
      <c r="D177" s="3"/>
    </row>
    <row r="178" spans="4:4" x14ac:dyDescent="0.25">
      <c r="D178" s="3"/>
    </row>
    <row r="179" spans="4:4" x14ac:dyDescent="0.25">
      <c r="D179" s="3"/>
    </row>
    <row r="180" spans="4:4" x14ac:dyDescent="0.25">
      <c r="D180" s="3"/>
    </row>
    <row r="181" spans="4:4" x14ac:dyDescent="0.25">
      <c r="D181" s="3"/>
    </row>
    <row r="182" spans="4:4" x14ac:dyDescent="0.25">
      <c r="D182" s="3"/>
    </row>
    <row r="183" spans="4:4" x14ac:dyDescent="0.25">
      <c r="D183" s="3"/>
    </row>
    <row r="184" spans="4:4" x14ac:dyDescent="0.25">
      <c r="D184" s="3"/>
    </row>
    <row r="185" spans="4:4" x14ac:dyDescent="0.25">
      <c r="D185" s="3"/>
    </row>
    <row r="186" spans="4:4" x14ac:dyDescent="0.25">
      <c r="D186" s="3"/>
    </row>
    <row r="187" spans="4:4" x14ac:dyDescent="0.25">
      <c r="D187" s="3"/>
    </row>
    <row r="188" spans="4:4" x14ac:dyDescent="0.25">
      <c r="D188" s="3"/>
    </row>
    <row r="189" spans="4:4" x14ac:dyDescent="0.25">
      <c r="D189" s="3"/>
    </row>
    <row r="190" spans="4:4" x14ac:dyDescent="0.25">
      <c r="D190" s="3"/>
    </row>
    <row r="191" spans="4:4" x14ac:dyDescent="0.25">
      <c r="D191" s="3"/>
    </row>
    <row r="192" spans="4:4" x14ac:dyDescent="0.25">
      <c r="D192" s="3"/>
    </row>
    <row r="193" spans="4:4" x14ac:dyDescent="0.25">
      <c r="D193" s="3"/>
    </row>
    <row r="194" spans="4:4" x14ac:dyDescent="0.25">
      <c r="D194" s="3"/>
    </row>
    <row r="195" spans="4:4" x14ac:dyDescent="0.25">
      <c r="D195" s="3"/>
    </row>
    <row r="196" spans="4:4" x14ac:dyDescent="0.25">
      <c r="D196" s="3"/>
    </row>
    <row r="197" spans="4:4" x14ac:dyDescent="0.25">
      <c r="D197" s="3"/>
    </row>
    <row r="198" spans="4:4" x14ac:dyDescent="0.25">
      <c r="D198" s="3"/>
    </row>
    <row r="199" spans="4:4" x14ac:dyDescent="0.25">
      <c r="D199" s="3"/>
    </row>
    <row r="200" spans="4:4" x14ac:dyDescent="0.25">
      <c r="D200" s="3"/>
    </row>
    <row r="201" spans="4:4" x14ac:dyDescent="0.25">
      <c r="D201" s="3"/>
    </row>
    <row r="202" spans="4:4" x14ac:dyDescent="0.25">
      <c r="D202" s="3"/>
    </row>
    <row r="203" spans="4:4" x14ac:dyDescent="0.25">
      <c r="D203" s="3"/>
    </row>
    <row r="204" spans="4:4" x14ac:dyDescent="0.25">
      <c r="D204" s="3"/>
    </row>
    <row r="205" spans="4:4" x14ac:dyDescent="0.25">
      <c r="D205" s="3"/>
    </row>
    <row r="206" spans="4:4" x14ac:dyDescent="0.25">
      <c r="D206" s="3"/>
    </row>
    <row r="207" spans="4:4" x14ac:dyDescent="0.25">
      <c r="D207" s="3"/>
    </row>
    <row r="208" spans="4:4" x14ac:dyDescent="0.25">
      <c r="D208" s="3"/>
    </row>
    <row r="209" spans="4:4" x14ac:dyDescent="0.25">
      <c r="D209" s="3"/>
    </row>
    <row r="210" spans="4:4" x14ac:dyDescent="0.25">
      <c r="D210" s="3"/>
    </row>
    <row r="211" spans="4:4" x14ac:dyDescent="0.25">
      <c r="D211" s="3"/>
    </row>
    <row r="212" spans="4:4" x14ac:dyDescent="0.25">
      <c r="D212" s="3"/>
    </row>
    <row r="213" spans="4:4" x14ac:dyDescent="0.25">
      <c r="D213" s="3"/>
    </row>
    <row r="214" spans="4:4" x14ac:dyDescent="0.25">
      <c r="D214" s="3"/>
    </row>
    <row r="215" spans="4:4" x14ac:dyDescent="0.25">
      <c r="D215" s="3"/>
    </row>
    <row r="216" spans="4:4" x14ac:dyDescent="0.25">
      <c r="D216" s="3"/>
    </row>
    <row r="217" spans="4:4" x14ac:dyDescent="0.25">
      <c r="D217" s="3"/>
    </row>
    <row r="218" spans="4:4" x14ac:dyDescent="0.25">
      <c r="D218" s="3"/>
    </row>
    <row r="219" spans="4:4" x14ac:dyDescent="0.25">
      <c r="D219" s="3"/>
    </row>
    <row r="220" spans="4:4" x14ac:dyDescent="0.25">
      <c r="D220" s="3"/>
    </row>
    <row r="221" spans="4:4" x14ac:dyDescent="0.25">
      <c r="D221" s="3"/>
    </row>
    <row r="222" spans="4:4" x14ac:dyDescent="0.25">
      <c r="D222" s="3"/>
    </row>
    <row r="223" spans="4:4" x14ac:dyDescent="0.25">
      <c r="D223" s="3"/>
    </row>
    <row r="224" spans="4:4" x14ac:dyDescent="0.25">
      <c r="D224" s="3"/>
    </row>
    <row r="225" spans="4:4" x14ac:dyDescent="0.25">
      <c r="D225" s="3"/>
    </row>
    <row r="226" spans="4:4" x14ac:dyDescent="0.25">
      <c r="D226" s="3"/>
    </row>
    <row r="227" spans="4:4" x14ac:dyDescent="0.25">
      <c r="D227" s="3"/>
    </row>
    <row r="228" spans="4:4" x14ac:dyDescent="0.25">
      <c r="D228" s="3"/>
    </row>
    <row r="229" spans="4:4" x14ac:dyDescent="0.25">
      <c r="D229"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I25" sqref="I25"/>
    </sheetView>
  </sheetViews>
  <sheetFormatPr defaultRowHeight="15" x14ac:dyDescent="0.25"/>
  <cols>
    <col min="1" max="1" width="18.7109375" bestFit="1" customWidth="1"/>
    <col min="2" max="2" width="14.85546875" bestFit="1" customWidth="1"/>
  </cols>
  <sheetData>
    <row r="1" spans="1:2" x14ac:dyDescent="0.25">
      <c r="A1" s="4" t="s">
        <v>34</v>
      </c>
      <c r="B1" t="s">
        <v>31</v>
      </c>
    </row>
    <row r="2" spans="1:2" x14ac:dyDescent="0.25">
      <c r="A2" s="4" t="s">
        <v>37</v>
      </c>
      <c r="B2" t="s">
        <v>10</v>
      </c>
    </row>
    <row r="4" spans="1:2" x14ac:dyDescent="0.25">
      <c r="A4" s="4" t="s">
        <v>35</v>
      </c>
      <c r="B4" t="s">
        <v>39</v>
      </c>
    </row>
    <row r="5" spans="1:2" x14ac:dyDescent="0.25">
      <c r="A5" s="5" t="s">
        <v>24</v>
      </c>
      <c r="B5" s="3">
        <v>976.61</v>
      </c>
    </row>
    <row r="6" spans="1:2" x14ac:dyDescent="0.25">
      <c r="A6" s="5" t="s">
        <v>22</v>
      </c>
      <c r="B6" s="3">
        <v>1308.3599999999999</v>
      </c>
    </row>
    <row r="7" spans="1:2" x14ac:dyDescent="0.25">
      <c r="A7" s="5" t="s">
        <v>25</v>
      </c>
      <c r="B7" s="3">
        <v>1660.7699999999998</v>
      </c>
    </row>
    <row r="8" spans="1:2" x14ac:dyDescent="0.25">
      <c r="A8" s="5" t="s">
        <v>27</v>
      </c>
      <c r="B8" s="3">
        <v>101.6</v>
      </c>
    </row>
    <row r="9" spans="1:2" x14ac:dyDescent="0.25">
      <c r="A9" s="5" t="s">
        <v>41</v>
      </c>
      <c r="B9" s="3">
        <v>2522.85</v>
      </c>
    </row>
    <row r="10" spans="1:2" x14ac:dyDescent="0.25">
      <c r="A10" s="5" t="s">
        <v>3</v>
      </c>
      <c r="B10" s="3">
        <v>342.15</v>
      </c>
    </row>
    <row r="11" spans="1:2" x14ac:dyDescent="0.25">
      <c r="A11" s="5" t="s">
        <v>26</v>
      </c>
      <c r="B11" s="3">
        <v>1621.26</v>
      </c>
    </row>
    <row r="12" spans="1:2" x14ac:dyDescent="0.25">
      <c r="A12" s="5" t="s">
        <v>5</v>
      </c>
      <c r="B12" s="3">
        <v>581.99</v>
      </c>
    </row>
    <row r="13" spans="1:2" x14ac:dyDescent="0.25">
      <c r="A13" s="5" t="s">
        <v>36</v>
      </c>
      <c r="B13" s="3">
        <v>9115.5899999999983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O13" sqref="O13"/>
    </sheetView>
  </sheetViews>
  <sheetFormatPr defaultRowHeight="15" x14ac:dyDescent="0.25"/>
  <cols>
    <col min="1" max="1" width="10.85546875" bestFit="1" customWidth="1"/>
    <col min="2" max="2" width="11.28515625" bestFit="1" customWidth="1"/>
    <col min="3" max="3" width="18.42578125" bestFit="1" customWidth="1"/>
  </cols>
  <sheetData>
    <row r="1" spans="1:3" x14ac:dyDescent="0.25">
      <c r="A1" s="1" t="s">
        <v>37</v>
      </c>
      <c r="B1" s="1" t="s">
        <v>42</v>
      </c>
      <c r="C1" s="1" t="s">
        <v>43</v>
      </c>
    </row>
    <row r="2" spans="1:3" x14ac:dyDescent="0.25">
      <c r="A2" t="s">
        <v>9</v>
      </c>
      <c r="B2" s="3">
        <v>2079.4900000000016</v>
      </c>
      <c r="C2" s="3">
        <f>B2</f>
        <v>2079.4900000000016</v>
      </c>
    </row>
    <row r="3" spans="1:3" x14ac:dyDescent="0.25">
      <c r="A3" t="s">
        <v>10</v>
      </c>
      <c r="B3" s="3">
        <v>-1297.4499999999989</v>
      </c>
      <c r="C3" s="3">
        <f>C2+B3</f>
        <v>782.04000000000269</v>
      </c>
    </row>
    <row r="4" spans="1:3" x14ac:dyDescent="0.25">
      <c r="A4" t="s">
        <v>11</v>
      </c>
      <c r="B4" s="3">
        <v>2259.4699999999993</v>
      </c>
      <c r="C4" s="3">
        <f t="shared" ref="C4:C13" si="0">C3+B4</f>
        <v>3041.510000000002</v>
      </c>
    </row>
    <row r="5" spans="1:3" x14ac:dyDescent="0.25">
      <c r="A5" t="s">
        <v>12</v>
      </c>
      <c r="B5" s="3">
        <v>1726.7499999999982</v>
      </c>
      <c r="C5" s="3">
        <f t="shared" si="0"/>
        <v>4768.26</v>
      </c>
    </row>
    <row r="6" spans="1:3" x14ac:dyDescent="0.25">
      <c r="A6" t="s">
        <v>13</v>
      </c>
      <c r="B6" s="3">
        <v>1683.1299999999992</v>
      </c>
      <c r="C6" s="3">
        <f t="shared" si="0"/>
        <v>6451.3899999999994</v>
      </c>
    </row>
    <row r="7" spans="1:3" x14ac:dyDescent="0.25">
      <c r="A7" t="s">
        <v>14</v>
      </c>
      <c r="B7" s="3">
        <v>6617.1899999999969</v>
      </c>
      <c r="C7" s="3">
        <f t="shared" si="0"/>
        <v>13068.579999999996</v>
      </c>
    </row>
    <row r="8" spans="1:3" x14ac:dyDescent="0.25">
      <c r="A8" t="s">
        <v>15</v>
      </c>
      <c r="B8" s="3">
        <v>3509.1600000000017</v>
      </c>
      <c r="C8" s="3">
        <f t="shared" si="0"/>
        <v>16577.739999999998</v>
      </c>
    </row>
    <row r="9" spans="1:3" x14ac:dyDescent="0.25">
      <c r="A9" t="s">
        <v>16</v>
      </c>
      <c r="B9" s="3">
        <v>1837.58</v>
      </c>
      <c r="C9" s="3">
        <f t="shared" si="0"/>
        <v>18415.32</v>
      </c>
    </row>
    <row r="10" spans="1:3" x14ac:dyDescent="0.25">
      <c r="A10" t="s">
        <v>17</v>
      </c>
      <c r="B10" s="3">
        <v>1721.7500000000018</v>
      </c>
      <c r="C10" s="3">
        <f t="shared" si="0"/>
        <v>20137.07</v>
      </c>
    </row>
    <row r="11" spans="1:3" x14ac:dyDescent="0.25">
      <c r="A11" t="s">
        <v>18</v>
      </c>
      <c r="B11" s="3">
        <v>2139.0500000000029</v>
      </c>
      <c r="C11" s="3">
        <f t="shared" si="0"/>
        <v>22276.120000000003</v>
      </c>
    </row>
    <row r="12" spans="1:3" x14ac:dyDescent="0.25">
      <c r="A12" t="s">
        <v>19</v>
      </c>
      <c r="B12" s="3">
        <v>4415.1399999999976</v>
      </c>
      <c r="C12" s="3">
        <f t="shared" si="0"/>
        <v>26691.260000000002</v>
      </c>
    </row>
    <row r="13" spans="1:3" x14ac:dyDescent="0.25">
      <c r="A13" t="s">
        <v>20</v>
      </c>
      <c r="B13" s="3">
        <v>199.2699999999968</v>
      </c>
      <c r="C13" s="3">
        <f t="shared" si="0"/>
        <v>26890.53</v>
      </c>
    </row>
  </sheetData>
  <phoneticPr fontId="18"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7"/>
  <sheetViews>
    <sheetView workbookViewId="0">
      <selection activeCell="L25" sqref="L25"/>
    </sheetView>
  </sheetViews>
  <sheetFormatPr defaultRowHeight="15" x14ac:dyDescent="0.25"/>
  <cols>
    <col min="1" max="1" width="14.85546875" bestFit="1" customWidth="1"/>
    <col min="2" max="2" width="16.28515625" bestFit="1" customWidth="1"/>
    <col min="3" max="3" width="10.7109375" bestFit="1" customWidth="1"/>
    <col min="4" max="4" width="11.28515625" bestFit="1" customWidth="1"/>
    <col min="5" max="6" width="6.5703125" bestFit="1" customWidth="1"/>
    <col min="7" max="7" width="7.5703125" bestFit="1" customWidth="1"/>
    <col min="8" max="8" width="6.5703125" bestFit="1" customWidth="1"/>
    <col min="9" max="9" width="7.140625" bestFit="1" customWidth="1"/>
    <col min="10" max="10" width="10.85546875" bestFit="1" customWidth="1"/>
    <col min="11" max="11" width="8.140625" bestFit="1" customWidth="1"/>
    <col min="12" max="12" width="10.42578125" bestFit="1" customWidth="1"/>
    <col min="13" max="13" width="10.140625" bestFit="1" customWidth="1"/>
    <col min="14" max="14" width="11.28515625" bestFit="1" customWidth="1"/>
  </cols>
  <sheetData>
    <row r="3" spans="1:4" x14ac:dyDescent="0.25">
      <c r="A3" s="4" t="s">
        <v>39</v>
      </c>
      <c r="B3" s="4" t="s">
        <v>44</v>
      </c>
    </row>
    <row r="4" spans="1:4" x14ac:dyDescent="0.25">
      <c r="A4" s="4" t="s">
        <v>35</v>
      </c>
      <c r="B4" t="s">
        <v>32</v>
      </c>
      <c r="C4" t="s">
        <v>31</v>
      </c>
      <c r="D4" t="s">
        <v>36</v>
      </c>
    </row>
    <row r="5" spans="1:4" x14ac:dyDescent="0.25">
      <c r="A5" s="5" t="s">
        <v>9</v>
      </c>
      <c r="B5" s="3">
        <v>2385.58</v>
      </c>
      <c r="C5" s="3">
        <v>6952.2099999999991</v>
      </c>
      <c r="D5" s="3">
        <v>9337.7899999999991</v>
      </c>
    </row>
    <row r="6" spans="1:4" x14ac:dyDescent="0.25">
      <c r="A6" s="5" t="s">
        <v>10</v>
      </c>
      <c r="B6" s="3">
        <v>3424.6400000000003</v>
      </c>
      <c r="C6" s="3">
        <v>9115.5899999999983</v>
      </c>
      <c r="D6" s="3">
        <v>12540.23</v>
      </c>
    </row>
    <row r="7" spans="1:4" x14ac:dyDescent="0.25">
      <c r="A7" s="5" t="s">
        <v>11</v>
      </c>
      <c r="B7" s="3">
        <v>2813.58</v>
      </c>
      <c r="C7" s="3">
        <v>6109.9</v>
      </c>
      <c r="D7" s="3">
        <v>8923.48</v>
      </c>
    </row>
    <row r="8" spans="1:4" x14ac:dyDescent="0.25">
      <c r="A8" s="5" t="s">
        <v>12</v>
      </c>
      <c r="B8" s="3">
        <v>2180.52</v>
      </c>
      <c r="C8" s="3">
        <v>7277.3600000000006</v>
      </c>
      <c r="D8" s="3">
        <v>9457.880000000001</v>
      </c>
    </row>
    <row r="9" spans="1:4" x14ac:dyDescent="0.25">
      <c r="A9" s="5" t="s">
        <v>13</v>
      </c>
      <c r="B9" s="3">
        <v>1140.8499999999999</v>
      </c>
      <c r="C9" s="3">
        <v>8069.81</v>
      </c>
      <c r="D9" s="3">
        <v>9210.66</v>
      </c>
    </row>
    <row r="10" spans="1:4" x14ac:dyDescent="0.25">
      <c r="A10" s="5" t="s">
        <v>14</v>
      </c>
      <c r="B10" s="3">
        <v>2505.3200000000002</v>
      </c>
      <c r="C10" s="3">
        <v>7827.75</v>
      </c>
      <c r="D10" s="3">
        <v>10333.07</v>
      </c>
    </row>
    <row r="11" spans="1:4" x14ac:dyDescent="0.25">
      <c r="A11" s="5" t="s">
        <v>15</v>
      </c>
      <c r="B11" s="3">
        <v>1454.3</v>
      </c>
      <c r="C11" s="3">
        <v>6300.92</v>
      </c>
      <c r="D11" s="3">
        <v>7755.22</v>
      </c>
    </row>
    <row r="12" spans="1:4" x14ac:dyDescent="0.25">
      <c r="A12" s="5" t="s">
        <v>16</v>
      </c>
      <c r="B12" s="3">
        <v>2274.34</v>
      </c>
      <c r="C12" s="3">
        <v>7097.54</v>
      </c>
      <c r="D12" s="3">
        <v>9371.880000000001</v>
      </c>
    </row>
    <row r="13" spans="1:4" x14ac:dyDescent="0.25">
      <c r="A13" s="5" t="s">
        <v>17</v>
      </c>
      <c r="B13" s="3">
        <v>1621.56</v>
      </c>
      <c r="C13" s="3">
        <v>7861.0999999999995</v>
      </c>
      <c r="D13" s="3">
        <v>9482.66</v>
      </c>
    </row>
    <row r="14" spans="1:4" x14ac:dyDescent="0.25">
      <c r="A14" s="5" t="s">
        <v>18</v>
      </c>
      <c r="B14" s="3">
        <v>2229.31</v>
      </c>
      <c r="C14" s="3">
        <v>6516</v>
      </c>
      <c r="D14" s="3">
        <v>8745.31</v>
      </c>
    </row>
    <row r="15" spans="1:4" x14ac:dyDescent="0.25">
      <c r="A15" s="5" t="s">
        <v>19</v>
      </c>
      <c r="B15" s="3">
        <v>2918.9300000000003</v>
      </c>
      <c r="C15" s="3">
        <v>9369.58</v>
      </c>
      <c r="D15" s="3">
        <v>12288.51</v>
      </c>
    </row>
    <row r="16" spans="1:4" x14ac:dyDescent="0.25">
      <c r="A16" s="5" t="s">
        <v>20</v>
      </c>
      <c r="B16" s="3">
        <v>2534.21</v>
      </c>
      <c r="C16" s="3">
        <v>7849.75</v>
      </c>
      <c r="D16" s="3">
        <v>10383.959999999999</v>
      </c>
    </row>
    <row r="17" spans="1:4" x14ac:dyDescent="0.25">
      <c r="A17" s="5" t="s">
        <v>36</v>
      </c>
      <c r="B17" s="3">
        <v>27483.14</v>
      </c>
      <c r="C17" s="3">
        <v>90347.51</v>
      </c>
      <c r="D17" s="3">
        <v>117830.65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70" zoomScaleNormal="70" workbookViewId="0">
      <selection activeCell="W13" sqref="W13"/>
    </sheetView>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Profit-Loss</vt:lpstr>
      <vt:lpstr>PL-Graphing</vt:lpstr>
      <vt:lpstr>CategoryPie</vt:lpstr>
      <vt:lpstr>NetIncome</vt:lpstr>
      <vt:lpstr>ExpenseType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rthomas</dc:creator>
  <cp:lastModifiedBy>rthomas</cp:lastModifiedBy>
  <dcterms:created xsi:type="dcterms:W3CDTF">2023-09-13T00:02:36Z</dcterms:created>
  <dcterms:modified xsi:type="dcterms:W3CDTF">2023-09-13T02:52:12Z</dcterms:modified>
</cp:coreProperties>
</file>