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mc:AlternateContent xmlns:mc="http://schemas.openxmlformats.org/markup-compatibility/2006">
    <mc:Choice Requires="x15">
      <x15ac:absPath xmlns:x15ac="http://schemas.microsoft.com/office/spreadsheetml/2010/11/ac" url="U:\DELTA_iDISCO\paramaters\"/>
    </mc:Choice>
  </mc:AlternateContent>
  <xr:revisionPtr revIDLastSave="0" documentId="13_ncr:1_{16E22AE6-F553-4CAF-8B32-4BBA45C7A7DB}" xr6:coauthVersionLast="47" xr6:coauthVersionMax="47" xr10:uidLastSave="{00000000-0000-0000-0000-000000000000}"/>
  <bookViews>
    <workbookView xWindow="-108" yWindow="-108" windowWidth="46296" windowHeight="25416" firstSheet="1" activeTab="5" xr2:uid="{00000000-000D-0000-FFFF-FFFF00000000}"/>
  </bookViews>
  <sheets>
    <sheet name="Habituation_Training" sheetId="1" r:id="rId1"/>
    <sheet name="TT Day 1 - PRE" sheetId="2" r:id="rId2"/>
    <sheet name="TT Day 2 - PRE" sheetId="3" r:id="rId3"/>
    <sheet name="TT Day 3 - PRE" sheetId="4" r:id="rId4"/>
    <sheet name="Health Checks" sheetId="5" r:id="rId5"/>
    <sheet name="TT - POST" sheetId="6" r:id="rId6"/>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5" i="6" l="1"/>
  <c r="Q66" i="6"/>
  <c r="Q67" i="6"/>
  <c r="Q68" i="6"/>
  <c r="Q69" i="6"/>
  <c r="Q64" i="6"/>
  <c r="N65" i="6"/>
  <c r="N66" i="6"/>
  <c r="N67" i="6"/>
  <c r="N68" i="6"/>
  <c r="N69" i="6"/>
  <c r="N64" i="6"/>
  <c r="Q56" i="6"/>
  <c r="Q57" i="6"/>
  <c r="Q58" i="6"/>
  <c r="Q59" i="6"/>
  <c r="Q60" i="6"/>
  <c r="Q55" i="6"/>
  <c r="P56" i="6"/>
  <c r="P57" i="6"/>
  <c r="P58" i="6"/>
  <c r="P59" i="6"/>
  <c r="P60" i="6"/>
  <c r="P55" i="6"/>
  <c r="O56" i="6"/>
  <c r="O57" i="6"/>
  <c r="O58" i="6"/>
  <c r="O59" i="6"/>
  <c r="O60" i="6"/>
  <c r="O55" i="6"/>
  <c r="C60" i="6"/>
  <c r="E60" i="6" s="1"/>
  <c r="F60" i="6" s="1"/>
  <c r="C59" i="6"/>
  <c r="E59" i="6" s="1"/>
  <c r="F59" i="6" s="1"/>
  <c r="C58" i="6"/>
  <c r="E58" i="6" s="1"/>
  <c r="F58" i="6" s="1"/>
  <c r="C57" i="6"/>
  <c r="E57" i="6" s="1"/>
  <c r="F57" i="6" s="1"/>
  <c r="C56" i="6"/>
  <c r="E56" i="6" s="1"/>
  <c r="F56" i="6" s="1"/>
  <c r="C55" i="6"/>
  <c r="E55" i="6" s="1"/>
  <c r="F55" i="6" s="1"/>
  <c r="C31" i="4"/>
  <c r="E31" i="4"/>
  <c r="H31" i="4"/>
  <c r="C30" i="4"/>
  <c r="E30" i="4"/>
  <c r="H30" i="4"/>
  <c r="C29" i="4"/>
  <c r="E29" i="4"/>
  <c r="H29" i="4"/>
  <c r="C28" i="4"/>
  <c r="E28" i="4"/>
  <c r="H28" i="4"/>
  <c r="C27" i="4"/>
  <c r="E27" i="4"/>
  <c r="H27" i="4"/>
  <c r="C26" i="4"/>
  <c r="E26" i="4"/>
  <c r="H26" i="4"/>
  <c r="I26" i="4"/>
  <c r="I27" i="4"/>
  <c r="I28" i="4"/>
  <c r="I29" i="4"/>
  <c r="I30" i="4"/>
  <c r="I31" i="4"/>
  <c r="F26" i="4"/>
  <c r="F27" i="4"/>
  <c r="F28" i="4"/>
  <c r="F29" i="4"/>
  <c r="F30" i="4"/>
  <c r="F31" i="4"/>
  <c r="C31" i="3"/>
  <c r="E31" i="3"/>
  <c r="F31" i="3"/>
  <c r="C30" i="3"/>
  <c r="E30" i="3"/>
  <c r="F30" i="3"/>
  <c r="C29" i="3"/>
  <c r="E29" i="3"/>
  <c r="F29" i="3"/>
  <c r="C28" i="3"/>
  <c r="E28" i="3"/>
  <c r="F28" i="3"/>
  <c r="C27" i="3"/>
  <c r="E27" i="3"/>
  <c r="F27" i="3"/>
  <c r="C26" i="3"/>
  <c r="E26" i="3"/>
  <c r="F26" i="3"/>
  <c r="C31" i="2"/>
  <c r="E31" i="2"/>
  <c r="F31" i="2"/>
  <c r="C30" i="2"/>
  <c r="E30" i="2"/>
  <c r="F30" i="2"/>
  <c r="C29" i="2"/>
  <c r="E29" i="2"/>
  <c r="F29" i="2"/>
  <c r="C28" i="2"/>
  <c r="E28" i="2"/>
  <c r="F28" i="2"/>
  <c r="C27" i="2"/>
  <c r="E27" i="2"/>
  <c r="F27" i="2"/>
  <c r="C26" i="2"/>
  <c r="E26" i="2"/>
  <c r="F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Martell, Alyssa</author>
  </authors>
  <commentList>
    <comment ref="A4" authorId="0" shapeId="0" xr:uid="{1BAE8E7B-10F3-4146-AB94-D7355027584A}">
      <text>
        <r>
          <rPr>
            <sz val="11"/>
            <color theme="1"/>
            <rFont val="Aptos Narrow"/>
            <family val="2"/>
            <scheme val="minor"/>
          </rPr>
          <t xml:space="preserve">Martell, Alyssa:
Only record on this line if you have to refill water bottle or food. </t>
        </r>
      </text>
    </comment>
    <comment ref="A7" authorId="0" shapeId="0" xr:uid="{C2443BDD-FB26-45EC-8B18-57CE0856E530}">
      <text>
        <r>
          <rPr>
            <sz val="11"/>
            <color theme="1"/>
            <rFont val="Aptos Narrow"/>
            <family val="2"/>
            <scheme val="minor"/>
          </rPr>
          <t>Martell, Alyssa:
Only if full lid needs to be removed or intervention due to fighting/injury.</t>
        </r>
      </text>
    </comment>
  </commentList>
</comments>
</file>

<file path=xl/sharedStrings.xml><?xml version="1.0" encoding="utf-8"?>
<sst xmlns="http://schemas.openxmlformats.org/spreadsheetml/2006/main" count="498" uniqueCount="312">
  <si>
    <t>Date</t>
  </si>
  <si>
    <t>ANM ID</t>
  </si>
  <si>
    <t>Protocol</t>
  </si>
  <si>
    <t>Protocol Day</t>
  </si>
  <si>
    <t>Time</t>
  </si>
  <si>
    <t>Notes</t>
  </si>
  <si>
    <t>Handling</t>
  </si>
  <si>
    <t>Acclimate to 2W.332 20min. Handle for ~15min.</t>
  </si>
  <si>
    <t>Mice unwilling to approach my hand when near or in cage, even with treats placed in base of cage. Fearful of interaction. Can pick mice up in tunnel, but mice jump away from me if I allow any opening. By end of handling session 2/3 mice tolerated tunnel handling and would stay on hand with one end open/crawl out onto palm. 1 dot most approachable, no dot least</t>
  </si>
  <si>
    <t>Much more approachable group of mice. All mice willing to approach my hand. Tolerates tunnel handling, but only 1/3 mice willing to walk onto the palm of my hand. Takes treats in cage with my hands nearby</t>
  </si>
  <si>
    <t xml:space="preserve">Cages changed, replaced nesting material w/biofresh in tunnels. </t>
  </si>
  <si>
    <t>Acclimate to 2W.332 20min. Handle for ~15min</t>
  </si>
  <si>
    <t xml:space="preserve">Cannot read ear tags yet. Mouse with 1 dot very tolerant of tunnel to hand transfer. Tolerated open cup handling for extended period of time without trying to jump. Mouse approached me frequently. Mouse with no dot is VERY jumpy, is frantic with tunnel handling and will try to jump out repeatatively. Cannot close cup handle without mouse vocalizing or biting. Mouse with two dots on tail moderate improvement from yesterday. Tolerated tunnel to hand transfer. Held tail while open cup handling, occ. tries to jump away but generally much calmer while held. </t>
  </si>
  <si>
    <t xml:space="preserve">Fighting noted during 20min acclimation phase. ANM974 more tolerant of tunnel handling. Climbed out of tunnel onto hand. Tolerated being held while ear tag was read. Vocalized once. Approaches my hand in cage even after tunnel/open cup handling. Nibbled at a treat while held. </t>
  </si>
  <si>
    <t xml:space="preserve">ANM975/976 not tolerant enough to restrain to read ear tag. Both mice entered tunnel and tolerated tunnel handling and walked out onto palm of hand. Tolerated open cup handling without jumping away. Practiced tunnel to hand transfer and then returning to cage. Mice will eat treats in cage with my hand/me nearby, but not in cage. </t>
  </si>
  <si>
    <t>ANM543 is a very calm and independent mouse. Highly willing to interact with handler. Crawled onto hand outside of cage multiple times. Willing to climb on hands and up arm when presented in cage. Mouse is too busy exploring to stop for treats most of the time. Nibbled at a treat while held.</t>
  </si>
  <si>
    <t xml:space="preserve">ANM544 is jumpiest mouse out of all 6 mice. Frantically avoids interaction with handler. Spent extra time with this mouse today. Placed hand, palm  face up in cage such that it was split into two halves. Mice could cross to other side where treats were by walking through tunnel (requiring them to walk over palm of hand) or under back of wrist (small space between cage wall and wrist). ANM544 was too fearful after at least 10min to cross. Eventually crossed once when palm had bedding on it. Worked with this mouse on closed cup handling as tunnel handling was not contributing to improved habituation. Mouse was constantly trying to push out for first 3-5 attempts. Eventually mouse calmed down enough where I could open hands and place him back in cage with open cup without jumping. At this point mouse began eating treats in cage with my hand present. </t>
  </si>
  <si>
    <t xml:space="preserve">ANM545 is most likely to nibble/bite. Approaches handler readily, but less willing to climb/come into contact with handler compared to ANM543. Seems dependent on ANM544 or agonistic towards this mouse - constantly follows mouse and tries to take treats from him. Late into the session, ANM545 began climbing on handler frequently. </t>
  </si>
  <si>
    <t xml:space="preserve">All mice in this cage willing to approach handler. Wore bite proof gloves during restraint to read ear tag. Despite tolerance of open cup handling, the mice in this cage are very quick to bite when attempting to restrain. Practiced tunnel to hand transfers and open cup handling. All mice were tolerant of this for short periods of time. More curious and approachable today. Fighting noted after handling, rather than during 20min acclimation phase. Cannot discern who is involved in fights. </t>
  </si>
  <si>
    <t xml:space="preserve">Very curious/confident mouse, approached handler often, entered tunnel many times. Tolerates tunnel to hand transfer well. Tries to climb out of cage, will sometimes walk onto palm if offered outside cage. All mice eventually tolerated cupping and became more comfortable initiating contact with hand. </t>
  </si>
  <si>
    <t xml:space="preserve">Least confident mouse in cage. Stays under food rack most of session, did approach more frequently today. Still notably less than other mice. Tolerated tunnel to hand transfer much better today - was able to hold open cup without mouse jumping. After first tunnel to hand transfer mouse began approaching more frequently. </t>
  </si>
  <si>
    <t xml:space="preserve">Most frequently entered tunnel. Tolerates tunnel to hand transfer well. </t>
  </si>
  <si>
    <t>Most frequently entered tunnel. Very tolerant of tunnel to hand transfer. Calmly walks from palm into cage. No mice willinging eating treats while held. All mice willing to take treats in cage under palm (fingertips in base). Guided mice through tunnel with palm face up in bottom of cage (requiring them to walk across palm to enter tunnel). Mice became much more comfortable with initiating contact with hand. Apparent preference for yogurt drops over froot loops</t>
  </si>
  <si>
    <t xml:space="preserve">Follows other mice, stays back under food rack while other mice explore. Rarely enters tunnel. Despite being jumpy in cage, this mouse tolerates tunnel to hand transfers and calmly walks from palm into cage. Other mice in cage steal treats from ANM975. </t>
  </si>
  <si>
    <t xml:space="preserve">Occ. enters tunnel. Tolerates tunnel to hand transfer. Calmly walks from palm into cage. </t>
  </si>
  <si>
    <t xml:space="preserve">All mice tolerated tunnel to hand transfers, along with closed cupping. </t>
  </si>
  <si>
    <t>Habituation</t>
  </si>
  <si>
    <t>See notes to right of table</t>
  </si>
  <si>
    <t xml:space="preserve">Mouse approaches me often, but has to be scooped up, does not usually walk onto palm. Completed trials with and without divider efficiently and completely exited the tube without encouragement. Ate treats available around arena even with hand close by. </t>
  </si>
  <si>
    <t xml:space="preserve">Handled ~2min. Introduced to arena with tunnel closed, allowing mouse to explore freely for 1-2min. Mice walked through tube both directions twice before being returned to their home cage for up to 10min break (while other mice had their turn). After break, introduced mouse to arena again for ~30sec, then had mouse walk both directions 3 times w/ divider. </t>
  </si>
  <si>
    <t xml:space="preserve">Mouse is acting very fearful of handling today. Have to recollect mouse with tunnel from home cage. Mouse needed encouragement to exit tube. Completing trials without encouragement by last couple trials with divider. </t>
  </si>
  <si>
    <t xml:space="preserve">Mouse walked onto my hand at edge of table multiple times. Completed trials without divider quickly, completely exited tube without encouragement. Slight hesitation to leave tube completely during some of the trials w/ divider, but mouse overall completed these trials efficiently and completely exited the tube without encouragement. </t>
  </si>
  <si>
    <t xml:space="preserve">Mouse had a preference to stay on my hands rather than explore at first. After trials without divider, mouse was willing to explore. 974 urinated and defecated multiple times and was marking the table. Completed trials without divider quickly, completely exited tube without encouragement. Slower to recollect between trials. Completed trials with divider efficiently and completely exited the tube without encouragement. Accepted a treat from my hand. </t>
  </si>
  <si>
    <t xml:space="preserve">Mouse seemed to be looking for escape route, but was consistently returning to my hands and walking onto palms. Mouse completed trials without divider quickly, completely exited tube without encouragement. Still jumpiest mouse, but was able to recollect after each trial without mouse showing distress. Completed trials with divider efficiently and completely exited the tube without encouragement. </t>
  </si>
  <si>
    <t xml:space="preserve">Completed 5 trials both directions. Mouse generally completed trials efficiently and completely exited tube without encouragement. Some trials exited much faster than others. </t>
  </si>
  <si>
    <t xml:space="preserve">More tolerant of cup handling today. Completed 3 trials both directions, requiring encouragement to completely exit the tube each time. Permitted 5min break before retrying. While 543 out of cage 544 chasing 545 excessively. Mouse shakes tail side to side while facing me from across table - seems like sign of dominance/warning. After break mouse completed 2 trials each direction and was completely exiting the tube without encouragement by last trials. </t>
  </si>
  <si>
    <t xml:space="preserve">Mouse completed 5 trials both directions. Paused for a short period after divider removal, but completely exited the tube without encouragement. </t>
  </si>
  <si>
    <t xml:space="preserve">Mouse efficiently completed 5 trials both directions. Mouse completely exits tube without encouragement. Very interactive. </t>
  </si>
  <si>
    <t xml:space="preserve">Mouse completed 5 trials both directions. Completely exited the tube without encouragement. 976 tends to mark all over the table. Most freqeuntly walks onto my palm. </t>
  </si>
  <si>
    <t>Trial</t>
  </si>
  <si>
    <t>ANM ID (L)</t>
  </si>
  <si>
    <t>ANM ID (R)</t>
  </si>
  <si>
    <t>File Name</t>
  </si>
  <si>
    <t>Winner</t>
  </si>
  <si>
    <t>Duration of Trial (sec)</t>
  </si>
  <si>
    <t>Trial Notes</t>
  </si>
  <si>
    <t xml:space="preserve">File name </t>
  </si>
  <si>
    <t>Back and forth, 976 eventually aggressively overcame 974</t>
  </si>
  <si>
    <t>TT_DAY1_PRE_976v974_1_20241120_1815_1</t>
  </si>
  <si>
    <t>Ran twice - first trial 543 turned around in tunnel and exited, second trial 544 advanced persistently enough to properly overcome 543.</t>
  </si>
  <si>
    <t>TT_DAY1_PRE_543v544_1_20241120_1829_1</t>
  </si>
  <si>
    <t>TT_DAY1_PRE_545v543_1_20241120_1845_1</t>
  </si>
  <si>
    <t>Tied first trial (squished past each other) after long period of shoveling under each other. Second trial 545 submitted to 544 readily.</t>
  </si>
  <si>
    <t>TT_DAY1_PRE_544v545_1_20241120_1850_1</t>
  </si>
  <si>
    <t>975 immediately overcame 976 who was already beginning to back out when divider removed. 975 chased 976 around arena after exiting tube.</t>
  </si>
  <si>
    <t>TT_DAY1_PRE_975v976_1_20241120_1859_1</t>
  </si>
  <si>
    <t>975 very aggressive toward cage mates</t>
  </si>
  <si>
    <t>TT_DAY1_PRE_974v975_1_20241120_1903_1</t>
  </si>
  <si>
    <t>TT_DAY1_PRE_976v974_2_20241120_1924_1</t>
  </si>
  <si>
    <t>TT_DAY1_PRE_543v545_2_20241120_1929_1</t>
  </si>
  <si>
    <t>544 shaking tail at handler. Seems to hold place in tube rather than advancing until other mouse retreats, then advances.</t>
  </si>
  <si>
    <t>TT_DAY1_PRE_545v544_2_20241120_1935_1</t>
  </si>
  <si>
    <t xml:space="preserve">975 took over most of tube immediately, took a while to push 976 out completely. </t>
  </si>
  <si>
    <t>TT_DAY1_PRE_975v976_2_20241120_1943_1</t>
  </si>
  <si>
    <t xml:space="preserve">544 stayed at entrance of tube after winning and shook tail, then proceeded to chase 543 briefly. </t>
  </si>
  <si>
    <t>TT_DAY1_PRE_544v543_2_20241120_1949_1</t>
  </si>
  <si>
    <t>TT_DAY1_PRE_974v975_2_20241120_1955_1</t>
  </si>
  <si>
    <t>543 turned around and exited tube when 544 began advancing</t>
  </si>
  <si>
    <t>TT_DAY1_PRE_544v543_3_20241120_2006_1</t>
  </si>
  <si>
    <t>Back and forth, 975 began aggressively grooming 976's face causing 976 to retreat.</t>
  </si>
  <si>
    <t>TT_DAY1_PRE_976v975_3_20241120_2012_1</t>
  </si>
  <si>
    <t xml:space="preserve">Two trials. First trial 976 turned around and stayed at entrance of tube. Second trial, 976 overcame 974 easily. </t>
  </si>
  <si>
    <t>TT_DAY1_PRE_974v976_3_20241120_2020_1</t>
  </si>
  <si>
    <t>TT_DAY1_PRE_545v544_3_20241120_2027_1</t>
  </si>
  <si>
    <t>TT_DAY1_PRE_543v545_3_20241120_2032_1</t>
  </si>
  <si>
    <t xml:space="preserve">Second recording, started accidentally and realized tube was not aligned properly. </t>
  </si>
  <si>
    <t>TT_DAY1_PRE_975v974_3_20241120_2038_1</t>
  </si>
  <si>
    <t xml:space="preserve">Separated into individual cages in 2W.332, allowed to acclimate for 20min before starting trials. Before each mouse's first trial, handled ~2min, let wander arena ~1min, ran at least 2 practice runs through tube both directions. </t>
  </si>
  <si>
    <t>15min break between first round of trials and remaining trials.</t>
  </si>
  <si>
    <t xml:space="preserve">Mouse performance as expected based on handling/habituation period observations. 975 and 976 fighting frequently when recombined after all trials. </t>
  </si>
  <si>
    <t>CAG ID</t>
  </si>
  <si>
    <t>Last 3</t>
  </si>
  <si>
    <t># wins</t>
  </si>
  <si>
    <t>% trials won (today)</t>
  </si>
  <si>
    <t>3rd</t>
  </si>
  <si>
    <t>1st</t>
  </si>
  <si>
    <t>2nd</t>
  </si>
  <si>
    <t>Two trials. 543 immediately backed up, turned around, and exited after coming nose to nose with 544. 544 tries to claim tube and will remain at entrance.</t>
  </si>
  <si>
    <t>TT_DAY2_PRE_544v543_1_20241121_1811_1</t>
  </si>
  <si>
    <t>975 quickly overcame 976 who urinated and defecated as soon as 975 started pushing.</t>
  </si>
  <si>
    <t>TT_DAY2_PRE_976v975_1_20241121_1817_1</t>
  </si>
  <si>
    <t>Long trial, 974 dominated most space until last ~10 sec.</t>
  </si>
  <si>
    <t>TT_DAY2_PRE_974v976_1_20241121_1822_1</t>
  </si>
  <si>
    <t>Mice seem to aggressively groom each others faces</t>
  </si>
  <si>
    <t>TT_DAY2_PRE_545v544_1_20241121_1827_1</t>
  </si>
  <si>
    <t>543 extremely submissive to cagemates.</t>
  </si>
  <si>
    <t>TT_DAY2_PRE_543v545_1_20241121_1832_1</t>
  </si>
  <si>
    <t>TT_DAY2_PRE_975v974_1_20241121_1846_1</t>
  </si>
  <si>
    <t>TT_DAY2_PRE_544v545_2_20241121_1852_1</t>
  </si>
  <si>
    <t xml:space="preserve">974 seems more aggressive today, has developed a stronger "shoveling" method to claim more space in tube. </t>
  </si>
  <si>
    <t>TT_DAY2_PRE_974v976_2_20241121_1856_1</t>
  </si>
  <si>
    <t>543 immediately runs to handler after losing. 544 seems to be becoming faster at dominating other mice.</t>
  </si>
  <si>
    <t>TT_DAY2_PRE_543v544_2_20241121_1901_1</t>
  </si>
  <si>
    <t>TT_DAY2_PRE_975v974_2_20241121_1905_1</t>
  </si>
  <si>
    <t>Back and forth for most of trial, though 975 maintained most space overall</t>
  </si>
  <si>
    <t>TT_DAY2_PRE_976v975_2_20241121_1914_1</t>
  </si>
  <si>
    <t>543 seems meek compared to cagemates</t>
  </si>
  <si>
    <t>TT_DAY2_PRE_545v543_2_20241121_1920_1</t>
  </si>
  <si>
    <t>TT_DAY2_PRE_976v974_3_20241121_1959_1</t>
  </si>
  <si>
    <t>TT_DAY2_PRE_543v545_3_20241121_2003_1</t>
  </si>
  <si>
    <t>544 uses mouth against opponents</t>
  </si>
  <si>
    <t>TT_DAY2_PRE_545v544_3_20241121_2006_1</t>
  </si>
  <si>
    <t>976 won first trial, room lights went out before end of video. Had to redo trial. 975 swiftly overcame 976 in second trial.</t>
  </si>
  <si>
    <t>TT_DAY2_PRE_975v976_3_20241121_2013_1</t>
  </si>
  <si>
    <t>543 turns around and leaves tube with any pressure from opponent.</t>
  </si>
  <si>
    <t xml:space="preserve">Redid trial due to accidentally removing 974's divider before 975's on first trial. </t>
  </si>
  <si>
    <t>TT_DAY2_PRE_974v975_3_20241121_2025_1</t>
  </si>
  <si>
    <t xml:space="preserve">Separated into individual cages in 2W.332, allowed to acclimate for 20min before starting trials. Before each mouse's first trial, handled ~30sec, let wander arena ~30sec, ran at least 2 practice runs through tube both directions. </t>
  </si>
  <si>
    <t xml:space="preserve">15min break between trials 2 and 3. </t>
  </si>
  <si>
    <t>Added second tunnel to home cages before recombination. Fighting noted in CAG788 again upon recombination despite available treats and two tunnels. ANM974 does not appear to be involved in fights.</t>
  </si>
  <si>
    <t>Disruption to heirarchy noted in CAG218788. ANM974 overcame ANM975 multiple times contrary to previous day - Fighting noted in this cage after recombination on 11/20. History of fighting.</t>
  </si>
  <si>
    <t>TT_DAY3_PRE_976v974_1_20241122_1559_1</t>
  </si>
  <si>
    <t>543 turns around and exits after losing space</t>
  </si>
  <si>
    <t>TT_DAY3_PRE_545v543_1_20241122_1604_1</t>
  </si>
  <si>
    <t>975 aggressively pushes 976. 976 tries to stand ground</t>
  </si>
  <si>
    <t>TT_DAY3_PRE_975v976_1_20241122_1607_1</t>
  </si>
  <si>
    <t>544 grooming 545's face</t>
  </si>
  <si>
    <t>TT_DAY3_PRE_544v545_1_20241122_1612_1</t>
  </si>
  <si>
    <t>Trials w 543 are shortest due to 543 retreating rapidly.</t>
  </si>
  <si>
    <t>TT_DAY3_PRE_543v544_1_20241122_1616_1</t>
  </si>
  <si>
    <t>TT_DAY3_PRE_974v975_1_20241122_1624_1</t>
  </si>
  <si>
    <t>TT_DAY3_PRE_544v543_2_20241122_1654_1</t>
  </si>
  <si>
    <t>first trial took minutes to complete. 975 would back up, then charge 974 and 974 would hold his ground. 974 won both trials.</t>
  </si>
  <si>
    <t>TT_DAY3_PRE_975v974_2_20241122_1705_1</t>
  </si>
  <si>
    <t>TT_DAY3_PRE_976v975_2_20241122_1709_1</t>
  </si>
  <si>
    <t>TT_DAY3_PRE_543v545_2_20241122_1713_1</t>
  </si>
  <si>
    <t>TT_DAY3_PRE_545v544_2_20241122_1716_1</t>
  </si>
  <si>
    <t>974 is slow to enter tube, but is quickly overcoming opponents</t>
  </si>
  <si>
    <t>TT_DAY3_PRE_974v976_2_20241122_1721_1</t>
  </si>
  <si>
    <t>544 guarding tube entrance after winning.</t>
  </si>
  <si>
    <t>TT_DAY3_PRE_544v545_3_20241122_1738_1</t>
  </si>
  <si>
    <t>TT_DAY3_PRE_975v976_3_20241122_1743_1</t>
  </si>
  <si>
    <t>976 would back up and try to advance</t>
  </si>
  <si>
    <t>TT_DAY3_PRE_976v974_3_20241122_1747_1</t>
  </si>
  <si>
    <t xml:space="preserve">543 turns around when approached. 545 nudging 543 from behind, 545 tried to hold ground, urinated and defecated upon exit. </t>
  </si>
  <si>
    <t>TT_DAY3_PRE_545v543_3_20241122_1751_1</t>
  </si>
  <si>
    <t>TT_DAY3_PRE_543v544_3_20241122_1757_1</t>
  </si>
  <si>
    <t xml:space="preserve">First trial, light went out. Reset. </t>
  </si>
  <si>
    <t>TT_DAY3_PRE_974v975_3_20241122_1803_1</t>
  </si>
  <si>
    <t>Weighed prior to recombination. Transfered to 2W.319 for hair marking procedure.</t>
  </si>
  <si>
    <t>Overall trials won</t>
  </si>
  <si>
    <t>Overall percent won</t>
  </si>
  <si>
    <t>Overall place intracage</t>
  </si>
  <si>
    <t>Overall place (comparing all mice)</t>
  </si>
  <si>
    <t>6th</t>
  </si>
  <si>
    <t xml:space="preserve">1st </t>
  </si>
  <si>
    <t>4th</t>
  </si>
  <si>
    <t>5th</t>
  </si>
  <si>
    <t>Weights</t>
  </si>
  <si>
    <t>24.6g</t>
  </si>
  <si>
    <t>29.3g</t>
  </si>
  <si>
    <t>27.9g</t>
  </si>
  <si>
    <t>32.9g</t>
  </si>
  <si>
    <t>30.1g</t>
  </si>
  <si>
    <t>30.9g</t>
  </si>
  <si>
    <t>Cage Side Health Checks</t>
  </si>
  <si>
    <t>Times Observed</t>
  </si>
  <si>
    <t>12:08 - 14:10</t>
  </si>
  <si>
    <t>11:56-12:05</t>
  </si>
  <si>
    <t>9:30-9:35</t>
  </si>
  <si>
    <t>10:08-10:19am</t>
  </si>
  <si>
    <t>3:35p</t>
  </si>
  <si>
    <t>9:08-9:12</t>
  </si>
  <si>
    <t>1213p</t>
  </si>
  <si>
    <t>Food/Water</t>
  </si>
  <si>
    <t>Comments</t>
  </si>
  <si>
    <t>976 noted chasing 543 and 545. 975, 974, 545 first seen removing nesting material from tunnels. 544 eventually took over removal of nesting material and completed at least 1 tunnel almost entirely by himself, seemed to challenge other mice that tried to finish his work. 543 noted eating under shelter in corner facing toward all mice. Despite 976's generally aggressive approach to other mice (chasing), no fighting noted in first ~1hr. Mice began settling, 2 out of 3 tunnels cleared ~1p. 544 aggression toward 975, 976  intervened - short fight (110p). Naturally occuring "tube test" between 974 and 543 observed with 974 as the winner. Tunnel placement seems to effectively mirror how mice are naturally navigating around cage, so they are used often. Short fights between 976 and 544 noted ~3 times during two hour monitoring period. 974 trying to burrow under treat corner.976 instigated fight w/974.</t>
  </si>
  <si>
    <t>8:30a completed virtual check - all mice together under one hut. 1200 provided treats. All mice were under hut, 975 first to find treats and eats at least one before returning to other mice. 544 next to treats, chases 975 briefly. 974 active, but not showing interest in treat corner. 976, 543, 545 remain huddled in nest throughout monitoring duration (in person until 1205, virtually until 1215). 974 and  544 eating treats together, then seen fighting ~10min later. 543 and 545 noted accessing and being left alone to eat remaining treats after all other mice had visited corner.</t>
  </si>
  <si>
    <t>All mice active and noted eating, drinking, or running. 543 seen eating separately from cagemates in a corner of the cage. Very fast cage side check. Remote check ~1130, mice noted huddling under separate huts, 543 seen alone again at this time point. Mice have buried nesting material more than moving it to build a nest.</t>
  </si>
  <si>
    <t>930-935 in room. Monitored remotely 935-945. All mice active upon entry to room. Tried waiting for mice to leave treat corner, however, mice have moved food and bedding into the treat corner. 543 present when treats first placed. All mice quickly responded to addition of treats. 974 ignored treats on floor and instead took any treat 543 was eating directly from the mouse's mouth. 975 spending more time than the other mice in the treat corner, then noted chasing 543, 544, 545. Despite this, all mice huddle under one hut together. 976 stays in hut a lot, less active overall compared to other mice each time health checks are completed.</t>
  </si>
  <si>
    <t xml:space="preserve">All mice active upon entry to room. 545 mostly stayed near the two red huts in the back left corner of the pop cage, the wall of the treat bin near the huts, or the water bottle. The rest moved all around the cage, but seemed to group around the front of the pop cage (where I was, and where the food was) every once in a while. 974, 975, 976 would regularly go in and out of the treat bin. </t>
  </si>
  <si>
    <t>Remote checks around 10a and 1230p. All mice are active and seen eating or drinking. 543 standing alone and in treat corner frequently. All mice inactive at 335p check. Huddled under huts, except for 975 (I think) who was at an entry point to a tunnel. Monitored mice from 336-346 remotely after placing treats. All mice quickly went to treat corner when treats were dispensed. 543 and 545 entered last. 543 frequently seen with 974 today. Mice seem to be sharing or stealing food from each other. 976 chased by 544.</t>
  </si>
  <si>
    <t>All mice very active and seen eating or drinking. Mice enter treat corner shortly after my entry to room. 543 often by himself.</t>
  </si>
  <si>
    <t>Checked mice remotely ~9 and 10a. All mice active and seen eating/drinking. 976 often seen with 545. 543 alone or with 975. All 6 mice were in treat corner at cage side checks (before entering room). Placed treats, 544 and 976 seen taking treats from other mice as they were actively eating them. 543 noted challenging 544 in post-treat monitoring time.</t>
  </si>
  <si>
    <t>All mice are active and BAR, ended recording at 9:10a. Mice removed from pop cage and placed in individual cages.</t>
  </si>
  <si>
    <t>Initials</t>
  </si>
  <si>
    <t>ARM</t>
  </si>
  <si>
    <t>SB</t>
  </si>
  <si>
    <t>Intervention Required?</t>
  </si>
  <si>
    <t>No</t>
  </si>
  <si>
    <t>Yes</t>
  </si>
  <si>
    <t>Reason</t>
  </si>
  <si>
    <t>All noted fights very short and ended without intervention. No apparent injury or distress noted immediately following fights.</t>
  </si>
  <si>
    <t xml:space="preserve">Removing mice from pop cage at end of trial. </t>
  </si>
  <si>
    <t>Treats</t>
  </si>
  <si>
    <t>Type</t>
  </si>
  <si>
    <t>Small yogurt drops, Froot Loops</t>
  </si>
  <si>
    <t>Amount dispensed (qty)</t>
  </si>
  <si>
    <t>5 each</t>
  </si>
  <si>
    <t>0930</t>
  </si>
  <si>
    <t>1535</t>
  </si>
  <si>
    <t>After 20min acclimation period in room, collected all mice in tunnels and allowed them to enter pop cage. All mice in pop cage by 1208, monitored for at least 2hours.</t>
  </si>
  <si>
    <t>Monitored mice remotely (but nearby in case intervention needed) for ~10min after treats dispensed on indicated times/dates.</t>
  </si>
  <si>
    <t>Weight (pre pop cage)</t>
  </si>
  <si>
    <t>24.1g</t>
  </si>
  <si>
    <t>23.8g</t>
  </si>
  <si>
    <t>28.3g</t>
  </si>
  <si>
    <t>29g</t>
  </si>
  <si>
    <t>25.7g</t>
  </si>
  <si>
    <t>27.5g</t>
  </si>
  <si>
    <t>30g</t>
  </si>
  <si>
    <t>29.6g</t>
  </si>
  <si>
    <t>29.1g</t>
  </si>
  <si>
    <t>29.2g</t>
  </si>
  <si>
    <t>CAG225084 (pop cage) ANM543,544,545,974,975</t>
  </si>
  <si>
    <t>CAG225087 (mouse cage) ANM976 - extra cage card since only 5 mice/cage card. 976 in pop cage CAG225084</t>
  </si>
  <si>
    <t>Removed #mice observed and ANM IDs identified rows from log - without remote checks, this information is unecessary. All mice should be observed at every cageside health check.</t>
  </si>
  <si>
    <t xml:space="preserve">543 demonstrated some resistance whereas pre-pop cage this mouse submitted completely. </t>
  </si>
  <si>
    <t>TT_POST_543v975_1_20241204_1449_1</t>
  </si>
  <si>
    <t>544 decisive and rapidly overcomes 543.</t>
  </si>
  <si>
    <t>TT_POST_544v543_1_20241204_1455_1</t>
  </si>
  <si>
    <t>545 nearly won, then 974 took over last second.</t>
  </si>
  <si>
    <t>TT_POST_545v974_1_20241204_1510_1</t>
  </si>
  <si>
    <t>543 immediately submitted to 976.</t>
  </si>
  <si>
    <t>TT_POST_543v976_1_20241204_1519_1</t>
  </si>
  <si>
    <t>Back and forth at first.</t>
  </si>
  <si>
    <t>TT_POST_975v544_1_20241204_1522_1</t>
  </si>
  <si>
    <t xml:space="preserve">545 immediately backed out when met with resistance. </t>
  </si>
  <si>
    <t>TT_POST_545v975_1_20241204_1532_1</t>
  </si>
  <si>
    <t>544 maintained most territory during trial, but took a while to push 974 out.</t>
  </si>
  <si>
    <t>TT_POST_974v544_1_20241204_1536_1</t>
  </si>
  <si>
    <t xml:space="preserve">Groomed each other before completing trial. </t>
  </si>
  <si>
    <t>TT_POST_975v974_1_20241204_1541_1</t>
  </si>
  <si>
    <t xml:space="preserve">543 turned around and exited when 545 claimed most of tunnel. </t>
  </si>
  <si>
    <t>TT_POST_545v543_1_20241204_1546_1</t>
  </si>
  <si>
    <t>TT_POST_976v545_1_20241204_1550_1</t>
  </si>
  <si>
    <t>TT_POST_974v976_1_20241204_1601_1</t>
  </si>
  <si>
    <t>TT_POST_543v974_1_20241204_1606_1</t>
  </si>
  <si>
    <t>TT_POST_976v544_1_20241204_1609_1</t>
  </si>
  <si>
    <t>975 aggressively overcame 976, then followed around the table.</t>
  </si>
  <si>
    <t>TT_POST_975v976_1_20241204_1613_1</t>
  </si>
  <si>
    <t>TT_POST_544v545_1_20241204_1618_1</t>
  </si>
  <si>
    <t xml:space="preserve">545 jumped back in tunnel after losing </t>
  </si>
  <si>
    <t>976 is slow to advance to midpoint, but soon overcame 545</t>
  </si>
  <si>
    <t>543 submits readily</t>
  </si>
  <si>
    <t>Back and forth</t>
  </si>
  <si>
    <t>60+</t>
  </si>
  <si>
    <t>Back and forth, very long trial</t>
  </si>
  <si>
    <t>975 seems to challenge 544 the most out of all mice. 544 chases 975 after winning</t>
  </si>
  <si>
    <t xml:space="preserve">Separated mice into individual cages, let acclimate for ~20min. Before each mouse's first trial, handled ~2min, let wander arena ~1min, ran at least 2 practice runs through tube both directions. </t>
  </si>
  <si>
    <t>Weight  (g)</t>
  </si>
  <si>
    <t xml:space="preserve">% trials won </t>
  </si>
  <si>
    <t>Overall change</t>
  </si>
  <si>
    <t>% change 22</t>
  </si>
  <si>
    <t>% change 26</t>
  </si>
  <si>
    <t>Light turned off very beginning of trial</t>
  </si>
  <si>
    <t>TT_POST_976v544_2_20241204_1827_1</t>
  </si>
  <si>
    <t>TT_POST_543v975_2_20241204_1823_1</t>
  </si>
  <si>
    <t>TT_POST_976v543_2_20241204_1819_1</t>
  </si>
  <si>
    <t>TT_POST_974v976_2_20241204_1816_1</t>
  </si>
  <si>
    <t>TT_POST_544v543_2_20241204_1813_1</t>
  </si>
  <si>
    <t>TT_POST_544v975_2_20241204_1751_1</t>
  </si>
  <si>
    <t>TT_POST_974v975_2_20241204_1745_1</t>
  </si>
  <si>
    <t>TT_POST_975v545_2_20241204_1741_1</t>
  </si>
  <si>
    <t>TT_POST_543v974_2_20241204_1738_1</t>
  </si>
  <si>
    <t>TT_POST_974v544_2_20241204_1733_1</t>
  </si>
  <si>
    <t>TT_POST_976v545_2_20241204_1724_1</t>
  </si>
  <si>
    <t>TT_POST_545v543_2_20241204_1721_1</t>
  </si>
  <si>
    <t>TT_POST_544v545_2_20241204_1718_1</t>
  </si>
  <si>
    <t>TT_POST_975v976_2_20241204_1714_1</t>
  </si>
  <si>
    <t>TT_POST_545v974_2_20241204_1710_1</t>
  </si>
  <si>
    <t xml:space="preserve">15-20 min break between trial sets. </t>
  </si>
  <si>
    <t>975/974 very long trials against each other.</t>
  </si>
  <si>
    <t>&lt;5</t>
  </si>
  <si>
    <t xml:space="preserve">543 backed out the first step 974 took </t>
  </si>
  <si>
    <t xml:space="preserve">repeated 3 times, 974 won all 3 times. 545 kept backing out without 974 advancing until last trial. Mice willingly walk onto my palm after trials with each other. 974 marking table. </t>
  </si>
  <si>
    <t>30+</t>
  </si>
  <si>
    <t xml:space="preserve">974 approaches handler after trial. 975 tries to jump back into tube after losing. </t>
  </si>
  <si>
    <t>976 is slow and less active compared to other mice. 543 does not immediately back out against this mouse.</t>
  </si>
  <si>
    <t>Mice are well-trained cohort. Minimal issues during practice runs and few retrials needed.</t>
  </si>
  <si>
    <t xml:space="preserve">974 very slowly overcame 544. 544 chased 974 after loss. </t>
  </si>
  <si>
    <t>544 chases 545 after winning.</t>
  </si>
  <si>
    <t>974 stayed in tube after win</t>
  </si>
  <si>
    <t>Recombined into orignal cages - moved to 2C.350 @ 320p</t>
  </si>
  <si>
    <t>TT_POST_974v976_3_20241204_2013_1</t>
  </si>
  <si>
    <t>TT_POST_545v975_3_20241204_2010_1</t>
  </si>
  <si>
    <t>TT_POST_544v545_3_20241204_2005_1</t>
  </si>
  <si>
    <t>TT_POST_975v976_3_20241204_2001_1</t>
  </si>
  <si>
    <t>TT_POST_974v544_3_20241204_1956_1</t>
  </si>
  <si>
    <t>TT_POST_543v976_3_20241204_1945_1</t>
  </si>
  <si>
    <t>TT_POST_975v974_3_20241204_1941_1</t>
  </si>
  <si>
    <t>TT_POST_545v974_3_20241204_1937_1</t>
  </si>
  <si>
    <t>TT_POST_543v544_3_20241204_1930_1</t>
  </si>
  <si>
    <t>TT_POST_975v543_3_20241204_1927_1</t>
  </si>
  <si>
    <t>TT_POST_976v545_3_20241204_1915_1</t>
  </si>
  <si>
    <t>TT_POST_545v543_3_20241204_1912_1</t>
  </si>
  <si>
    <t>TT_POST_976v544_3_20241204_1908_1</t>
  </si>
  <si>
    <t>TT_POST_544v975_3_20241204_1903_1</t>
  </si>
  <si>
    <t>TT_POST_543v974_3_20241204_1900_1</t>
  </si>
  <si>
    <t>Sum</t>
  </si>
  <si>
    <t>Average</t>
  </si>
  <si>
    <t>Running Total</t>
  </si>
  <si>
    <t>Count</t>
  </si>
  <si>
    <t xml:space="preserve"> intracage Pre</t>
  </si>
  <si>
    <t xml:space="preserve"> intracage Post</t>
  </si>
  <si>
    <t>Inter dif</t>
  </si>
  <si>
    <t>Overall Pre</t>
  </si>
  <si>
    <t>Overall Post</t>
  </si>
  <si>
    <t>Overall dif</t>
  </si>
  <si>
    <t>PRE</t>
  </si>
  <si>
    <t>Weight change</t>
  </si>
  <si>
    <t>Rank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</si>
</sst>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Aptos Narrow"/>
      <family val="2"/>
      <scheme val="minor"/>
    </font>
    <font>
      <b/>
      <sz val="11"/>
      <color theme="1"/>
      <name val="Aptos Narrow"/>
      <family val="2"/>
      <scheme val="minor"/>
    </font>
    <font>
      <sz val="11"/>
      <color rgb="FF242424"/>
      <name val="Aptos Narrow"/>
      <family val="2"/>
      <scheme val="minor"/>
    </font>
    <font>
      <sz val="11"/>
      <color rgb="FF000000"/>
      <name val="Calibri"/>
      <family val="2"/>
    </font>
    <font>
      <sz val="11"/>
      <color rgb="FF242424"/>
      <name val="Aptos Narrow"/>
      <charset val="1"/>
    </font>
    <font>
      <sz val="11"/>
      <color theme="1"/>
      <name val="Aptos Narrow"/>
      <family val="2"/>
      <scheme val="minor"/>
    </font>
    <font>
      <b/>
      <sz val="11"/>
      <color rgb="FF000000"/>
      <name val="Calibri"/>
      <family val="2"/>
    </font>
    <font>
      <b/>
      <sz val="11"/>
      <color theme="1"/>
      <name val="Aptos Narrow"/>
      <family val="2"/>
      <scheme val="minor"/>
    </font>
    <font>
      <sz val="11"/>
      <color rgb="FF000000"/>
      <name val="Aptos Narrow"/>
      <family val="2"/>
      <scheme val="minor"/>
    </font>
    <font>
      <sz val="8"/>
      <name val="Aptos Narrow"/>
      <family val="2"/>
      <scheme val="minor"/>
    </font>
    <font>
      <sz val="14"/>
      <color theme="1"/>
      <name val="Aptos Narrow"/>
      <family val="2"/>
      <scheme val="minor"/>
    </font>
  </fonts>
  <fills count="3">
    <fill>
      <patternFill patternType="none"/>
    </fill>
    <fill>
      <patternFill patternType="gray125"/>
    </fill>
    <fill>
      <patternFill patternType="solid">
        <fgColor theme="2"/>
        <bgColor indexed="64"/>
      </patternFill>
    </fill>
  </fills>
  <borders count="7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rgb="FF000000"/>
      </left>
      <right style="thin">
        <color rgb="FF000000"/>
      </right>
      <top style="medium">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indexed="64"/>
      </right>
      <top style="thin">
        <color indexed="64"/>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medium">
        <color rgb="FF000000"/>
      </bottom>
      <diagonal/>
    </border>
    <border>
      <left style="thin">
        <color indexed="64"/>
      </left>
      <right/>
      <top/>
      <bottom/>
      <diagonal/>
    </border>
    <border>
      <left style="thin">
        <color rgb="FF000000"/>
      </left>
      <right style="thick">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ck">
        <color rgb="FF000000"/>
      </right>
      <top/>
      <bottom style="thin">
        <color indexed="64"/>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style="thin">
        <color rgb="FF000000"/>
      </left>
      <right style="thick">
        <color rgb="FF000000"/>
      </right>
      <top/>
      <bottom/>
      <diagonal/>
    </border>
    <border>
      <left/>
      <right style="thick">
        <color rgb="FF000000"/>
      </right>
      <top style="thin">
        <color rgb="FF000000"/>
      </top>
      <bottom/>
      <diagonal/>
    </border>
    <border>
      <left/>
      <right style="medium">
        <color rgb="FF000000"/>
      </right>
      <top style="thin">
        <color rgb="FF000000"/>
      </top>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right style="thin">
        <color rgb="FF000000"/>
      </right>
      <top/>
      <bottom/>
      <diagonal/>
    </border>
    <border>
      <left/>
      <right style="thin">
        <color rgb="FF000000"/>
      </right>
      <top/>
      <bottom style="medium">
        <color rgb="FF000000"/>
      </bottom>
      <diagonal/>
    </border>
    <border>
      <left style="thin">
        <color indexed="64"/>
      </left>
      <right style="thin">
        <color indexed="64"/>
      </right>
      <top style="thin">
        <color indexed="64"/>
      </top>
      <bottom style="thin">
        <color rgb="FF000000"/>
      </bottom>
      <diagonal/>
    </border>
    <border>
      <left style="thin">
        <color indexed="64"/>
      </left>
      <right/>
      <top style="medium">
        <color rgb="FF000000"/>
      </top>
      <bottom/>
      <diagonal/>
    </border>
    <border>
      <left style="thin">
        <color rgb="FF000000"/>
      </left>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9" fontId="5" fillId="0" borderId="0" applyFont="0" applyFill="0" applyBorder="0" applyAlignment="0" applyProtection="0"/>
  </cellStyleXfs>
  <cellXfs count="203">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horizontal="center" vertical="center" wrapText="1"/>
    </xf>
    <xf numFmtId="14" fontId="0" fillId="0" borderId="0" xfId="0" applyNumberFormat="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wrapText="1"/>
    </xf>
    <xf numFmtId="0" fontId="0" fillId="0" borderId="0" xfId="0" applyAlignment="1">
      <alignment horizontal="center" vertical="center"/>
    </xf>
    <xf numFmtId="0" fontId="0" fillId="2" borderId="2" xfId="0" applyFill="1" applyBorder="1" applyAlignment="1">
      <alignment horizontal="center" vertical="center"/>
    </xf>
    <xf numFmtId="0" fontId="0" fillId="2" borderId="2" xfId="0" applyFill="1" applyBorder="1" applyAlignment="1">
      <alignment horizontal="left" vertical="top" wrapText="1"/>
    </xf>
    <xf numFmtId="0" fontId="0" fillId="0" borderId="6" xfId="0" applyBorder="1" applyAlignment="1">
      <alignment horizontal="center" vertical="center"/>
    </xf>
    <xf numFmtId="0" fontId="0" fillId="2" borderId="7" xfId="0" applyFill="1" applyBorder="1" applyAlignment="1">
      <alignment horizontal="center" vertical="center"/>
    </xf>
    <xf numFmtId="0" fontId="0" fillId="2" borderId="7" xfId="0" applyFill="1" applyBorder="1" applyAlignment="1">
      <alignment horizontal="left" vertical="top" wrapText="1"/>
    </xf>
    <xf numFmtId="0" fontId="0" fillId="0" borderId="5" xfId="0" applyBorder="1" applyAlignment="1">
      <alignment horizontal="center" vertical="center"/>
    </xf>
    <xf numFmtId="0" fontId="0" fillId="0" borderId="5" xfId="0" applyBorder="1" applyAlignment="1">
      <alignment horizontal="left" vertical="top" wrapText="1"/>
    </xf>
    <xf numFmtId="0" fontId="0" fillId="2" borderId="9" xfId="0" applyFill="1" applyBorder="1" applyAlignment="1">
      <alignment horizontal="center" vertical="center"/>
    </xf>
    <xf numFmtId="0" fontId="2" fillId="2" borderId="0" xfId="0" applyFont="1" applyFill="1" applyAlignment="1">
      <alignment wrapText="1"/>
    </xf>
    <xf numFmtId="0" fontId="0" fillId="0" borderId="10" xfId="0" applyBorder="1" applyAlignment="1">
      <alignment horizontal="center" vertical="center"/>
    </xf>
    <xf numFmtId="0" fontId="0" fillId="2" borderId="11" xfId="0" applyFill="1" applyBorder="1" applyAlignment="1">
      <alignment horizontal="center" vertical="center"/>
    </xf>
    <xf numFmtId="0" fontId="0" fillId="2" borderId="11" xfId="0" applyFill="1" applyBorder="1" applyAlignment="1">
      <alignment horizontal="left" vertical="top" wrapText="1"/>
    </xf>
    <xf numFmtId="0" fontId="3" fillId="0" borderId="0" xfId="0" applyFont="1" applyAlignment="1">
      <alignment vertical="top" wrapText="1"/>
    </xf>
    <xf numFmtId="0" fontId="3" fillId="2" borderId="0" xfId="0" applyFont="1" applyFill="1" applyAlignment="1">
      <alignment vertical="top" wrapText="1"/>
    </xf>
    <xf numFmtId="0" fontId="0" fillId="0" borderId="1" xfId="0"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1" fillId="0" borderId="10" xfId="0" applyFont="1" applyBorder="1" applyAlignment="1">
      <alignment horizontal="center" vertical="center"/>
    </xf>
    <xf numFmtId="0" fontId="1" fillId="0" borderId="10" xfId="0" applyFont="1" applyBorder="1" applyAlignment="1">
      <alignment horizontal="center" vertical="center" wrapText="1"/>
    </xf>
    <xf numFmtId="0" fontId="0" fillId="2" borderId="5" xfId="0" applyFill="1" applyBorder="1"/>
    <xf numFmtId="0" fontId="0" fillId="2" borderId="5" xfId="0" applyFill="1" applyBorder="1" applyAlignment="1">
      <alignment horizontal="center" vertical="center"/>
    </xf>
    <xf numFmtId="0" fontId="0" fillId="2" borderId="5" xfId="0" applyFill="1" applyBorder="1" applyAlignment="1">
      <alignment horizontal="left" vertical="top" wrapText="1"/>
    </xf>
    <xf numFmtId="0" fontId="0" fillId="2" borderId="2" xfId="0" applyFill="1" applyBorder="1"/>
    <xf numFmtId="0" fontId="0" fillId="0" borderId="2" xfId="0" applyBorder="1"/>
    <xf numFmtId="0" fontId="1" fillId="0" borderId="13" xfId="0" applyFont="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wrapText="1"/>
    </xf>
    <xf numFmtId="0" fontId="0" fillId="0" borderId="18" xfId="0" applyBorder="1" applyAlignment="1">
      <alignment horizontal="center" vertical="center"/>
    </xf>
    <xf numFmtId="0" fontId="0" fillId="0" borderId="19" xfId="0" applyBorder="1" applyAlignment="1">
      <alignment horizontal="center" vertical="center"/>
    </xf>
    <xf numFmtId="9" fontId="0" fillId="0" borderId="20" xfId="0" applyNumberForma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9" fontId="0" fillId="0" borderId="27" xfId="0" applyNumberFormat="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4" fillId="0" borderId="0" xfId="0" applyFont="1"/>
    <xf numFmtId="0" fontId="6" fillId="2" borderId="32" xfId="0" applyFont="1" applyFill="1" applyBorder="1" applyAlignment="1">
      <alignment horizontal="right" vertical="center"/>
    </xf>
    <xf numFmtId="14" fontId="6" fillId="2" borderId="33" xfId="0" applyNumberFormat="1" applyFont="1" applyFill="1" applyBorder="1" applyAlignment="1">
      <alignment horizontal="center"/>
    </xf>
    <xf numFmtId="0" fontId="6" fillId="2" borderId="34" xfId="0" applyFont="1" applyFill="1" applyBorder="1" applyAlignment="1">
      <alignment horizontal="center" vertical="center" wrapText="1"/>
    </xf>
    <xf numFmtId="14" fontId="3" fillId="2" borderId="35" xfId="0" applyNumberFormat="1" applyFont="1" applyFill="1" applyBorder="1" applyAlignment="1">
      <alignment horizontal="center"/>
    </xf>
    <xf numFmtId="14" fontId="3" fillId="2" borderId="36" xfId="0" applyNumberFormat="1" applyFont="1" applyFill="1" applyBorder="1" applyAlignment="1">
      <alignment horizontal="center"/>
    </xf>
    <xf numFmtId="14" fontId="3" fillId="2" borderId="16" xfId="0" applyNumberFormat="1" applyFont="1" applyFill="1" applyBorder="1" applyAlignment="1">
      <alignment horizontal="center"/>
    </xf>
    <xf numFmtId="14" fontId="3" fillId="2" borderId="37" xfId="0" applyNumberFormat="1" applyFont="1" applyFill="1" applyBorder="1" applyAlignment="1">
      <alignment horizontal="center"/>
    </xf>
    <xf numFmtId="0" fontId="3" fillId="2" borderId="37" xfId="0" applyFont="1" applyFill="1" applyBorder="1" applyAlignment="1">
      <alignment horizontal="center" wrapText="1"/>
    </xf>
    <xf numFmtId="0" fontId="3" fillId="2" borderId="37" xfId="0" applyFont="1" applyFill="1" applyBorder="1" applyAlignment="1">
      <alignment horizontal="center"/>
    </xf>
    <xf numFmtId="0" fontId="3" fillId="0" borderId="38" xfId="0" applyFont="1" applyBorder="1" applyAlignment="1">
      <alignment horizontal="right" vertical="center"/>
    </xf>
    <xf numFmtId="0" fontId="3" fillId="0" borderId="0" xfId="0" applyFont="1" applyAlignment="1">
      <alignment horizontal="center"/>
    </xf>
    <xf numFmtId="18" fontId="3" fillId="0" borderId="39" xfId="0" applyNumberFormat="1" applyFont="1" applyBorder="1" applyAlignment="1">
      <alignment horizontal="center"/>
    </xf>
    <xf numFmtId="0" fontId="3" fillId="0" borderId="39" xfId="0" applyFont="1" applyBorder="1" applyAlignment="1">
      <alignment horizontal="center"/>
    </xf>
    <xf numFmtId="0" fontId="3" fillId="0" borderId="40" xfId="0" applyFont="1" applyBorder="1" applyAlignment="1">
      <alignment horizontal="center"/>
    </xf>
    <xf numFmtId="0" fontId="3" fillId="0" borderId="41" xfId="0" applyFont="1" applyBorder="1" applyAlignment="1">
      <alignment horizontal="center"/>
    </xf>
    <xf numFmtId="0" fontId="3" fillId="0" borderId="41" xfId="0" applyFont="1" applyBorder="1" applyAlignment="1">
      <alignment horizontal="center" wrapText="1"/>
    </xf>
    <xf numFmtId="0" fontId="3" fillId="0" borderId="38" xfId="0" applyFont="1" applyBorder="1" applyAlignment="1">
      <alignment horizontal="right" vertical="center" wrapText="1"/>
    </xf>
    <xf numFmtId="14" fontId="3" fillId="0" borderId="41" xfId="0" applyNumberFormat="1" applyFont="1" applyBorder="1" applyAlignment="1">
      <alignment horizontal="center"/>
    </xf>
    <xf numFmtId="0" fontId="0" fillId="0" borderId="41" xfId="0" applyBorder="1" applyAlignment="1">
      <alignment horizontal="center"/>
    </xf>
    <xf numFmtId="0" fontId="3" fillId="0" borderId="38" xfId="0" applyFont="1" applyBorder="1" applyAlignment="1">
      <alignment horizontal="right" vertical="top" wrapText="1"/>
    </xf>
    <xf numFmtId="0" fontId="3" fillId="0" borderId="0" xfId="0" applyFont="1" applyAlignment="1">
      <alignment horizontal="left" vertical="top" wrapText="1"/>
    </xf>
    <xf numFmtId="0" fontId="3" fillId="0" borderId="39" xfId="0" applyFont="1" applyBorder="1" applyAlignment="1">
      <alignment horizontal="left" vertical="top" wrapText="1"/>
    </xf>
    <xf numFmtId="0" fontId="3" fillId="0" borderId="40" xfId="0" applyFont="1" applyBorder="1" applyAlignment="1">
      <alignment horizontal="left" vertical="top" wrapText="1"/>
    </xf>
    <xf numFmtId="0" fontId="3" fillId="0" borderId="41" xfId="0" applyFont="1" applyBorder="1" applyAlignment="1">
      <alignment horizontal="left" vertical="top" wrapText="1"/>
    </xf>
    <xf numFmtId="0" fontId="0" fillId="0" borderId="41" xfId="0" applyBorder="1" applyAlignment="1">
      <alignment horizontal="center" vertical="top" wrapText="1"/>
    </xf>
    <xf numFmtId="0" fontId="3" fillId="0" borderId="42" xfId="0" applyFont="1" applyBorder="1" applyAlignment="1">
      <alignment horizontal="right" vertical="center" wrapText="1"/>
    </xf>
    <xf numFmtId="0" fontId="5" fillId="0" borderId="43" xfId="0" applyFont="1" applyBorder="1" applyAlignment="1">
      <alignment horizontal="center" vertical="top"/>
    </xf>
    <xf numFmtId="14" fontId="3" fillId="0" borderId="44" xfId="0" applyNumberFormat="1" applyFont="1" applyBorder="1" applyAlignment="1">
      <alignment horizontal="center"/>
    </xf>
    <xf numFmtId="0" fontId="0" fillId="0" borderId="42" xfId="0" applyBorder="1" applyAlignment="1">
      <alignment horizontal="right" vertical="center"/>
    </xf>
    <xf numFmtId="0" fontId="0" fillId="0" borderId="42" xfId="0" applyBorder="1" applyAlignment="1">
      <alignment horizontal="right" vertical="top" wrapText="1"/>
    </xf>
    <xf numFmtId="0" fontId="6" fillId="0" borderId="18" xfId="0" applyFont="1" applyBorder="1" applyAlignment="1">
      <alignment horizontal="center" vertical="center"/>
    </xf>
    <xf numFmtId="0" fontId="0" fillId="0" borderId="0" xfId="0" applyAlignment="1">
      <alignment horizontal="right"/>
    </xf>
    <xf numFmtId="0" fontId="0" fillId="2" borderId="16" xfId="0" applyFill="1" applyBorder="1"/>
    <xf numFmtId="0" fontId="1" fillId="2" borderId="36" xfId="0" applyFont="1" applyFill="1" applyBorder="1"/>
    <xf numFmtId="0" fontId="0" fillId="0" borderId="6" xfId="0" applyBorder="1" applyAlignment="1">
      <alignment horizontal="right"/>
    </xf>
    <xf numFmtId="0" fontId="0" fillId="0" borderId="6" xfId="0" applyBorder="1"/>
    <xf numFmtId="0" fontId="1" fillId="0" borderId="45" xfId="0" applyFont="1" applyBorder="1" applyAlignment="1">
      <alignment horizontal="center" vertical="top"/>
    </xf>
    <xf numFmtId="0" fontId="1" fillId="0" borderId="46" xfId="0" applyFont="1" applyBorder="1" applyAlignment="1">
      <alignment horizontal="center" vertical="top" wrapText="1"/>
    </xf>
    <xf numFmtId="0" fontId="1" fillId="0" borderId="47" xfId="0" applyFont="1" applyBorder="1" applyAlignment="1">
      <alignment horizontal="center" vertical="top" wrapText="1"/>
    </xf>
    <xf numFmtId="0" fontId="0" fillId="0" borderId="48" xfId="0" applyBorder="1"/>
    <xf numFmtId="9" fontId="0" fillId="0" borderId="18" xfId="0" applyNumberFormat="1" applyBorder="1"/>
    <xf numFmtId="0" fontId="0" fillId="0" borderId="18" xfId="0" applyBorder="1"/>
    <xf numFmtId="0" fontId="0" fillId="0" borderId="49" xfId="0" applyBorder="1"/>
    <xf numFmtId="0" fontId="0" fillId="0" borderId="50" xfId="0" applyBorder="1"/>
    <xf numFmtId="9" fontId="0" fillId="0" borderId="22" xfId="0" applyNumberFormat="1" applyBorder="1"/>
    <xf numFmtId="0" fontId="0" fillId="0" borderId="22" xfId="0" applyBorder="1"/>
    <xf numFmtId="0" fontId="0" fillId="0" borderId="51" xfId="0" applyBorder="1"/>
    <xf numFmtId="0" fontId="0" fillId="0" borderId="52" xfId="0" applyBorder="1"/>
    <xf numFmtId="9" fontId="0" fillId="0" borderId="25" xfId="0" applyNumberFormat="1" applyBorder="1"/>
    <xf numFmtId="0" fontId="0" fillId="0" borderId="25" xfId="0" applyBorder="1"/>
    <xf numFmtId="0" fontId="0" fillId="0" borderId="53" xfId="0" applyBorder="1"/>
    <xf numFmtId="0" fontId="0" fillId="0" borderId="54" xfId="0" applyBorder="1"/>
    <xf numFmtId="9" fontId="0" fillId="0" borderId="29" xfId="0" applyNumberFormat="1" applyBorder="1"/>
    <xf numFmtId="0" fontId="0" fillId="0" borderId="29" xfId="0" applyBorder="1"/>
    <xf numFmtId="0" fontId="0" fillId="0" borderId="20" xfId="0" applyBorder="1"/>
    <xf numFmtId="0" fontId="0" fillId="0" borderId="0" xfId="0" applyAlignment="1">
      <alignment vertical="top"/>
    </xf>
    <xf numFmtId="0" fontId="7" fillId="0" borderId="0" xfId="0" applyFont="1" applyAlignment="1">
      <alignment horizontal="center" vertical="center"/>
    </xf>
    <xf numFmtId="0" fontId="0" fillId="0" borderId="0" xfId="0" applyAlignment="1">
      <alignment vertical="center"/>
    </xf>
    <xf numFmtId="0" fontId="0" fillId="0" borderId="0" xfId="0" applyAlignment="1">
      <alignment horizontal="left" vertical="center" wrapText="1"/>
    </xf>
    <xf numFmtId="0" fontId="7" fillId="0" borderId="10" xfId="0" applyFont="1" applyBorder="1" applyAlignment="1">
      <alignment horizontal="center" vertical="center"/>
    </xf>
    <xf numFmtId="0" fontId="7" fillId="0" borderId="10" xfId="0" applyFont="1" applyBorder="1" applyAlignment="1">
      <alignment horizontal="center" vertical="center" wrapText="1"/>
    </xf>
    <xf numFmtId="0" fontId="0" fillId="2" borderId="5" xfId="0" applyFill="1" applyBorder="1" applyAlignment="1">
      <alignment vertical="center"/>
    </xf>
    <xf numFmtId="0" fontId="0" fillId="2" borderId="5" xfId="0" applyFill="1" applyBorder="1" applyAlignment="1">
      <alignment horizontal="left" vertical="center" wrapText="1"/>
    </xf>
    <xf numFmtId="0" fontId="0" fillId="2" borderId="2" xfId="0" applyFill="1" applyBorder="1" applyAlignment="1">
      <alignment vertical="center"/>
    </xf>
    <xf numFmtId="0" fontId="0" fillId="2" borderId="2" xfId="0" applyFill="1" applyBorder="1" applyAlignment="1">
      <alignment horizontal="left" vertical="center" wrapText="1"/>
    </xf>
    <xf numFmtId="0" fontId="8" fillId="2" borderId="2" xfId="0" applyFont="1" applyFill="1" applyBorder="1" applyAlignment="1">
      <alignment horizontal="center" vertical="center"/>
    </xf>
    <xf numFmtId="0" fontId="0" fillId="2" borderId="2" xfId="0" applyFill="1" applyBorder="1" applyAlignment="1">
      <alignment vertical="center" wrapText="1"/>
    </xf>
    <xf numFmtId="0" fontId="0" fillId="0" borderId="0" xfId="0" applyAlignment="1">
      <alignment wrapText="1"/>
    </xf>
    <xf numFmtId="0" fontId="0" fillId="2" borderId="7" xfId="0" applyFill="1" applyBorder="1" applyAlignment="1">
      <alignment vertical="center"/>
    </xf>
    <xf numFmtId="0" fontId="0" fillId="2" borderId="7" xfId="0" applyFill="1" applyBorder="1" applyAlignment="1">
      <alignment horizontal="left" vertical="center" wrapText="1"/>
    </xf>
    <xf numFmtId="0" fontId="0" fillId="0" borderId="5" xfId="0" applyBorder="1" applyAlignment="1">
      <alignment vertical="center"/>
    </xf>
    <xf numFmtId="0" fontId="0" fillId="0" borderId="5" xfId="0"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57" xfId="0" applyBorder="1" applyAlignment="1">
      <alignment vertical="center"/>
    </xf>
    <xf numFmtId="0" fontId="0" fillId="0" borderId="57" xfId="0" applyBorder="1" applyAlignment="1">
      <alignment horizontal="center" vertical="center"/>
    </xf>
    <xf numFmtId="0" fontId="0" fillId="0" borderId="57" xfId="0" applyBorder="1" applyAlignment="1">
      <alignment horizontal="left" vertical="center" wrapText="1"/>
    </xf>
    <xf numFmtId="0" fontId="0" fillId="0" borderId="8" xfId="0" applyBorder="1" applyAlignment="1">
      <alignment vertical="center"/>
    </xf>
    <xf numFmtId="0" fontId="0" fillId="0" borderId="8" xfId="0" applyBorder="1" applyAlignment="1">
      <alignment horizontal="center" vertical="center"/>
    </xf>
    <xf numFmtId="0" fontId="7" fillId="0" borderId="13" xfId="0" applyFont="1" applyBorder="1" applyAlignment="1">
      <alignment vertical="center"/>
    </xf>
    <xf numFmtId="0" fontId="7" fillId="0" borderId="14" xfId="0" applyFont="1" applyBorder="1" applyAlignment="1">
      <alignment horizontal="center" vertical="center"/>
    </xf>
    <xf numFmtId="0" fontId="7" fillId="0" borderId="58" xfId="0" applyFont="1" applyBorder="1" applyAlignment="1">
      <alignment horizontal="center" vertical="center"/>
    </xf>
    <xf numFmtId="0" fontId="7" fillId="0" borderId="16" xfId="0" applyFont="1" applyBorder="1" applyAlignment="1">
      <alignment horizontal="center" vertical="center" wrapText="1"/>
    </xf>
    <xf numFmtId="0" fontId="0" fillId="0" borderId="59" xfId="0" applyBorder="1" applyAlignment="1">
      <alignment horizontal="center" vertical="center"/>
    </xf>
    <xf numFmtId="9" fontId="0" fillId="0" borderId="60" xfId="0" applyNumberFormat="1" applyBorder="1" applyAlignment="1">
      <alignment horizontal="center" vertical="center"/>
    </xf>
    <xf numFmtId="9" fontId="0" fillId="0" borderId="61" xfId="0" applyNumberFormat="1" applyBorder="1" applyAlignment="1">
      <alignment horizontal="center" vertical="center"/>
    </xf>
    <xf numFmtId="0" fontId="0" fillId="2" borderId="55" xfId="0" applyFill="1" applyBorder="1"/>
    <xf numFmtId="0" fontId="0" fillId="2" borderId="56" xfId="0" applyFill="1" applyBorder="1"/>
    <xf numFmtId="0" fontId="0" fillId="0" borderId="55" xfId="0" applyBorder="1" applyAlignment="1">
      <alignment horizontal="center" vertical="top"/>
    </xf>
    <xf numFmtId="49" fontId="0" fillId="0" borderId="55" xfId="0" applyNumberFormat="1" applyBorder="1" applyAlignment="1">
      <alignment horizontal="center" vertical="top"/>
    </xf>
    <xf numFmtId="0" fontId="0" fillId="0" borderId="56" xfId="0" applyBorder="1" applyAlignment="1">
      <alignment horizontal="center" vertical="top"/>
    </xf>
    <xf numFmtId="0" fontId="0" fillId="0" borderId="55" xfId="0" applyBorder="1" applyAlignment="1">
      <alignment horizontal="center"/>
    </xf>
    <xf numFmtId="20" fontId="3" fillId="0" borderId="0" xfId="0" applyNumberFormat="1" applyFont="1" applyAlignment="1">
      <alignment horizontal="center"/>
    </xf>
    <xf numFmtId="14" fontId="3" fillId="2" borderId="0" xfId="0" applyNumberFormat="1" applyFont="1" applyFill="1" applyAlignment="1">
      <alignment horizontal="center"/>
    </xf>
    <xf numFmtId="14" fontId="3" fillId="2" borderId="39" xfId="0" applyNumberFormat="1" applyFont="1" applyFill="1" applyBorder="1" applyAlignment="1">
      <alignment horizontal="center"/>
    </xf>
    <xf numFmtId="20" fontId="3" fillId="0" borderId="39" xfId="0" applyNumberFormat="1" applyFont="1" applyBorder="1" applyAlignment="1">
      <alignment horizontal="center"/>
    </xf>
    <xf numFmtId="14" fontId="3" fillId="2" borderId="41" xfId="0" applyNumberFormat="1" applyFont="1" applyFill="1" applyBorder="1" applyAlignment="1">
      <alignment horizontal="center"/>
    </xf>
    <xf numFmtId="0" fontId="3" fillId="2" borderId="39" xfId="0" applyFont="1" applyFill="1" applyBorder="1" applyAlignment="1">
      <alignment horizontal="left" vertical="top" wrapText="1"/>
    </xf>
    <xf numFmtId="0" fontId="0" fillId="0" borderId="56" xfId="0" applyBorder="1" applyAlignment="1">
      <alignment horizontal="center"/>
    </xf>
    <xf numFmtId="0" fontId="0" fillId="0" borderId="0" xfId="0" applyAlignment="1">
      <alignment vertical="top" wrapText="1"/>
    </xf>
    <xf numFmtId="20" fontId="3" fillId="0" borderId="40" xfId="0" applyNumberFormat="1" applyFont="1" applyBorder="1" applyAlignment="1">
      <alignment horizontal="center"/>
    </xf>
    <xf numFmtId="0" fontId="3" fillId="2" borderId="41" xfId="0" applyFont="1" applyFill="1" applyBorder="1" applyAlignment="1">
      <alignment horizontal="left" vertical="top" wrapText="1"/>
    </xf>
    <xf numFmtId="14" fontId="3" fillId="2" borderId="40" xfId="0" applyNumberFormat="1" applyFont="1" applyFill="1" applyBorder="1" applyAlignment="1">
      <alignment horizontal="center"/>
    </xf>
    <xf numFmtId="0" fontId="0" fillId="2" borderId="41" xfId="0" applyFill="1" applyBorder="1" applyAlignment="1">
      <alignment horizontal="center" vertical="top" wrapText="1"/>
    </xf>
    <xf numFmtId="20" fontId="3" fillId="0" borderId="41" xfId="0" applyNumberFormat="1" applyFont="1" applyBorder="1" applyAlignment="1">
      <alignment horizontal="center"/>
    </xf>
    <xf numFmtId="0" fontId="1" fillId="0" borderId="0" xfId="0" applyFont="1"/>
    <xf numFmtId="16" fontId="1" fillId="0" borderId="0" xfId="0" applyNumberFormat="1" applyFont="1" applyAlignment="1">
      <alignment horizontal="center"/>
    </xf>
    <xf numFmtId="0" fontId="1" fillId="0" borderId="0" xfId="0" applyFont="1" applyAlignment="1">
      <alignment horizontal="center"/>
    </xf>
    <xf numFmtId="164" fontId="0" fillId="0" borderId="0" xfId="0" applyNumberFormat="1"/>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2" borderId="4" xfId="0" applyFill="1" applyBorder="1" applyAlignment="1">
      <alignment horizontal="center" vertical="top" wrapText="1"/>
    </xf>
    <xf numFmtId="0" fontId="0" fillId="2" borderId="5" xfId="0" applyFill="1" applyBorder="1" applyAlignment="1">
      <alignment horizontal="center" vertical="top" wrapText="1"/>
    </xf>
    <xf numFmtId="0" fontId="0" fillId="2" borderId="3" xfId="0" applyFill="1" applyBorder="1" applyAlignment="1">
      <alignment horizontal="center" vertical="top" wrapText="1"/>
    </xf>
    <xf numFmtId="0" fontId="0" fillId="2" borderId="12" xfId="0" applyFill="1" applyBorder="1" applyAlignment="1">
      <alignment horizontal="center" vertical="top" wrapText="1"/>
    </xf>
    <xf numFmtId="0" fontId="0" fillId="0" borderId="31" xfId="0" applyBorder="1" applyAlignment="1">
      <alignment horizontal="left" vertical="top" wrapText="1"/>
    </xf>
    <xf numFmtId="0" fontId="0" fillId="0" borderId="0" xfId="0" applyAlignment="1">
      <alignment horizontal="left" vertical="top" wrapText="1"/>
    </xf>
    <xf numFmtId="0" fontId="0" fillId="0" borderId="3" xfId="0" applyBorder="1" applyAlignment="1">
      <alignment horizontal="center" vertical="top" wrapText="1"/>
    </xf>
    <xf numFmtId="0" fontId="0" fillId="2" borderId="8" xfId="0" applyFill="1" applyBorder="1" applyAlignment="1">
      <alignment horizontal="center" vertical="top" wrapText="1"/>
    </xf>
    <xf numFmtId="15" fontId="1" fillId="0" borderId="0" xfId="0" applyNumberFormat="1" applyFont="1" applyAlignment="1">
      <alignment horizontal="left"/>
    </xf>
    <xf numFmtId="0" fontId="1" fillId="0" borderId="0" xfId="0" applyFont="1" applyAlignment="1">
      <alignment horizontal="left"/>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8" xfId="0" applyBorder="1" applyAlignment="1">
      <alignment horizontal="center" vertical="center"/>
    </xf>
    <xf numFmtId="15" fontId="7" fillId="0" borderId="0" xfId="0" applyNumberFormat="1" applyFont="1" applyAlignment="1">
      <alignment horizontal="left" vertical="center"/>
    </xf>
    <xf numFmtId="0" fontId="7" fillId="0" borderId="0" xfId="0" applyFont="1" applyAlignment="1">
      <alignment horizontal="left" vertical="center"/>
    </xf>
    <xf numFmtId="0" fontId="7" fillId="0" borderId="0" xfId="0" applyFont="1" applyBorder="1" applyAlignment="1">
      <alignment vertical="center"/>
    </xf>
    <xf numFmtId="0" fontId="7" fillId="0" borderId="0" xfId="0" applyFon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62" xfId="0" applyBorder="1"/>
    <xf numFmtId="0" fontId="1" fillId="0" borderId="63" xfId="0" applyFont="1" applyBorder="1" applyAlignment="1">
      <alignment horizontal="center" vertical="center"/>
    </xf>
    <xf numFmtId="0" fontId="1" fillId="0" borderId="63" xfId="0" applyFont="1" applyBorder="1" applyAlignment="1">
      <alignment vertical="center"/>
    </xf>
    <xf numFmtId="0" fontId="1" fillId="0" borderId="63" xfId="0" applyFont="1" applyFill="1" applyBorder="1" applyAlignment="1">
      <alignment horizontal="center" vertical="center"/>
    </xf>
    <xf numFmtId="0" fontId="1" fillId="0" borderId="64" xfId="0" applyFont="1" applyFill="1" applyBorder="1" applyAlignment="1">
      <alignment horizontal="center" vertical="center"/>
    </xf>
    <xf numFmtId="0" fontId="0" fillId="0" borderId="65" xfId="0" applyBorder="1" applyAlignment="1">
      <alignment horizontal="center" vertical="center"/>
    </xf>
    <xf numFmtId="0" fontId="0" fillId="0" borderId="66" xfId="0" applyBorder="1"/>
    <xf numFmtId="0" fontId="0" fillId="2" borderId="65" xfId="0" applyFill="1" applyBorder="1" applyAlignment="1">
      <alignment horizontal="center" vertical="center"/>
    </xf>
    <xf numFmtId="0" fontId="0" fillId="2" borderId="67" xfId="0" applyFill="1" applyBorder="1" applyAlignment="1">
      <alignment horizontal="center" vertical="center"/>
    </xf>
    <xf numFmtId="0" fontId="0" fillId="0" borderId="11" xfId="0" applyBorder="1"/>
    <xf numFmtId="0" fontId="0" fillId="0" borderId="11" xfId="0" applyBorder="1" applyAlignment="1">
      <alignment horizontal="center" vertical="center"/>
    </xf>
    <xf numFmtId="0" fontId="0" fillId="0" borderId="68" xfId="0" applyBorder="1"/>
    <xf numFmtId="0" fontId="0" fillId="2" borderId="69" xfId="0" applyFill="1" applyBorder="1" applyAlignment="1">
      <alignment horizontal="center" vertical="center"/>
    </xf>
    <xf numFmtId="0" fontId="0" fillId="0" borderId="5" xfId="0" applyBorder="1"/>
    <xf numFmtId="0" fontId="0" fillId="0" borderId="70" xfId="0" applyBorder="1"/>
    <xf numFmtId="0" fontId="0" fillId="0" borderId="67" xfId="0" applyBorder="1" applyAlignment="1">
      <alignment horizontal="center" vertical="center"/>
    </xf>
    <xf numFmtId="0" fontId="1" fillId="0" borderId="63" xfId="0" applyFont="1" applyBorder="1"/>
    <xf numFmtId="9" fontId="0" fillId="0" borderId="0" xfId="0" applyNumberFormat="1" applyBorder="1" applyAlignment="1">
      <alignment horizontal="center" vertical="center"/>
    </xf>
    <xf numFmtId="0" fontId="0" fillId="0" borderId="0" xfId="1" applyNumberFormat="1" applyFont="1" applyBorder="1" applyAlignment="1">
      <alignment horizontal="center" vertical="center"/>
    </xf>
    <xf numFmtId="9" fontId="0" fillId="0" borderId="0" xfId="0" applyNumberFormat="1" applyFill="1" applyBorder="1" applyAlignment="1">
      <alignment horizontal="center" vertical="center"/>
    </xf>
    <xf numFmtId="0" fontId="0" fillId="0" borderId="0" xfId="1" applyNumberFormat="1" applyFont="1" applyFill="1" applyBorder="1" applyAlignment="1">
      <alignment horizontal="center" vertical="center"/>
    </xf>
    <xf numFmtId="0" fontId="10"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'TT - POST'!$P$72</c:f>
              <c:strCache>
                <c:ptCount val="1"/>
                <c:pt idx="0">
                  <c:v>Rank change</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0.65315704286964127"/>
                  <c:y val="-0.332654928550597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'TT - POST'!$O$73:$O$78</c:f>
              <c:numCache>
                <c:formatCode>General</c:formatCode>
                <c:ptCount val="6"/>
                <c:pt idx="0">
                  <c:v>-3.2520325203252058</c:v>
                </c:pt>
                <c:pt idx="1">
                  <c:v>-1.0238907849829375</c:v>
                </c:pt>
                <c:pt idx="2">
                  <c:v>-1.4336917562723963</c:v>
                </c:pt>
                <c:pt idx="3">
                  <c:v>-10.030395136778107</c:v>
                </c:pt>
                <c:pt idx="4">
                  <c:v>-3.3222591362126241</c:v>
                </c:pt>
                <c:pt idx="5">
                  <c:v>-5.5016181229773444</c:v>
                </c:pt>
              </c:numCache>
            </c:numRef>
          </c:xVal>
          <c:yVal>
            <c:numRef>
              <c:f>'TT - POST'!$P$73:$P$78</c:f>
              <c:numCache>
                <c:formatCode>General</c:formatCode>
                <c:ptCount val="6"/>
                <c:pt idx="0">
                  <c:v>0</c:v>
                </c:pt>
                <c:pt idx="1">
                  <c:v>0</c:v>
                </c:pt>
                <c:pt idx="2">
                  <c:v>1</c:v>
                </c:pt>
                <c:pt idx="3">
                  <c:v>-3</c:v>
                </c:pt>
                <c:pt idx="4">
                  <c:v>1</c:v>
                </c:pt>
                <c:pt idx="5">
                  <c:v>1</c:v>
                </c:pt>
              </c:numCache>
            </c:numRef>
          </c:yVal>
          <c:smooth val="0"/>
          <c:extLst>
            <c:ext xmlns:c16="http://schemas.microsoft.com/office/drawing/2014/chart" uri="{C3380CC4-5D6E-409C-BE32-E72D297353CC}">
              <c16:uniqueId val="{00000000-9B03-4024-A23A-3623F45F7EBD}"/>
            </c:ext>
          </c:extLst>
        </c:ser>
        <c:dLbls>
          <c:showLegendKey val="0"/>
          <c:showVal val="0"/>
          <c:showCatName val="0"/>
          <c:showSerName val="0"/>
          <c:showPercent val="0"/>
          <c:showBubbleSize val="0"/>
        </c:dLbls>
        <c:axId val="1492623103"/>
        <c:axId val="1492622143"/>
      </c:scatterChart>
      <c:valAx>
        <c:axId val="1492623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22143"/>
        <c:crosses val="autoZero"/>
        <c:crossBetween val="midCat"/>
      </c:valAx>
      <c:valAx>
        <c:axId val="149262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23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1104900</xdr:colOff>
      <xdr:row>19</xdr:row>
      <xdr:rowOff>142875</xdr:rowOff>
    </xdr:from>
    <xdr:to>
      <xdr:col>0</xdr:col>
      <xdr:colOff>1371600</xdr:colOff>
      <xdr:row>21</xdr:row>
      <xdr:rowOff>47625</xdr:rowOff>
    </xdr:to>
    <xdr:pic>
      <xdr:nvPicPr>
        <xdr:cNvPr id="2" name="Picture 1">
          <a:extLst>
            <a:ext uri="{FF2B5EF4-FFF2-40B4-BE49-F238E27FC236}">
              <a16:creationId xmlns:a16="http://schemas.microsoft.com/office/drawing/2014/main" id="{7F3690B4-4F87-C8E2-04D7-38E5D65B0654}"/>
            </a:ext>
          </a:extLst>
        </xdr:cNvPr>
        <xdr:cNvPicPr>
          <a:picLocks noChangeAspect="1"/>
        </xdr:cNvPicPr>
      </xdr:nvPicPr>
      <xdr:blipFill>
        <a:blip xmlns:r="http://schemas.openxmlformats.org/officeDocument/2006/relationships" r:embed="rId1"/>
        <a:stretch>
          <a:fillRect/>
        </a:stretch>
      </xdr:blipFill>
      <xdr:spPr>
        <a:xfrm>
          <a:off x="1104900" y="4143375"/>
          <a:ext cx="266700" cy="285750"/>
        </a:xfrm>
        <a:prstGeom prst="rect">
          <a:avLst/>
        </a:prstGeom>
      </xdr:spPr>
    </xdr:pic>
    <xdr:clientData/>
  </xdr:twoCellAnchor>
  <xdr:twoCellAnchor editAs="oneCell">
    <xdr:from>
      <xdr:col>0</xdr:col>
      <xdr:colOff>1076325</xdr:colOff>
      <xdr:row>21</xdr:row>
      <xdr:rowOff>0</xdr:rowOff>
    </xdr:from>
    <xdr:to>
      <xdr:col>0</xdr:col>
      <xdr:colOff>1343025</xdr:colOff>
      <xdr:row>22</xdr:row>
      <xdr:rowOff>0</xdr:rowOff>
    </xdr:to>
    <xdr:pic>
      <xdr:nvPicPr>
        <xdr:cNvPr id="3" name="Picture 2">
          <a:extLst>
            <a:ext uri="{FF2B5EF4-FFF2-40B4-BE49-F238E27FC236}">
              <a16:creationId xmlns:a16="http://schemas.microsoft.com/office/drawing/2014/main" id="{B2F10DF3-4267-B409-CAD8-FDBF9AC7D023}"/>
            </a:ext>
            <a:ext uri="{147F2762-F138-4A5C-976F-8EAC2B608ADB}">
              <a16:predDERef xmlns:a16="http://schemas.microsoft.com/office/drawing/2014/main" pred="{7F3690B4-4F87-C8E2-04D7-38E5D65B0654}"/>
            </a:ext>
          </a:extLst>
        </xdr:cNvPr>
        <xdr:cNvPicPr>
          <a:picLocks noChangeAspect="1"/>
        </xdr:cNvPicPr>
      </xdr:nvPicPr>
      <xdr:blipFill>
        <a:blip xmlns:r="http://schemas.openxmlformats.org/officeDocument/2006/relationships" r:embed="rId2"/>
        <a:stretch>
          <a:fillRect/>
        </a:stretch>
      </xdr:blipFill>
      <xdr:spPr>
        <a:xfrm>
          <a:off x="1076325" y="4381500"/>
          <a:ext cx="266700" cy="190500"/>
        </a:xfrm>
        <a:prstGeom prst="rect">
          <a:avLst/>
        </a:prstGeom>
      </xdr:spPr>
    </xdr:pic>
    <xdr:clientData/>
  </xdr:twoCellAnchor>
  <xdr:twoCellAnchor editAs="oneCell">
    <xdr:from>
      <xdr:col>0</xdr:col>
      <xdr:colOff>1085850</xdr:colOff>
      <xdr:row>21</xdr:row>
      <xdr:rowOff>161925</xdr:rowOff>
    </xdr:from>
    <xdr:to>
      <xdr:col>0</xdr:col>
      <xdr:colOff>1390650</xdr:colOff>
      <xdr:row>23</xdr:row>
      <xdr:rowOff>47625</xdr:rowOff>
    </xdr:to>
    <xdr:pic>
      <xdr:nvPicPr>
        <xdr:cNvPr id="4" name="Picture 3">
          <a:extLst>
            <a:ext uri="{FF2B5EF4-FFF2-40B4-BE49-F238E27FC236}">
              <a16:creationId xmlns:a16="http://schemas.microsoft.com/office/drawing/2014/main" id="{35173CEF-01A4-0B24-A82A-224C2F12F2E2}"/>
            </a:ext>
            <a:ext uri="{147F2762-F138-4A5C-976F-8EAC2B608ADB}">
              <a16:predDERef xmlns:a16="http://schemas.microsoft.com/office/drawing/2014/main" pred="{B2F10DF3-4267-B409-CAD8-FDBF9AC7D023}"/>
            </a:ext>
          </a:extLst>
        </xdr:cNvPr>
        <xdr:cNvPicPr>
          <a:picLocks noChangeAspect="1"/>
        </xdr:cNvPicPr>
      </xdr:nvPicPr>
      <xdr:blipFill>
        <a:blip xmlns:r="http://schemas.openxmlformats.org/officeDocument/2006/relationships" r:embed="rId3"/>
        <a:stretch>
          <a:fillRect/>
        </a:stretch>
      </xdr:blipFill>
      <xdr:spPr>
        <a:xfrm>
          <a:off x="1085850" y="4543425"/>
          <a:ext cx="304800" cy="266700"/>
        </a:xfrm>
        <a:prstGeom prst="rect">
          <a:avLst/>
        </a:prstGeom>
      </xdr:spPr>
    </xdr:pic>
    <xdr:clientData/>
  </xdr:twoCellAnchor>
  <xdr:twoCellAnchor editAs="oneCell">
    <xdr:from>
      <xdr:col>0</xdr:col>
      <xdr:colOff>1057275</xdr:colOff>
      <xdr:row>16</xdr:row>
      <xdr:rowOff>161925</xdr:rowOff>
    </xdr:from>
    <xdr:to>
      <xdr:col>0</xdr:col>
      <xdr:colOff>1314450</xdr:colOff>
      <xdr:row>18</xdr:row>
      <xdr:rowOff>19050</xdr:rowOff>
    </xdr:to>
    <xdr:pic>
      <xdr:nvPicPr>
        <xdr:cNvPr id="5" name="Picture 4">
          <a:extLst>
            <a:ext uri="{FF2B5EF4-FFF2-40B4-BE49-F238E27FC236}">
              <a16:creationId xmlns:a16="http://schemas.microsoft.com/office/drawing/2014/main" id="{7F87AC59-38BC-09A6-1C74-F7E6185BA07F}"/>
            </a:ext>
            <a:ext uri="{147F2762-F138-4A5C-976F-8EAC2B608ADB}">
              <a16:predDERef xmlns:a16="http://schemas.microsoft.com/office/drawing/2014/main" pred="{35173CEF-01A4-0B24-A82A-224C2F12F2E2}"/>
            </a:ext>
          </a:extLst>
        </xdr:cNvPr>
        <xdr:cNvPicPr>
          <a:picLocks noChangeAspect="1"/>
        </xdr:cNvPicPr>
      </xdr:nvPicPr>
      <xdr:blipFill>
        <a:blip xmlns:r="http://schemas.openxmlformats.org/officeDocument/2006/relationships" r:embed="rId4"/>
        <a:stretch>
          <a:fillRect/>
        </a:stretch>
      </xdr:blipFill>
      <xdr:spPr>
        <a:xfrm>
          <a:off x="1057275" y="3590925"/>
          <a:ext cx="257175" cy="238125"/>
        </a:xfrm>
        <a:prstGeom prst="rect">
          <a:avLst/>
        </a:prstGeom>
      </xdr:spPr>
    </xdr:pic>
    <xdr:clientData/>
  </xdr:twoCellAnchor>
  <xdr:twoCellAnchor editAs="oneCell">
    <xdr:from>
      <xdr:col>0</xdr:col>
      <xdr:colOff>1104900</xdr:colOff>
      <xdr:row>18</xdr:row>
      <xdr:rowOff>0</xdr:rowOff>
    </xdr:from>
    <xdr:to>
      <xdr:col>0</xdr:col>
      <xdr:colOff>1323975</xdr:colOff>
      <xdr:row>19</xdr:row>
      <xdr:rowOff>19050</xdr:rowOff>
    </xdr:to>
    <xdr:pic>
      <xdr:nvPicPr>
        <xdr:cNvPr id="6" name="Picture 5">
          <a:extLst>
            <a:ext uri="{FF2B5EF4-FFF2-40B4-BE49-F238E27FC236}">
              <a16:creationId xmlns:a16="http://schemas.microsoft.com/office/drawing/2014/main" id="{E0C9415A-2261-A213-2CE3-87D9234BDA54}"/>
            </a:ext>
            <a:ext uri="{147F2762-F138-4A5C-976F-8EAC2B608ADB}">
              <a16:predDERef xmlns:a16="http://schemas.microsoft.com/office/drawing/2014/main" pred="{7F87AC59-38BC-09A6-1C74-F7E6185BA07F}"/>
            </a:ext>
          </a:extLst>
        </xdr:cNvPr>
        <xdr:cNvPicPr>
          <a:picLocks noChangeAspect="1"/>
        </xdr:cNvPicPr>
      </xdr:nvPicPr>
      <xdr:blipFill>
        <a:blip xmlns:r="http://schemas.openxmlformats.org/officeDocument/2006/relationships" r:embed="rId5"/>
        <a:stretch>
          <a:fillRect/>
        </a:stretch>
      </xdr:blipFill>
      <xdr:spPr>
        <a:xfrm>
          <a:off x="1104900" y="3810000"/>
          <a:ext cx="219075" cy="209550"/>
        </a:xfrm>
        <a:prstGeom prst="rect">
          <a:avLst/>
        </a:prstGeom>
      </xdr:spPr>
    </xdr:pic>
    <xdr:clientData/>
  </xdr:twoCellAnchor>
  <xdr:twoCellAnchor editAs="oneCell">
    <xdr:from>
      <xdr:col>0</xdr:col>
      <xdr:colOff>1171575</xdr:colOff>
      <xdr:row>18</xdr:row>
      <xdr:rowOff>152400</xdr:rowOff>
    </xdr:from>
    <xdr:to>
      <xdr:col>0</xdr:col>
      <xdr:colOff>1276350</xdr:colOff>
      <xdr:row>20</xdr:row>
      <xdr:rowOff>19050</xdr:rowOff>
    </xdr:to>
    <xdr:pic>
      <xdr:nvPicPr>
        <xdr:cNvPr id="7" name="Picture 6">
          <a:extLst>
            <a:ext uri="{FF2B5EF4-FFF2-40B4-BE49-F238E27FC236}">
              <a16:creationId xmlns:a16="http://schemas.microsoft.com/office/drawing/2014/main" id="{61B1C3B2-0354-A5F8-B08E-C5664999060F}"/>
            </a:ext>
            <a:ext uri="{147F2762-F138-4A5C-976F-8EAC2B608ADB}">
              <a16:predDERef xmlns:a16="http://schemas.microsoft.com/office/drawing/2014/main" pred="{E0C9415A-2261-A213-2CE3-87D9234BDA54}"/>
            </a:ext>
          </a:extLst>
        </xdr:cNvPr>
        <xdr:cNvPicPr>
          <a:picLocks noChangeAspect="1"/>
        </xdr:cNvPicPr>
      </xdr:nvPicPr>
      <xdr:blipFill>
        <a:blip xmlns:r="http://schemas.openxmlformats.org/officeDocument/2006/relationships" r:embed="rId6"/>
        <a:stretch>
          <a:fillRect/>
        </a:stretch>
      </xdr:blipFill>
      <xdr:spPr>
        <a:xfrm>
          <a:off x="1171575" y="3962400"/>
          <a:ext cx="104775" cy="2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160020</xdr:colOff>
      <xdr:row>79</xdr:row>
      <xdr:rowOff>45720</xdr:rowOff>
    </xdr:from>
    <xdr:to>
      <xdr:col>16</xdr:col>
      <xdr:colOff>190500</xdr:colOff>
      <xdr:row>94</xdr:row>
      <xdr:rowOff>45720</xdr:rowOff>
    </xdr:to>
    <xdr:graphicFrame macro="">
      <xdr:nvGraphicFramePr>
        <xdr:cNvPr id="2" name="Chart 1">
          <a:extLst>
            <a:ext uri="{FF2B5EF4-FFF2-40B4-BE49-F238E27FC236}">
              <a16:creationId xmlns:a16="http://schemas.microsoft.com/office/drawing/2014/main" id="{E1ED434E-4470-7251-3A32-168BFE396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opLeftCell="C37" workbookViewId="0">
      <selection activeCell="F39" sqref="F39"/>
    </sheetView>
  </sheetViews>
  <sheetFormatPr defaultRowHeight="14.4" x14ac:dyDescent="0.3"/>
  <cols>
    <col min="1" max="1" width="17.6640625" customWidth="1"/>
    <col min="2" max="2" width="17.33203125" customWidth="1"/>
    <col min="3" max="5" width="22.33203125" customWidth="1"/>
    <col min="6" max="6" width="107" customWidth="1"/>
  </cols>
  <sheetData>
    <row r="1" spans="1:7" x14ac:dyDescent="0.3">
      <c r="A1" s="1" t="s">
        <v>0</v>
      </c>
      <c r="B1" s="1" t="s">
        <v>1</v>
      </c>
      <c r="C1" s="1" t="s">
        <v>2</v>
      </c>
      <c r="D1" s="1" t="s">
        <v>3</v>
      </c>
      <c r="E1" s="2" t="s">
        <v>4</v>
      </c>
      <c r="F1" s="3" t="s">
        <v>5</v>
      </c>
    </row>
    <row r="2" spans="1:7" ht="43.2" x14ac:dyDescent="0.3">
      <c r="A2" s="4">
        <v>45607</v>
      </c>
      <c r="B2" s="5">
        <v>556543</v>
      </c>
      <c r="C2" s="5" t="s">
        <v>6</v>
      </c>
      <c r="D2" s="5">
        <v>1</v>
      </c>
      <c r="E2" s="167" t="s">
        <v>7</v>
      </c>
      <c r="F2" s="6" t="s">
        <v>8</v>
      </c>
    </row>
    <row r="3" spans="1:7" x14ac:dyDescent="0.3">
      <c r="A3" s="7"/>
      <c r="B3" s="5">
        <v>556544</v>
      </c>
      <c r="C3" s="5" t="s">
        <v>6</v>
      </c>
      <c r="D3" s="5">
        <v>1</v>
      </c>
      <c r="E3" s="159"/>
      <c r="F3" s="6"/>
    </row>
    <row r="4" spans="1:7" x14ac:dyDescent="0.3">
      <c r="A4" s="7"/>
      <c r="B4" s="5">
        <v>556545</v>
      </c>
      <c r="C4" s="5" t="s">
        <v>6</v>
      </c>
      <c r="D4" s="5">
        <v>1</v>
      </c>
      <c r="E4" s="160"/>
      <c r="F4" s="6"/>
    </row>
    <row r="5" spans="1:7" ht="28.8" x14ac:dyDescent="0.3">
      <c r="A5" s="7"/>
      <c r="B5" s="8">
        <v>555974</v>
      </c>
      <c r="C5" s="8" t="s">
        <v>6</v>
      </c>
      <c r="D5" s="8">
        <v>1</v>
      </c>
      <c r="E5" s="163" t="s">
        <v>7</v>
      </c>
      <c r="F5" s="9" t="s">
        <v>9</v>
      </c>
    </row>
    <row r="6" spans="1:7" x14ac:dyDescent="0.3">
      <c r="A6" s="7"/>
      <c r="B6" s="8">
        <v>555975</v>
      </c>
      <c r="C6" s="8" t="s">
        <v>6</v>
      </c>
      <c r="D6" s="8">
        <v>1</v>
      </c>
      <c r="E6" s="161"/>
      <c r="F6" s="9"/>
    </row>
    <row r="7" spans="1:7" x14ac:dyDescent="0.3">
      <c r="A7" s="10"/>
      <c r="B7" s="11">
        <v>555976</v>
      </c>
      <c r="C7" s="11" t="s">
        <v>6</v>
      </c>
      <c r="D7" s="11">
        <v>1</v>
      </c>
      <c r="E7" s="168"/>
      <c r="F7" s="12"/>
      <c r="G7" t="s">
        <v>10</v>
      </c>
    </row>
    <row r="8" spans="1:7" ht="72" x14ac:dyDescent="0.3">
      <c r="A8" s="4">
        <v>45608</v>
      </c>
      <c r="B8" s="5">
        <v>556543</v>
      </c>
      <c r="C8" s="13" t="s">
        <v>6</v>
      </c>
      <c r="D8" s="13">
        <v>2</v>
      </c>
      <c r="E8" s="159" t="s">
        <v>11</v>
      </c>
      <c r="F8" s="14" t="s">
        <v>12</v>
      </c>
    </row>
    <row r="9" spans="1:7" x14ac:dyDescent="0.3">
      <c r="A9" s="7"/>
      <c r="B9" s="5">
        <v>556544</v>
      </c>
      <c r="C9" s="5" t="s">
        <v>6</v>
      </c>
      <c r="D9" s="5">
        <v>2</v>
      </c>
      <c r="E9" s="159"/>
      <c r="F9" s="6"/>
    </row>
    <row r="10" spans="1:7" x14ac:dyDescent="0.3">
      <c r="A10" s="7"/>
      <c r="B10" s="5">
        <v>556545</v>
      </c>
      <c r="C10" s="5" t="s">
        <v>6</v>
      </c>
      <c r="D10" s="5">
        <v>2</v>
      </c>
      <c r="E10" s="160"/>
      <c r="F10" s="6"/>
    </row>
    <row r="11" spans="1:7" ht="43.2" x14ac:dyDescent="0.3">
      <c r="A11" s="7"/>
      <c r="B11" s="8">
        <v>555974</v>
      </c>
      <c r="C11" s="8" t="s">
        <v>6</v>
      </c>
      <c r="D11" s="8">
        <v>2</v>
      </c>
      <c r="E11" s="163" t="s">
        <v>11</v>
      </c>
      <c r="F11" s="9" t="s">
        <v>13</v>
      </c>
    </row>
    <row r="12" spans="1:7" ht="43.2" x14ac:dyDescent="0.3">
      <c r="A12" s="7"/>
      <c r="B12" s="8">
        <v>555975</v>
      </c>
      <c r="C12" s="8" t="s">
        <v>6</v>
      </c>
      <c r="D12" s="8">
        <v>2</v>
      </c>
      <c r="E12" s="161"/>
      <c r="F12" s="9" t="s">
        <v>14</v>
      </c>
    </row>
    <row r="13" spans="1:7" x14ac:dyDescent="0.3">
      <c r="A13" s="10"/>
      <c r="B13" s="11">
        <v>555976</v>
      </c>
      <c r="C13" s="15" t="s">
        <v>6</v>
      </c>
      <c r="D13" s="11">
        <v>2</v>
      </c>
      <c r="E13" s="168"/>
      <c r="F13" s="12"/>
    </row>
    <row r="14" spans="1:7" ht="43.2" x14ac:dyDescent="0.3">
      <c r="A14" s="4">
        <v>45609</v>
      </c>
      <c r="B14" s="5">
        <v>556543</v>
      </c>
      <c r="C14" s="13" t="s">
        <v>6</v>
      </c>
      <c r="D14" s="13">
        <v>3</v>
      </c>
      <c r="E14" s="159" t="s">
        <v>11</v>
      </c>
      <c r="F14" s="14" t="s">
        <v>15</v>
      </c>
    </row>
    <row r="15" spans="1:7" ht="100.8" x14ac:dyDescent="0.3">
      <c r="A15" s="7"/>
      <c r="B15" s="5">
        <v>556544</v>
      </c>
      <c r="C15" s="5" t="s">
        <v>6</v>
      </c>
      <c r="D15" s="5">
        <v>3</v>
      </c>
      <c r="E15" s="159"/>
      <c r="F15" s="14" t="s">
        <v>16</v>
      </c>
    </row>
    <row r="16" spans="1:7" ht="43.2" x14ac:dyDescent="0.3">
      <c r="A16" s="7"/>
      <c r="B16" s="5">
        <v>556545</v>
      </c>
      <c r="C16" s="5" t="s">
        <v>6</v>
      </c>
      <c r="D16" s="5">
        <v>3</v>
      </c>
      <c r="E16" s="160"/>
      <c r="F16" s="14" t="s">
        <v>17</v>
      </c>
    </row>
    <row r="17" spans="1:15" ht="57.6" x14ac:dyDescent="0.3">
      <c r="A17" s="7"/>
      <c r="B17" s="8">
        <v>555974</v>
      </c>
      <c r="C17" s="8" t="s">
        <v>6</v>
      </c>
      <c r="D17" s="8">
        <v>3</v>
      </c>
      <c r="E17" s="163" t="s">
        <v>11</v>
      </c>
      <c r="F17" s="16" t="s">
        <v>18</v>
      </c>
    </row>
    <row r="18" spans="1:15" x14ac:dyDescent="0.3">
      <c r="A18" s="7"/>
      <c r="B18" s="8">
        <v>555975</v>
      </c>
      <c r="C18" s="8" t="s">
        <v>6</v>
      </c>
      <c r="D18" s="8">
        <v>3</v>
      </c>
      <c r="E18" s="161"/>
      <c r="F18" s="9"/>
    </row>
    <row r="19" spans="1:15" x14ac:dyDescent="0.3">
      <c r="A19" s="17"/>
      <c r="B19" s="11">
        <v>555976</v>
      </c>
      <c r="C19" s="18" t="s">
        <v>6</v>
      </c>
      <c r="D19" s="18">
        <v>3</v>
      </c>
      <c r="E19" s="164"/>
      <c r="F19" s="19"/>
    </row>
    <row r="20" spans="1:15" ht="43.2" x14ac:dyDescent="0.3">
      <c r="A20" s="4">
        <v>45610</v>
      </c>
      <c r="B20" s="5">
        <v>556543</v>
      </c>
      <c r="C20" s="13" t="s">
        <v>6</v>
      </c>
      <c r="D20" s="13">
        <v>4</v>
      </c>
      <c r="E20" s="159"/>
      <c r="F20" s="20" t="s">
        <v>19</v>
      </c>
    </row>
    <row r="21" spans="1:15" ht="43.2" x14ac:dyDescent="0.3">
      <c r="A21" s="7"/>
      <c r="B21" s="5">
        <v>556544</v>
      </c>
      <c r="C21" s="13" t="s">
        <v>6</v>
      </c>
      <c r="D21" s="5">
        <v>4</v>
      </c>
      <c r="E21" s="159"/>
      <c r="F21" s="6" t="s">
        <v>20</v>
      </c>
    </row>
    <row r="22" spans="1:15" x14ac:dyDescent="0.3">
      <c r="A22" s="7"/>
      <c r="B22" s="5">
        <v>556545</v>
      </c>
      <c r="C22" s="13" t="s">
        <v>6</v>
      </c>
      <c r="D22" s="5">
        <v>4</v>
      </c>
      <c r="E22" s="160"/>
      <c r="F22" s="6" t="s">
        <v>21</v>
      </c>
    </row>
    <row r="23" spans="1:15" ht="57.6" x14ac:dyDescent="0.3">
      <c r="A23" s="7"/>
      <c r="B23" s="8">
        <v>555974</v>
      </c>
      <c r="C23" s="8" t="s">
        <v>6</v>
      </c>
      <c r="D23" s="8">
        <v>4</v>
      </c>
      <c r="E23" s="161"/>
      <c r="F23" s="21" t="s">
        <v>22</v>
      </c>
    </row>
    <row r="24" spans="1:15" ht="28.8" x14ac:dyDescent="0.3">
      <c r="A24" s="7"/>
      <c r="B24" s="8">
        <v>555975</v>
      </c>
      <c r="C24" s="8" t="s">
        <v>6</v>
      </c>
      <c r="D24" s="8">
        <v>4</v>
      </c>
      <c r="E24" s="161"/>
      <c r="F24" s="9" t="s">
        <v>23</v>
      </c>
    </row>
    <row r="25" spans="1:15" x14ac:dyDescent="0.3">
      <c r="A25" s="10"/>
      <c r="B25" s="11">
        <v>555976</v>
      </c>
      <c r="C25" s="8" t="s">
        <v>6</v>
      </c>
      <c r="D25" s="11">
        <v>4</v>
      </c>
      <c r="E25" s="168"/>
      <c r="F25" s="12" t="s">
        <v>24</v>
      </c>
    </row>
    <row r="26" spans="1:15" x14ac:dyDescent="0.3">
      <c r="A26" s="4">
        <v>45611</v>
      </c>
      <c r="B26" s="5">
        <v>556543</v>
      </c>
      <c r="C26" s="13" t="s">
        <v>6</v>
      </c>
      <c r="D26" s="13">
        <v>5</v>
      </c>
      <c r="E26" s="159"/>
      <c r="F26" s="14" t="s">
        <v>25</v>
      </c>
    </row>
    <row r="27" spans="1:15" x14ac:dyDescent="0.3">
      <c r="A27" s="7"/>
      <c r="B27" s="5">
        <v>556544</v>
      </c>
      <c r="C27" s="13" t="s">
        <v>6</v>
      </c>
      <c r="D27" s="5">
        <v>5</v>
      </c>
      <c r="E27" s="159"/>
      <c r="F27" s="6"/>
    </row>
    <row r="28" spans="1:15" x14ac:dyDescent="0.3">
      <c r="A28" s="7"/>
      <c r="B28" s="5">
        <v>556545</v>
      </c>
      <c r="C28" s="13" t="s">
        <v>6</v>
      </c>
      <c r="D28" s="5">
        <v>5</v>
      </c>
      <c r="E28" s="160"/>
      <c r="F28" s="6"/>
    </row>
    <row r="29" spans="1:15" x14ac:dyDescent="0.3">
      <c r="A29" s="7"/>
      <c r="B29" s="8">
        <v>555974</v>
      </c>
      <c r="C29" s="8" t="s">
        <v>6</v>
      </c>
      <c r="D29" s="8">
        <v>5</v>
      </c>
      <c r="E29" s="161"/>
      <c r="F29" s="9" t="s">
        <v>25</v>
      </c>
    </row>
    <row r="30" spans="1:15" x14ac:dyDescent="0.3">
      <c r="A30" s="7"/>
      <c r="B30" s="8">
        <v>555975</v>
      </c>
      <c r="C30" s="8" t="s">
        <v>6</v>
      </c>
      <c r="D30" s="8">
        <v>5</v>
      </c>
      <c r="E30" s="161"/>
      <c r="F30" s="9"/>
    </row>
    <row r="31" spans="1:15" x14ac:dyDescent="0.3">
      <c r="A31" s="22"/>
      <c r="B31" s="11">
        <v>555976</v>
      </c>
      <c r="C31" s="8" t="s">
        <v>6</v>
      </c>
      <c r="D31" s="8">
        <v>5</v>
      </c>
      <c r="E31" s="162"/>
      <c r="F31" s="9"/>
    </row>
    <row r="32" spans="1:15" ht="28.8" x14ac:dyDescent="0.3">
      <c r="A32" s="4">
        <v>45614</v>
      </c>
      <c r="B32" s="5">
        <v>556543</v>
      </c>
      <c r="C32" s="13" t="s">
        <v>26</v>
      </c>
      <c r="D32" s="13">
        <v>1</v>
      </c>
      <c r="E32" s="159" t="s">
        <v>27</v>
      </c>
      <c r="F32" s="14" t="s">
        <v>28</v>
      </c>
      <c r="G32" s="165" t="s">
        <v>29</v>
      </c>
      <c r="H32" s="166"/>
      <c r="I32" s="166"/>
      <c r="J32" s="166"/>
      <c r="K32" s="166"/>
      <c r="L32" s="166"/>
      <c r="M32" s="166"/>
      <c r="N32" s="166"/>
      <c r="O32" s="166"/>
    </row>
    <row r="33" spans="1:15" ht="28.8" x14ac:dyDescent="0.3">
      <c r="A33" s="7"/>
      <c r="B33" s="5">
        <v>556544</v>
      </c>
      <c r="C33" s="13" t="s">
        <v>26</v>
      </c>
      <c r="D33" s="5">
        <v>1</v>
      </c>
      <c r="E33" s="159"/>
      <c r="F33" s="6" t="s">
        <v>30</v>
      </c>
      <c r="G33" s="165"/>
      <c r="H33" s="166"/>
      <c r="I33" s="166"/>
      <c r="J33" s="166"/>
      <c r="K33" s="166"/>
      <c r="L33" s="166"/>
      <c r="M33" s="166"/>
      <c r="N33" s="166"/>
      <c r="O33" s="166"/>
    </row>
    <row r="34" spans="1:15" ht="43.2" x14ac:dyDescent="0.3">
      <c r="A34" s="7"/>
      <c r="B34" s="5">
        <v>556545</v>
      </c>
      <c r="C34" s="13" t="s">
        <v>26</v>
      </c>
      <c r="D34" s="5">
        <v>1</v>
      </c>
      <c r="E34" s="160"/>
      <c r="F34" s="6" t="s">
        <v>31</v>
      </c>
      <c r="G34" s="165"/>
      <c r="H34" s="166"/>
      <c r="I34" s="166"/>
      <c r="J34" s="166"/>
      <c r="K34" s="166"/>
      <c r="L34" s="166"/>
      <c r="M34" s="166"/>
      <c r="N34" s="166"/>
      <c r="O34" s="166"/>
    </row>
    <row r="35" spans="1:15" ht="57.6" x14ac:dyDescent="0.3">
      <c r="A35" s="7"/>
      <c r="B35" s="8">
        <v>555974</v>
      </c>
      <c r="C35" s="8" t="s">
        <v>26</v>
      </c>
      <c r="D35" s="8">
        <v>1</v>
      </c>
      <c r="E35" s="161" t="s">
        <v>27</v>
      </c>
      <c r="F35" s="9" t="s">
        <v>32</v>
      </c>
      <c r="G35" s="165"/>
      <c r="H35" s="166"/>
      <c r="I35" s="166"/>
      <c r="J35" s="166"/>
      <c r="K35" s="166"/>
      <c r="L35" s="166"/>
      <c r="M35" s="166"/>
      <c r="N35" s="166"/>
      <c r="O35" s="166"/>
    </row>
    <row r="36" spans="1:15" ht="57.6" x14ac:dyDescent="0.3">
      <c r="A36" s="7"/>
      <c r="B36" s="8">
        <v>555975</v>
      </c>
      <c r="C36" s="8" t="s">
        <v>26</v>
      </c>
      <c r="D36" s="8">
        <v>1</v>
      </c>
      <c r="E36" s="161"/>
      <c r="F36" s="9" t="s">
        <v>33</v>
      </c>
    </row>
    <row r="37" spans="1:15" ht="43.2" x14ac:dyDescent="0.3">
      <c r="A37" s="22"/>
      <c r="B37" s="11">
        <v>555976</v>
      </c>
      <c r="C37" s="8" t="s">
        <v>26</v>
      </c>
      <c r="D37" s="8">
        <v>1</v>
      </c>
      <c r="E37" s="162"/>
      <c r="F37" s="9" t="s">
        <v>31</v>
      </c>
    </row>
    <row r="38" spans="1:15" ht="28.8" x14ac:dyDescent="0.3">
      <c r="A38" s="4">
        <v>45615</v>
      </c>
      <c r="B38" s="5">
        <v>556543</v>
      </c>
      <c r="C38" s="13" t="s">
        <v>26</v>
      </c>
      <c r="D38" s="13">
        <v>2</v>
      </c>
      <c r="E38" s="159" t="s">
        <v>27</v>
      </c>
      <c r="F38" s="14" t="s">
        <v>34</v>
      </c>
    </row>
    <row r="39" spans="1:15" ht="57.6" x14ac:dyDescent="0.3">
      <c r="A39" s="7"/>
      <c r="B39" s="5">
        <v>556544</v>
      </c>
      <c r="C39" s="13" t="s">
        <v>26</v>
      </c>
      <c r="D39" s="5">
        <v>2</v>
      </c>
      <c r="E39" s="159"/>
      <c r="F39" s="6" t="s">
        <v>35</v>
      </c>
    </row>
    <row r="40" spans="1:15" ht="28.8" x14ac:dyDescent="0.3">
      <c r="A40" s="7"/>
      <c r="B40" s="5">
        <v>556545</v>
      </c>
      <c r="C40" s="13" t="s">
        <v>26</v>
      </c>
      <c r="D40" s="5">
        <v>2</v>
      </c>
      <c r="E40" s="160"/>
      <c r="F40" s="6" t="s">
        <v>34</v>
      </c>
    </row>
    <row r="41" spans="1:15" ht="28.8" x14ac:dyDescent="0.3">
      <c r="A41" s="7"/>
      <c r="B41" s="8">
        <v>555974</v>
      </c>
      <c r="C41" s="8" t="s">
        <v>26</v>
      </c>
      <c r="D41" s="8">
        <v>2</v>
      </c>
      <c r="E41" s="161" t="s">
        <v>27</v>
      </c>
      <c r="F41" s="9" t="s">
        <v>36</v>
      </c>
    </row>
    <row r="42" spans="1:15" x14ac:dyDescent="0.3">
      <c r="A42" s="7"/>
      <c r="B42" s="8">
        <v>555975</v>
      </c>
      <c r="C42" s="8" t="s">
        <v>26</v>
      </c>
      <c r="D42" s="8">
        <v>2</v>
      </c>
      <c r="E42" s="161"/>
      <c r="F42" s="9" t="s">
        <v>37</v>
      </c>
    </row>
    <row r="43" spans="1:15" ht="28.8" x14ac:dyDescent="0.3">
      <c r="A43" s="22"/>
      <c r="B43" s="11">
        <v>555976</v>
      </c>
      <c r="C43" s="8" t="s">
        <v>26</v>
      </c>
      <c r="D43" s="8">
        <v>2</v>
      </c>
      <c r="E43" s="162"/>
      <c r="F43" s="9" t="s">
        <v>38</v>
      </c>
    </row>
  </sheetData>
  <mergeCells count="15">
    <mergeCell ref="E38:E40"/>
    <mergeCell ref="E41:E43"/>
    <mergeCell ref="E17:E19"/>
    <mergeCell ref="G32:O35"/>
    <mergeCell ref="E2:E4"/>
    <mergeCell ref="E5:E7"/>
    <mergeCell ref="E8:E10"/>
    <mergeCell ref="E11:E13"/>
    <mergeCell ref="E14:E16"/>
    <mergeCell ref="E32:E34"/>
    <mergeCell ref="E35:E37"/>
    <mergeCell ref="E20:E22"/>
    <mergeCell ref="E23:E25"/>
    <mergeCell ref="E26:E28"/>
    <mergeCell ref="E29:E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B804-9E4C-4FCE-A34E-D43073D770AD}">
  <dimension ref="A1:H31"/>
  <sheetViews>
    <sheetView topLeftCell="A23" workbookViewId="0">
      <selection activeCell="C34" sqref="C34"/>
    </sheetView>
  </sheetViews>
  <sheetFormatPr defaultRowHeight="14.4" x14ac:dyDescent="0.3"/>
  <cols>
    <col min="2" max="3" width="14.44140625" customWidth="1"/>
    <col min="4" max="4" width="0" hidden="1" customWidth="1"/>
    <col min="5" max="5" width="18" customWidth="1"/>
    <col min="6" max="6" width="20.6640625" customWidth="1"/>
    <col min="7" max="7" width="56.33203125" customWidth="1"/>
    <col min="8" max="8" width="22" customWidth="1"/>
  </cols>
  <sheetData>
    <row r="1" spans="1:8" x14ac:dyDescent="0.3">
      <c r="A1" s="169">
        <v>45616</v>
      </c>
      <c r="B1" s="170"/>
      <c r="C1" s="23"/>
      <c r="E1" s="7"/>
      <c r="F1" s="24"/>
      <c r="G1" s="25"/>
    </row>
    <row r="2" spans="1:8" x14ac:dyDescent="0.3">
      <c r="A2" s="26" t="s">
        <v>39</v>
      </c>
      <c r="B2" s="26" t="s">
        <v>40</v>
      </c>
      <c r="C2" s="26" t="s">
        <v>41</v>
      </c>
      <c r="D2" s="26" t="s">
        <v>42</v>
      </c>
      <c r="E2" s="26" t="s">
        <v>43</v>
      </c>
      <c r="F2" s="26" t="s">
        <v>44</v>
      </c>
      <c r="G2" s="27" t="s">
        <v>45</v>
      </c>
      <c r="H2" t="s">
        <v>46</v>
      </c>
    </row>
    <row r="3" spans="1:8" x14ac:dyDescent="0.3">
      <c r="A3" s="28">
        <v>1</v>
      </c>
      <c r="B3" s="8">
        <v>555976</v>
      </c>
      <c r="C3" s="29">
        <v>555974</v>
      </c>
      <c r="D3" s="28"/>
      <c r="E3" s="29">
        <v>976</v>
      </c>
      <c r="F3" s="29">
        <v>25</v>
      </c>
      <c r="G3" s="30" t="s">
        <v>47</v>
      </c>
      <c r="H3" t="s">
        <v>48</v>
      </c>
    </row>
    <row r="4" spans="1:8" ht="28.8" x14ac:dyDescent="0.3">
      <c r="A4" s="31">
        <v>1</v>
      </c>
      <c r="B4" s="8">
        <v>556543</v>
      </c>
      <c r="C4" s="8">
        <v>556544</v>
      </c>
      <c r="D4" s="31"/>
      <c r="E4" s="8">
        <v>544</v>
      </c>
      <c r="F4" s="8">
        <v>20</v>
      </c>
      <c r="G4" s="9" t="s">
        <v>49</v>
      </c>
      <c r="H4" t="s">
        <v>50</v>
      </c>
    </row>
    <row r="5" spans="1:8" x14ac:dyDescent="0.3">
      <c r="A5" s="31">
        <v>1</v>
      </c>
      <c r="B5" s="8">
        <v>556545</v>
      </c>
      <c r="C5" s="8">
        <v>556543</v>
      </c>
      <c r="D5" s="31"/>
      <c r="E5" s="8">
        <v>545</v>
      </c>
      <c r="F5" s="8">
        <v>15</v>
      </c>
      <c r="G5" s="9"/>
      <c r="H5" t="s">
        <v>51</v>
      </c>
    </row>
    <row r="6" spans="1:8" ht="43.2" x14ac:dyDescent="0.3">
      <c r="A6" s="31">
        <v>1</v>
      </c>
      <c r="B6" s="8">
        <v>556544</v>
      </c>
      <c r="C6" s="8">
        <v>556545</v>
      </c>
      <c r="D6" s="31"/>
      <c r="E6" s="8">
        <v>544</v>
      </c>
      <c r="F6" s="8">
        <v>25</v>
      </c>
      <c r="G6" s="9" t="s">
        <v>52</v>
      </c>
      <c r="H6" t="s">
        <v>53</v>
      </c>
    </row>
    <row r="7" spans="1:8" ht="43.2" x14ac:dyDescent="0.3">
      <c r="A7" s="31">
        <v>1</v>
      </c>
      <c r="B7" s="8">
        <v>555975</v>
      </c>
      <c r="C7" s="8">
        <v>555976</v>
      </c>
      <c r="D7" s="31"/>
      <c r="E7" s="8">
        <v>975</v>
      </c>
      <c r="F7" s="8">
        <v>8</v>
      </c>
      <c r="G7" s="9" t="s">
        <v>54</v>
      </c>
      <c r="H7" t="s">
        <v>55</v>
      </c>
    </row>
    <row r="8" spans="1:8" x14ac:dyDescent="0.3">
      <c r="A8" s="31">
        <v>1</v>
      </c>
      <c r="B8" s="8">
        <v>555974</v>
      </c>
      <c r="C8" s="8">
        <v>555975</v>
      </c>
      <c r="D8" s="31"/>
      <c r="E8" s="8">
        <v>975</v>
      </c>
      <c r="F8" s="8">
        <v>12</v>
      </c>
      <c r="G8" s="9" t="s">
        <v>56</v>
      </c>
      <c r="H8" t="s">
        <v>57</v>
      </c>
    </row>
    <row r="9" spans="1:8" x14ac:dyDescent="0.3">
      <c r="A9" s="32">
        <v>2</v>
      </c>
      <c r="B9" s="5">
        <v>555976</v>
      </c>
      <c r="C9" s="5">
        <v>555974</v>
      </c>
      <c r="D9" s="32"/>
      <c r="E9" s="5">
        <v>976</v>
      </c>
      <c r="F9" s="5">
        <v>10</v>
      </c>
      <c r="G9" s="6"/>
      <c r="H9" t="s">
        <v>58</v>
      </c>
    </row>
    <row r="10" spans="1:8" x14ac:dyDescent="0.3">
      <c r="A10" s="32">
        <v>2</v>
      </c>
      <c r="B10" s="5">
        <v>556543</v>
      </c>
      <c r="C10" s="5">
        <v>556545</v>
      </c>
      <c r="D10" s="32"/>
      <c r="E10" s="5">
        <v>545</v>
      </c>
      <c r="F10" s="5">
        <v>10</v>
      </c>
      <c r="G10" s="6"/>
      <c r="H10" t="s">
        <v>59</v>
      </c>
    </row>
    <row r="11" spans="1:8" ht="28.8" x14ac:dyDescent="0.3">
      <c r="A11" s="32">
        <v>2</v>
      </c>
      <c r="B11" s="5">
        <v>556545</v>
      </c>
      <c r="C11" s="5">
        <v>556544</v>
      </c>
      <c r="D11" s="32"/>
      <c r="E11" s="5">
        <v>544</v>
      </c>
      <c r="F11" s="5">
        <v>15</v>
      </c>
      <c r="G11" s="6" t="s">
        <v>60</v>
      </c>
      <c r="H11" t="s">
        <v>61</v>
      </c>
    </row>
    <row r="12" spans="1:8" ht="28.8" x14ac:dyDescent="0.3">
      <c r="A12" s="32">
        <v>2</v>
      </c>
      <c r="B12" s="5">
        <v>555975</v>
      </c>
      <c r="C12" s="5">
        <v>555976</v>
      </c>
      <c r="D12" s="32"/>
      <c r="E12" s="5">
        <v>975</v>
      </c>
      <c r="F12" s="5">
        <v>20</v>
      </c>
      <c r="G12" s="6" t="s">
        <v>62</v>
      </c>
      <c r="H12" t="s">
        <v>63</v>
      </c>
    </row>
    <row r="13" spans="1:8" ht="28.8" x14ac:dyDescent="0.3">
      <c r="A13" s="32">
        <v>2</v>
      </c>
      <c r="B13" s="5">
        <v>556544</v>
      </c>
      <c r="C13" s="5">
        <v>556543</v>
      </c>
      <c r="D13" s="32"/>
      <c r="E13" s="5">
        <v>544</v>
      </c>
      <c r="F13" s="5">
        <v>10</v>
      </c>
      <c r="G13" s="6" t="s">
        <v>64</v>
      </c>
      <c r="H13" t="s">
        <v>65</v>
      </c>
    </row>
    <row r="14" spans="1:8" x14ac:dyDescent="0.3">
      <c r="A14" s="32">
        <v>2</v>
      </c>
      <c r="B14" s="5">
        <v>555974</v>
      </c>
      <c r="C14" s="5">
        <v>555975</v>
      </c>
      <c r="D14" s="32"/>
      <c r="E14" s="5">
        <v>975</v>
      </c>
      <c r="F14" s="5">
        <v>15</v>
      </c>
      <c r="G14" s="6"/>
      <c r="H14" t="s">
        <v>66</v>
      </c>
    </row>
    <row r="15" spans="1:8" x14ac:dyDescent="0.3">
      <c r="A15" s="31">
        <v>3</v>
      </c>
      <c r="B15" s="8">
        <v>556544</v>
      </c>
      <c r="C15" s="8">
        <v>556543</v>
      </c>
      <c r="D15" s="31"/>
      <c r="E15" s="8">
        <v>544</v>
      </c>
      <c r="F15" s="8">
        <v>8</v>
      </c>
      <c r="G15" s="9" t="s">
        <v>67</v>
      </c>
      <c r="H15" t="s">
        <v>68</v>
      </c>
    </row>
    <row r="16" spans="1:8" ht="28.8" x14ac:dyDescent="0.3">
      <c r="A16" s="31">
        <v>3</v>
      </c>
      <c r="B16" s="8">
        <v>555976</v>
      </c>
      <c r="C16" s="8">
        <v>555975</v>
      </c>
      <c r="D16" s="31"/>
      <c r="E16" s="8">
        <v>975</v>
      </c>
      <c r="F16" s="8">
        <v>30</v>
      </c>
      <c r="G16" s="9" t="s">
        <v>69</v>
      </c>
      <c r="H16" t="s">
        <v>70</v>
      </c>
    </row>
    <row r="17" spans="1:8" ht="28.8" x14ac:dyDescent="0.3">
      <c r="A17" s="31">
        <v>3</v>
      </c>
      <c r="B17" s="8">
        <v>555974</v>
      </c>
      <c r="C17" s="8">
        <v>555976</v>
      </c>
      <c r="D17" s="31"/>
      <c r="E17" s="8">
        <v>976</v>
      </c>
      <c r="F17" s="8">
        <v>15</v>
      </c>
      <c r="G17" s="9" t="s">
        <v>71</v>
      </c>
      <c r="H17" t="s">
        <v>72</v>
      </c>
    </row>
    <row r="18" spans="1:8" x14ac:dyDescent="0.3">
      <c r="A18" s="31">
        <v>3</v>
      </c>
      <c r="B18" s="8">
        <v>556545</v>
      </c>
      <c r="C18" s="8">
        <v>556544</v>
      </c>
      <c r="D18" s="31"/>
      <c r="E18" s="8">
        <v>544</v>
      </c>
      <c r="F18" s="8">
        <v>20</v>
      </c>
      <c r="G18" s="9"/>
      <c r="H18" t="s">
        <v>73</v>
      </c>
    </row>
    <row r="19" spans="1:8" x14ac:dyDescent="0.3">
      <c r="A19" s="31">
        <v>3</v>
      </c>
      <c r="B19" s="8">
        <v>556543</v>
      </c>
      <c r="C19" s="8">
        <v>556545</v>
      </c>
      <c r="D19" s="31"/>
      <c r="E19" s="8">
        <v>545</v>
      </c>
      <c r="F19" s="8">
        <v>12</v>
      </c>
      <c r="G19" s="9"/>
      <c r="H19" t="s">
        <v>74</v>
      </c>
    </row>
    <row r="20" spans="1:8" ht="28.8" x14ac:dyDescent="0.3">
      <c r="A20" s="31">
        <v>3</v>
      </c>
      <c r="B20" s="8">
        <v>555975</v>
      </c>
      <c r="C20" s="8">
        <v>555974</v>
      </c>
      <c r="D20" s="31"/>
      <c r="E20" s="8">
        <v>975</v>
      </c>
      <c r="F20" s="8">
        <v>20</v>
      </c>
      <c r="G20" s="9" t="s">
        <v>75</v>
      </c>
      <c r="H20" t="s">
        <v>76</v>
      </c>
    </row>
    <row r="21" spans="1:8" x14ac:dyDescent="0.3">
      <c r="A21" t="s">
        <v>77</v>
      </c>
      <c r="E21" s="7"/>
      <c r="F21" s="24"/>
    </row>
    <row r="22" spans="1:8" x14ac:dyDescent="0.3">
      <c r="A22" s="48" t="s">
        <v>78</v>
      </c>
      <c r="E22" s="7"/>
      <c r="F22" s="24"/>
    </row>
    <row r="23" spans="1:8" x14ac:dyDescent="0.3">
      <c r="A23" t="s">
        <v>79</v>
      </c>
      <c r="E23" s="7"/>
      <c r="F23" s="24"/>
    </row>
    <row r="24" spans="1:8" x14ac:dyDescent="0.3">
      <c r="E24" s="7"/>
      <c r="F24" s="24"/>
    </row>
    <row r="25" spans="1:8" x14ac:dyDescent="0.3">
      <c r="A25" s="33" t="s">
        <v>80</v>
      </c>
      <c r="B25" s="34" t="s">
        <v>1</v>
      </c>
      <c r="C25" s="34" t="s">
        <v>81</v>
      </c>
      <c r="D25" s="34"/>
      <c r="E25" s="35" t="s">
        <v>82</v>
      </c>
      <c r="F25" s="36" t="s">
        <v>83</v>
      </c>
      <c r="G25" s="37"/>
    </row>
    <row r="26" spans="1:8" x14ac:dyDescent="0.3">
      <c r="A26" s="171">
        <v>223896</v>
      </c>
      <c r="B26" s="5">
        <v>556543</v>
      </c>
      <c r="C26" s="38" t="str">
        <f t="shared" ref="C26:C31" si="0">RIGHT(B26,3)</f>
        <v>543</v>
      </c>
      <c r="D26" s="38"/>
      <c r="E26" s="39">
        <f>COUNTIF($E$3:$E$20, C26)</f>
        <v>0</v>
      </c>
      <c r="F26" s="40">
        <f>(E26/6)</f>
        <v>0</v>
      </c>
      <c r="G26" t="s">
        <v>84</v>
      </c>
    </row>
    <row r="27" spans="1:8" x14ac:dyDescent="0.3">
      <c r="A27" s="172"/>
      <c r="B27" s="5">
        <v>556544</v>
      </c>
      <c r="C27" s="41" t="str">
        <f t="shared" si="0"/>
        <v>544</v>
      </c>
      <c r="D27" s="41"/>
      <c r="E27" s="42">
        <f>COUNTIF($E$3:$E$20, C27)</f>
        <v>6</v>
      </c>
      <c r="F27" s="40">
        <f t="shared" ref="F27:F31" si="1">(E27/6)</f>
        <v>1</v>
      </c>
      <c r="G27" t="s">
        <v>85</v>
      </c>
    </row>
    <row r="28" spans="1:8" x14ac:dyDescent="0.3">
      <c r="A28" s="173"/>
      <c r="B28" s="5">
        <v>556545</v>
      </c>
      <c r="C28" s="43" t="str">
        <f t="shared" si="0"/>
        <v>545</v>
      </c>
      <c r="D28" s="43"/>
      <c r="E28" s="44">
        <f>COUNTIF($E$3:$E$20, C28)</f>
        <v>3</v>
      </c>
      <c r="F28" s="45">
        <f t="shared" si="1"/>
        <v>0.5</v>
      </c>
      <c r="G28" t="s">
        <v>86</v>
      </c>
    </row>
    <row r="29" spans="1:8" x14ac:dyDescent="0.3">
      <c r="A29" s="174">
        <v>218788</v>
      </c>
      <c r="B29" s="8">
        <v>555974</v>
      </c>
      <c r="C29" s="46" t="str">
        <f t="shared" si="0"/>
        <v>974</v>
      </c>
      <c r="D29" s="46"/>
      <c r="E29" s="42">
        <f t="shared" ref="E29:E31" si="2">COUNTIF($E$3:$E$20, C29)</f>
        <v>0</v>
      </c>
      <c r="F29" s="40">
        <f t="shared" si="1"/>
        <v>0</v>
      </c>
      <c r="G29" t="s">
        <v>84</v>
      </c>
    </row>
    <row r="30" spans="1:8" x14ac:dyDescent="0.3">
      <c r="A30" s="172"/>
      <c r="B30" s="8">
        <v>555975</v>
      </c>
      <c r="C30" s="41" t="str">
        <f t="shared" si="0"/>
        <v>975</v>
      </c>
      <c r="D30" s="41"/>
      <c r="E30" s="39">
        <f t="shared" si="2"/>
        <v>6</v>
      </c>
      <c r="F30" s="40">
        <f t="shared" si="1"/>
        <v>1</v>
      </c>
      <c r="G30" t="s">
        <v>85</v>
      </c>
    </row>
    <row r="31" spans="1:8" x14ac:dyDescent="0.3">
      <c r="A31" s="173"/>
      <c r="B31" s="11">
        <v>555976</v>
      </c>
      <c r="C31" s="43" t="str">
        <f t="shared" si="0"/>
        <v>976</v>
      </c>
      <c r="D31" s="43"/>
      <c r="E31" s="47">
        <f t="shared" si="2"/>
        <v>3</v>
      </c>
      <c r="F31" s="45">
        <f t="shared" si="1"/>
        <v>0.5</v>
      </c>
      <c r="G31" t="s">
        <v>86</v>
      </c>
    </row>
  </sheetData>
  <mergeCells count="3">
    <mergeCell ref="A1:B1"/>
    <mergeCell ref="A26:A28"/>
    <mergeCell ref="A29:A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D9E2-34AD-4869-B382-3078AD6FCE06}">
  <dimension ref="A1:P35"/>
  <sheetViews>
    <sheetView topLeftCell="G1" workbookViewId="0">
      <selection activeCell="H25" sqref="H25"/>
    </sheetView>
  </sheetViews>
  <sheetFormatPr defaultRowHeight="14.4" x14ac:dyDescent="0.3"/>
  <cols>
    <col min="2" max="3" width="14.44140625" customWidth="1"/>
    <col min="4" max="4" width="0" hidden="1" customWidth="1"/>
    <col min="5" max="5" width="18" customWidth="1"/>
    <col min="6" max="6" width="20.6640625" customWidth="1"/>
    <col min="7" max="7" width="56.33203125" customWidth="1"/>
    <col min="8" max="8" width="22" customWidth="1"/>
  </cols>
  <sheetData>
    <row r="1" spans="1:16" x14ac:dyDescent="0.3">
      <c r="A1" s="169">
        <v>45617</v>
      </c>
      <c r="B1" s="170"/>
      <c r="C1" s="23"/>
      <c r="E1" s="7"/>
      <c r="F1" s="24"/>
      <c r="G1" s="25"/>
    </row>
    <row r="2" spans="1:16" x14ac:dyDescent="0.3">
      <c r="A2" s="26" t="s">
        <v>39</v>
      </c>
      <c r="B2" s="26" t="s">
        <v>40</v>
      </c>
      <c r="C2" s="26" t="s">
        <v>41</v>
      </c>
      <c r="D2" s="26" t="s">
        <v>42</v>
      </c>
      <c r="E2" s="26" t="s">
        <v>43</v>
      </c>
      <c r="F2" s="26" t="s">
        <v>44</v>
      </c>
      <c r="G2" s="27" t="s">
        <v>45</v>
      </c>
      <c r="H2" t="s">
        <v>46</v>
      </c>
    </row>
    <row r="3" spans="1:16" ht="43.2" x14ac:dyDescent="0.3">
      <c r="A3" s="28">
        <v>1</v>
      </c>
      <c r="B3" s="8">
        <v>556544</v>
      </c>
      <c r="C3" s="8">
        <v>556543</v>
      </c>
      <c r="D3" s="28"/>
      <c r="E3" s="29">
        <v>544</v>
      </c>
      <c r="F3" s="29">
        <v>10</v>
      </c>
      <c r="G3" s="30" t="s">
        <v>87</v>
      </c>
      <c r="H3" t="s">
        <v>88</v>
      </c>
    </row>
    <row r="4" spans="1:16" ht="28.8" x14ac:dyDescent="0.3">
      <c r="A4" s="31">
        <v>1</v>
      </c>
      <c r="B4" s="8">
        <v>555976</v>
      </c>
      <c r="C4" s="8">
        <v>555975</v>
      </c>
      <c r="D4" s="31"/>
      <c r="E4" s="8">
        <v>975</v>
      </c>
      <c r="F4" s="8">
        <v>8</v>
      </c>
      <c r="G4" s="9" t="s">
        <v>89</v>
      </c>
      <c r="H4" t="s">
        <v>90</v>
      </c>
    </row>
    <row r="5" spans="1:16" x14ac:dyDescent="0.3">
      <c r="A5" s="31">
        <v>1</v>
      </c>
      <c r="B5" s="8">
        <v>555974</v>
      </c>
      <c r="C5" s="8">
        <v>555976</v>
      </c>
      <c r="D5" s="31"/>
      <c r="E5" s="8">
        <v>976</v>
      </c>
      <c r="F5" s="8">
        <v>30</v>
      </c>
      <c r="G5" s="9" t="s">
        <v>91</v>
      </c>
      <c r="H5" t="s">
        <v>92</v>
      </c>
    </row>
    <row r="6" spans="1:16" x14ac:dyDescent="0.3">
      <c r="A6" s="31">
        <v>1</v>
      </c>
      <c r="B6" s="8">
        <v>556545</v>
      </c>
      <c r="C6" s="8">
        <v>556544</v>
      </c>
      <c r="D6" s="31"/>
      <c r="E6" s="8">
        <v>544</v>
      </c>
      <c r="F6" s="8">
        <v>10</v>
      </c>
      <c r="G6" s="9" t="s">
        <v>93</v>
      </c>
      <c r="H6" t="s">
        <v>94</v>
      </c>
    </row>
    <row r="7" spans="1:16" x14ac:dyDescent="0.3">
      <c r="A7" s="31">
        <v>1</v>
      </c>
      <c r="B7" s="8">
        <v>556543</v>
      </c>
      <c r="C7" s="8">
        <v>556545</v>
      </c>
      <c r="D7" s="31"/>
      <c r="E7" s="8">
        <v>545</v>
      </c>
      <c r="F7" s="8">
        <v>10</v>
      </c>
      <c r="G7" s="9" t="s">
        <v>95</v>
      </c>
      <c r="H7" t="s">
        <v>96</v>
      </c>
    </row>
    <row r="8" spans="1:16" x14ac:dyDescent="0.3">
      <c r="A8" s="31">
        <v>1</v>
      </c>
      <c r="B8" s="8">
        <v>555975</v>
      </c>
      <c r="C8" s="8">
        <v>555974</v>
      </c>
      <c r="D8" s="31"/>
      <c r="E8" s="8">
        <v>974</v>
      </c>
      <c r="F8" s="8">
        <v>20</v>
      </c>
      <c r="G8" s="9"/>
      <c r="H8" t="s">
        <v>97</v>
      </c>
    </row>
    <row r="9" spans="1:16" x14ac:dyDescent="0.3">
      <c r="A9" s="32">
        <v>2</v>
      </c>
      <c r="B9" s="5">
        <v>556544</v>
      </c>
      <c r="C9" s="5">
        <v>556545</v>
      </c>
      <c r="D9" s="32"/>
      <c r="E9" s="5">
        <v>544</v>
      </c>
      <c r="F9" s="5">
        <v>10</v>
      </c>
      <c r="G9" s="6"/>
      <c r="H9" t="s">
        <v>98</v>
      </c>
    </row>
    <row r="10" spans="1:16" ht="28.8" x14ac:dyDescent="0.3">
      <c r="A10" s="32">
        <v>2</v>
      </c>
      <c r="B10" s="5">
        <v>555974</v>
      </c>
      <c r="C10" s="5">
        <v>555976</v>
      </c>
      <c r="D10" s="32"/>
      <c r="E10" s="5">
        <v>976</v>
      </c>
      <c r="F10" s="5">
        <v>20</v>
      </c>
      <c r="G10" s="6" t="s">
        <v>99</v>
      </c>
      <c r="H10" t="s">
        <v>100</v>
      </c>
    </row>
    <row r="11" spans="1:16" ht="28.8" x14ac:dyDescent="0.3">
      <c r="A11" s="32">
        <v>2</v>
      </c>
      <c r="B11" s="5">
        <v>556543</v>
      </c>
      <c r="C11" s="5">
        <v>556544</v>
      </c>
      <c r="D11" s="32"/>
      <c r="E11" s="5">
        <v>544</v>
      </c>
      <c r="F11" s="5">
        <v>7</v>
      </c>
      <c r="G11" s="6" t="s">
        <v>101</v>
      </c>
      <c r="H11" t="s">
        <v>102</v>
      </c>
    </row>
    <row r="12" spans="1:16" x14ac:dyDescent="0.3">
      <c r="A12" s="32">
        <v>2</v>
      </c>
      <c r="B12" s="5">
        <v>555975</v>
      </c>
      <c r="C12" s="5">
        <v>555974</v>
      </c>
      <c r="D12" s="32"/>
      <c r="E12" s="5">
        <v>974</v>
      </c>
      <c r="F12" s="5">
        <v>25</v>
      </c>
      <c r="G12" s="6"/>
      <c r="H12" t="s">
        <v>103</v>
      </c>
    </row>
    <row r="13" spans="1:16" ht="28.8" x14ac:dyDescent="0.3">
      <c r="A13" s="32">
        <v>2</v>
      </c>
      <c r="B13" s="5">
        <v>555976</v>
      </c>
      <c r="C13" s="5">
        <v>555975</v>
      </c>
      <c r="D13" s="32"/>
      <c r="E13" s="5">
        <v>975</v>
      </c>
      <c r="F13" s="5">
        <v>30</v>
      </c>
      <c r="G13" s="6" t="s">
        <v>104</v>
      </c>
      <c r="H13" t="s">
        <v>105</v>
      </c>
    </row>
    <row r="14" spans="1:16" x14ac:dyDescent="0.3">
      <c r="A14" s="32">
        <v>2</v>
      </c>
      <c r="B14" s="5">
        <v>556545</v>
      </c>
      <c r="C14" s="5">
        <v>556543</v>
      </c>
      <c r="D14" s="32"/>
      <c r="E14" s="5">
        <v>545</v>
      </c>
      <c r="F14" s="5">
        <v>5</v>
      </c>
      <c r="G14" s="6" t="s">
        <v>106</v>
      </c>
      <c r="H14" t="s">
        <v>107</v>
      </c>
      <c r="O14" s="7"/>
      <c r="P14" s="7"/>
    </row>
    <row r="15" spans="1:16" x14ac:dyDescent="0.3">
      <c r="A15" s="31">
        <v>3</v>
      </c>
      <c r="B15" s="8">
        <v>555976</v>
      </c>
      <c r="C15" s="8">
        <v>555974</v>
      </c>
      <c r="D15" s="31"/>
      <c r="E15" s="8">
        <v>974</v>
      </c>
      <c r="F15" s="8">
        <v>30</v>
      </c>
      <c r="G15" s="9"/>
      <c r="H15" t="s">
        <v>108</v>
      </c>
      <c r="O15" s="7"/>
      <c r="P15" s="7"/>
    </row>
    <row r="16" spans="1:16" x14ac:dyDescent="0.3">
      <c r="A16" s="31">
        <v>3</v>
      </c>
      <c r="B16" s="8">
        <v>556543</v>
      </c>
      <c r="C16" s="8">
        <v>556545</v>
      </c>
      <c r="D16" s="31"/>
      <c r="E16" s="8">
        <v>545</v>
      </c>
      <c r="F16" s="8">
        <v>5</v>
      </c>
      <c r="G16" s="9"/>
      <c r="H16" t="s">
        <v>109</v>
      </c>
      <c r="O16" s="7"/>
      <c r="P16" s="7"/>
    </row>
    <row r="17" spans="1:16" x14ac:dyDescent="0.3">
      <c r="A17" s="31">
        <v>3</v>
      </c>
      <c r="B17" s="8">
        <v>556545</v>
      </c>
      <c r="C17" s="8">
        <v>556544</v>
      </c>
      <c r="D17" s="31"/>
      <c r="E17" s="8">
        <v>544</v>
      </c>
      <c r="F17" s="8">
        <v>15</v>
      </c>
      <c r="G17" s="9" t="s">
        <v>110</v>
      </c>
      <c r="H17" t="s">
        <v>111</v>
      </c>
      <c r="O17" s="7"/>
      <c r="P17" s="7"/>
    </row>
    <row r="18" spans="1:16" ht="28.8" x14ac:dyDescent="0.3">
      <c r="A18" s="31">
        <v>3</v>
      </c>
      <c r="B18" s="8">
        <v>555975</v>
      </c>
      <c r="C18" s="8">
        <v>555976</v>
      </c>
      <c r="D18" s="31"/>
      <c r="E18" s="8">
        <v>975</v>
      </c>
      <c r="F18" s="8">
        <v>15</v>
      </c>
      <c r="G18" s="9" t="s">
        <v>112</v>
      </c>
      <c r="H18" t="s">
        <v>113</v>
      </c>
      <c r="O18" s="7"/>
      <c r="P18" s="7"/>
    </row>
    <row r="19" spans="1:16" x14ac:dyDescent="0.3">
      <c r="A19" s="31">
        <v>3</v>
      </c>
      <c r="B19" s="8">
        <v>556544</v>
      </c>
      <c r="C19" s="8">
        <v>556543</v>
      </c>
      <c r="D19" s="31"/>
      <c r="E19" s="8">
        <v>544</v>
      </c>
      <c r="F19" s="8">
        <v>10</v>
      </c>
      <c r="G19" s="9" t="s">
        <v>114</v>
      </c>
      <c r="H19" t="s">
        <v>68</v>
      </c>
      <c r="O19" s="7"/>
      <c r="P19" s="7"/>
    </row>
    <row r="20" spans="1:16" ht="28.8" x14ac:dyDescent="0.3">
      <c r="A20" s="31">
        <v>3</v>
      </c>
      <c r="B20" s="8">
        <v>555974</v>
      </c>
      <c r="C20" s="8">
        <v>555975</v>
      </c>
      <c r="D20" s="31"/>
      <c r="E20" s="8">
        <v>975</v>
      </c>
      <c r="F20" s="8">
        <v>30</v>
      </c>
      <c r="G20" s="9" t="s">
        <v>115</v>
      </c>
      <c r="H20" t="s">
        <v>116</v>
      </c>
    </row>
    <row r="21" spans="1:16" x14ac:dyDescent="0.3">
      <c r="A21" t="s">
        <v>117</v>
      </c>
      <c r="E21" s="7"/>
      <c r="F21" s="24"/>
    </row>
    <row r="22" spans="1:16" x14ac:dyDescent="0.3">
      <c r="A22" s="48" t="s">
        <v>118</v>
      </c>
      <c r="E22" s="7"/>
      <c r="F22" s="24"/>
    </row>
    <row r="23" spans="1:16" x14ac:dyDescent="0.3">
      <c r="A23" t="s">
        <v>119</v>
      </c>
      <c r="E23" s="7"/>
      <c r="F23" s="24"/>
    </row>
    <row r="24" spans="1:16" x14ac:dyDescent="0.3">
      <c r="A24" t="s">
        <v>120</v>
      </c>
      <c r="E24" s="7"/>
      <c r="F24" s="24"/>
    </row>
    <row r="25" spans="1:16" x14ac:dyDescent="0.3">
      <c r="A25" s="33" t="s">
        <v>80</v>
      </c>
      <c r="B25" s="34" t="s">
        <v>1</v>
      </c>
      <c r="C25" s="34" t="s">
        <v>81</v>
      </c>
      <c r="D25" s="34"/>
      <c r="E25" s="35" t="s">
        <v>82</v>
      </c>
      <c r="F25" s="36" t="s">
        <v>83</v>
      </c>
      <c r="G25" s="37"/>
    </row>
    <row r="26" spans="1:16" x14ac:dyDescent="0.3">
      <c r="A26" s="171">
        <v>223896</v>
      </c>
      <c r="B26" s="5">
        <v>556543</v>
      </c>
      <c r="C26" s="38" t="str">
        <f t="shared" ref="C26:C31" si="0">RIGHT(B26,3)</f>
        <v>543</v>
      </c>
      <c r="D26" s="38"/>
      <c r="E26" s="39">
        <f>COUNTIF($E$3:$E$20, C26)</f>
        <v>0</v>
      </c>
      <c r="F26" s="40">
        <f>(E26/6)</f>
        <v>0</v>
      </c>
      <c r="G26" t="s">
        <v>84</v>
      </c>
    </row>
    <row r="27" spans="1:16" x14ac:dyDescent="0.3">
      <c r="A27" s="172"/>
      <c r="B27" s="5">
        <v>556544</v>
      </c>
      <c r="C27" s="41" t="str">
        <f t="shared" si="0"/>
        <v>544</v>
      </c>
      <c r="D27" s="41"/>
      <c r="E27" s="42">
        <f>COUNTIF($E$3:$E$20, C27)</f>
        <v>6</v>
      </c>
      <c r="F27" s="40">
        <f t="shared" ref="F27:F31" si="1">(E27/6)</f>
        <v>1</v>
      </c>
      <c r="G27" t="s">
        <v>85</v>
      </c>
    </row>
    <row r="28" spans="1:16" x14ac:dyDescent="0.3">
      <c r="A28" s="173"/>
      <c r="B28" s="5">
        <v>556545</v>
      </c>
      <c r="C28" s="43" t="str">
        <f t="shared" si="0"/>
        <v>545</v>
      </c>
      <c r="D28" s="43"/>
      <c r="E28" s="44">
        <f>COUNTIF($E$3:$E$20, C28)</f>
        <v>3</v>
      </c>
      <c r="F28" s="45">
        <f t="shared" si="1"/>
        <v>0.5</v>
      </c>
      <c r="G28" t="s">
        <v>86</v>
      </c>
    </row>
    <row r="29" spans="1:16" x14ac:dyDescent="0.3">
      <c r="A29" s="174">
        <v>218788</v>
      </c>
      <c r="B29" s="8">
        <v>555974</v>
      </c>
      <c r="C29" s="46" t="str">
        <f t="shared" si="0"/>
        <v>974</v>
      </c>
      <c r="D29" s="46"/>
      <c r="E29" s="42">
        <f t="shared" ref="E29:E31" si="2">COUNTIF($E$3:$E$20, C29)</f>
        <v>3</v>
      </c>
      <c r="F29" s="40">
        <f t="shared" si="1"/>
        <v>0.5</v>
      </c>
      <c r="G29" t="s">
        <v>86</v>
      </c>
    </row>
    <row r="30" spans="1:16" x14ac:dyDescent="0.3">
      <c r="A30" s="172"/>
      <c r="B30" s="8">
        <v>555975</v>
      </c>
      <c r="C30" s="41" t="str">
        <f t="shared" si="0"/>
        <v>975</v>
      </c>
      <c r="D30" s="41"/>
      <c r="E30" s="39">
        <f t="shared" si="2"/>
        <v>4</v>
      </c>
      <c r="F30" s="40">
        <f t="shared" si="1"/>
        <v>0.66666666666666663</v>
      </c>
      <c r="G30" t="s">
        <v>85</v>
      </c>
    </row>
    <row r="31" spans="1:16" x14ac:dyDescent="0.3">
      <c r="A31" s="173"/>
      <c r="B31" s="11">
        <v>555976</v>
      </c>
      <c r="C31" s="43" t="str">
        <f t="shared" si="0"/>
        <v>976</v>
      </c>
      <c r="D31" s="43"/>
      <c r="E31" s="47">
        <f t="shared" si="2"/>
        <v>2</v>
      </c>
      <c r="F31" s="45">
        <f t="shared" si="1"/>
        <v>0.33333333333333331</v>
      </c>
      <c r="G31" t="s">
        <v>84</v>
      </c>
    </row>
    <row r="35" spans="5:5" x14ac:dyDescent="0.3">
      <c r="E35" s="104"/>
    </row>
  </sheetData>
  <sortState xmlns:xlrd2="http://schemas.microsoft.com/office/spreadsheetml/2017/richdata2" ref="O14:P19">
    <sortCondition ref="P14:P19"/>
  </sortState>
  <mergeCells count="3">
    <mergeCell ref="A1:B1"/>
    <mergeCell ref="A26:A28"/>
    <mergeCell ref="A29: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7599-A4E8-4D5E-9A8D-E84754675E57}">
  <dimension ref="A1:P41"/>
  <sheetViews>
    <sheetView workbookViewId="0">
      <selection activeCell="H25" sqref="H25:K31"/>
    </sheetView>
  </sheetViews>
  <sheetFormatPr defaultRowHeight="14.4" x14ac:dyDescent="0.3"/>
  <cols>
    <col min="2" max="3" width="14.44140625" customWidth="1"/>
    <col min="4" max="4" width="0" hidden="1" customWidth="1"/>
    <col min="5" max="5" width="18" customWidth="1"/>
    <col min="6" max="6" width="20.6640625" customWidth="1"/>
    <col min="7" max="7" width="56.33203125" customWidth="1"/>
    <col min="8" max="9" width="22" customWidth="1"/>
    <col min="10" max="10" width="20.109375" customWidth="1"/>
    <col min="11" max="11" width="19" customWidth="1"/>
    <col min="12" max="12" width="22.6640625" customWidth="1"/>
  </cols>
  <sheetData>
    <row r="1" spans="1:16" x14ac:dyDescent="0.3">
      <c r="A1" s="169">
        <v>45618</v>
      </c>
      <c r="B1" s="170"/>
      <c r="C1" s="23"/>
      <c r="E1" s="7"/>
      <c r="F1" s="24"/>
      <c r="G1" s="25"/>
    </row>
    <row r="2" spans="1:16" ht="15" thickBot="1" x14ac:dyDescent="0.35">
      <c r="A2" s="26" t="s">
        <v>39</v>
      </c>
      <c r="B2" s="26" t="s">
        <v>40</v>
      </c>
      <c r="C2" s="26" t="s">
        <v>41</v>
      </c>
      <c r="D2" s="26" t="s">
        <v>42</v>
      </c>
      <c r="E2" s="26" t="s">
        <v>43</v>
      </c>
      <c r="F2" s="26" t="s">
        <v>44</v>
      </c>
      <c r="G2" s="27" t="s">
        <v>45</v>
      </c>
      <c r="H2" t="s">
        <v>46</v>
      </c>
    </row>
    <row r="3" spans="1:16" x14ac:dyDescent="0.3">
      <c r="A3" s="28">
        <v>1</v>
      </c>
      <c r="B3" s="8">
        <v>555976</v>
      </c>
      <c r="C3" s="8">
        <v>555974</v>
      </c>
      <c r="D3" s="28"/>
      <c r="E3" s="29">
        <v>974</v>
      </c>
      <c r="F3" s="29">
        <v>30</v>
      </c>
      <c r="G3" s="30"/>
      <c r="H3" t="s">
        <v>121</v>
      </c>
    </row>
    <row r="4" spans="1:16" x14ac:dyDescent="0.3">
      <c r="A4" s="31">
        <v>1</v>
      </c>
      <c r="B4" s="8">
        <v>556545</v>
      </c>
      <c r="C4" s="8">
        <v>556543</v>
      </c>
      <c r="D4" s="31"/>
      <c r="E4" s="29">
        <v>545</v>
      </c>
      <c r="F4" s="8">
        <v>5</v>
      </c>
      <c r="G4" s="9" t="s">
        <v>122</v>
      </c>
      <c r="H4" t="s">
        <v>123</v>
      </c>
    </row>
    <row r="5" spans="1:16" x14ac:dyDescent="0.3">
      <c r="A5" s="31">
        <v>1</v>
      </c>
      <c r="B5" s="8">
        <v>555975</v>
      </c>
      <c r="C5" s="8">
        <v>555976</v>
      </c>
      <c r="D5" s="31"/>
      <c r="E5" s="29">
        <v>975</v>
      </c>
      <c r="F5" s="8">
        <v>10</v>
      </c>
      <c r="G5" s="9" t="s">
        <v>124</v>
      </c>
      <c r="H5" t="s">
        <v>125</v>
      </c>
    </row>
    <row r="6" spans="1:16" x14ac:dyDescent="0.3">
      <c r="A6" s="31">
        <v>1</v>
      </c>
      <c r="B6" s="8">
        <v>556544</v>
      </c>
      <c r="C6" s="8">
        <v>556545</v>
      </c>
      <c r="D6" s="31"/>
      <c r="E6" s="29">
        <v>544</v>
      </c>
      <c r="F6" s="8">
        <v>15</v>
      </c>
      <c r="G6" s="9" t="s">
        <v>126</v>
      </c>
      <c r="H6" t="s">
        <v>127</v>
      </c>
    </row>
    <row r="7" spans="1:16" x14ac:dyDescent="0.3">
      <c r="A7" s="31">
        <v>1</v>
      </c>
      <c r="B7" s="8">
        <v>556543</v>
      </c>
      <c r="C7" s="8">
        <v>556544</v>
      </c>
      <c r="D7" s="31"/>
      <c r="E7" s="29">
        <v>544</v>
      </c>
      <c r="F7" s="8">
        <v>5</v>
      </c>
      <c r="G7" s="9" t="s">
        <v>128</v>
      </c>
      <c r="H7" t="s">
        <v>129</v>
      </c>
    </row>
    <row r="8" spans="1:16" x14ac:dyDescent="0.3">
      <c r="A8" s="31">
        <v>1</v>
      </c>
      <c r="B8" s="8">
        <v>555974</v>
      </c>
      <c r="C8" s="8">
        <v>555975</v>
      </c>
      <c r="D8" s="31"/>
      <c r="E8" s="29">
        <v>974</v>
      </c>
      <c r="F8" s="8">
        <v>10</v>
      </c>
      <c r="G8" s="9"/>
      <c r="H8" t="s">
        <v>130</v>
      </c>
    </row>
    <row r="9" spans="1:16" x14ac:dyDescent="0.3">
      <c r="A9" s="32">
        <v>2</v>
      </c>
      <c r="B9" s="5">
        <v>556544</v>
      </c>
      <c r="C9" s="5">
        <v>556543</v>
      </c>
      <c r="D9" s="32"/>
      <c r="E9" s="5">
        <v>544</v>
      </c>
      <c r="F9" s="5">
        <v>20</v>
      </c>
      <c r="G9" s="6"/>
      <c r="H9" t="s">
        <v>131</v>
      </c>
    </row>
    <row r="10" spans="1:16" ht="28.8" x14ac:dyDescent="0.3">
      <c r="A10" s="32">
        <v>2</v>
      </c>
      <c r="B10" s="5">
        <v>555975</v>
      </c>
      <c r="C10" s="5">
        <v>555974</v>
      </c>
      <c r="D10" s="32"/>
      <c r="E10" s="5">
        <v>974</v>
      </c>
      <c r="F10" s="5">
        <v>10</v>
      </c>
      <c r="G10" s="6" t="s">
        <v>132</v>
      </c>
      <c r="H10" t="s">
        <v>133</v>
      </c>
    </row>
    <row r="11" spans="1:16" x14ac:dyDescent="0.3">
      <c r="A11" s="32">
        <v>2</v>
      </c>
      <c r="B11" s="5">
        <v>555976</v>
      </c>
      <c r="C11" s="5">
        <v>555975</v>
      </c>
      <c r="D11" s="32"/>
      <c r="E11" s="5">
        <v>975</v>
      </c>
      <c r="F11" s="5">
        <v>10</v>
      </c>
      <c r="G11" s="6"/>
      <c r="H11" t="s">
        <v>134</v>
      </c>
    </row>
    <row r="12" spans="1:16" x14ac:dyDescent="0.3">
      <c r="A12" s="32">
        <v>2</v>
      </c>
      <c r="B12" s="5">
        <v>556543</v>
      </c>
      <c r="C12" s="5">
        <v>556545</v>
      </c>
      <c r="D12" s="32"/>
      <c r="E12" s="5">
        <v>545</v>
      </c>
      <c r="F12" s="5">
        <v>5</v>
      </c>
      <c r="G12" s="6"/>
      <c r="H12" t="s">
        <v>135</v>
      </c>
    </row>
    <row r="13" spans="1:16" x14ac:dyDescent="0.3">
      <c r="A13" s="32">
        <v>2</v>
      </c>
      <c r="B13" s="5">
        <v>556545</v>
      </c>
      <c r="C13" s="5">
        <v>556544</v>
      </c>
      <c r="D13" s="32"/>
      <c r="E13" s="5">
        <v>544</v>
      </c>
      <c r="F13" s="5">
        <v>10</v>
      </c>
      <c r="G13" s="6"/>
      <c r="H13" t="s">
        <v>136</v>
      </c>
    </row>
    <row r="14" spans="1:16" x14ac:dyDescent="0.3">
      <c r="A14" s="32">
        <v>2</v>
      </c>
      <c r="B14" s="5">
        <v>555974</v>
      </c>
      <c r="C14" s="5">
        <v>555976</v>
      </c>
      <c r="D14" s="32"/>
      <c r="E14" s="5">
        <v>974</v>
      </c>
      <c r="F14" s="5">
        <v>15</v>
      </c>
      <c r="G14" s="6" t="s">
        <v>137</v>
      </c>
      <c r="H14" t="s">
        <v>138</v>
      </c>
      <c r="O14" s="7"/>
      <c r="P14" s="7"/>
    </row>
    <row r="15" spans="1:16" x14ac:dyDescent="0.3">
      <c r="A15" s="31">
        <v>3</v>
      </c>
      <c r="B15" s="8">
        <v>556544</v>
      </c>
      <c r="C15" s="8">
        <v>556545</v>
      </c>
      <c r="D15" s="31"/>
      <c r="E15" s="8">
        <v>544</v>
      </c>
      <c r="F15" s="8">
        <v>30</v>
      </c>
      <c r="G15" s="9" t="s">
        <v>139</v>
      </c>
      <c r="H15" t="s">
        <v>140</v>
      </c>
      <c r="O15" s="7"/>
      <c r="P15" s="7"/>
    </row>
    <row r="16" spans="1:16" x14ac:dyDescent="0.3">
      <c r="A16" s="31">
        <v>3</v>
      </c>
      <c r="B16" s="8">
        <v>555975</v>
      </c>
      <c r="C16" s="8">
        <v>555976</v>
      </c>
      <c r="D16" s="31"/>
      <c r="E16" s="8">
        <v>975</v>
      </c>
      <c r="F16" s="8">
        <v>5</v>
      </c>
      <c r="G16" s="9"/>
      <c r="H16" t="s">
        <v>141</v>
      </c>
      <c r="O16" s="7"/>
      <c r="P16" s="7"/>
    </row>
    <row r="17" spans="1:16" x14ac:dyDescent="0.3">
      <c r="A17" s="31">
        <v>3</v>
      </c>
      <c r="B17" s="8">
        <v>555976</v>
      </c>
      <c r="C17" s="8">
        <v>555974</v>
      </c>
      <c r="D17" s="31"/>
      <c r="E17" s="8">
        <v>974</v>
      </c>
      <c r="F17" s="8">
        <v>15</v>
      </c>
      <c r="G17" s="9" t="s">
        <v>142</v>
      </c>
      <c r="H17" t="s">
        <v>143</v>
      </c>
      <c r="O17" s="7"/>
      <c r="P17" s="7"/>
    </row>
    <row r="18" spans="1:16" ht="28.8" x14ac:dyDescent="0.3">
      <c r="A18" s="31">
        <v>3</v>
      </c>
      <c r="B18" s="8">
        <v>556545</v>
      </c>
      <c r="C18" s="8">
        <v>556543</v>
      </c>
      <c r="D18" s="31"/>
      <c r="E18" s="8">
        <v>545</v>
      </c>
      <c r="F18" s="8">
        <v>5</v>
      </c>
      <c r="G18" s="9" t="s">
        <v>144</v>
      </c>
      <c r="H18" t="s">
        <v>145</v>
      </c>
      <c r="O18" s="7"/>
      <c r="P18" s="7"/>
    </row>
    <row r="19" spans="1:16" x14ac:dyDescent="0.3">
      <c r="A19" s="31">
        <v>3</v>
      </c>
      <c r="B19" s="8">
        <v>556543</v>
      </c>
      <c r="C19" s="8">
        <v>556544</v>
      </c>
      <c r="D19" s="31"/>
      <c r="E19" s="8">
        <v>544</v>
      </c>
      <c r="F19" s="8">
        <v>5</v>
      </c>
      <c r="G19" s="9"/>
      <c r="H19" t="s">
        <v>146</v>
      </c>
      <c r="O19" s="7"/>
      <c r="P19" s="7"/>
    </row>
    <row r="20" spans="1:16" x14ac:dyDescent="0.3">
      <c r="A20" s="31">
        <v>3</v>
      </c>
      <c r="B20" s="8">
        <v>555974</v>
      </c>
      <c r="C20" s="8">
        <v>555975</v>
      </c>
      <c r="D20" s="31"/>
      <c r="E20" s="8">
        <v>975</v>
      </c>
      <c r="F20" s="8">
        <v>20</v>
      </c>
      <c r="G20" s="9" t="s">
        <v>147</v>
      </c>
      <c r="H20" t="s">
        <v>148</v>
      </c>
    </row>
    <row r="21" spans="1:16" x14ac:dyDescent="0.3">
      <c r="A21" t="s">
        <v>117</v>
      </c>
      <c r="E21" s="7"/>
      <c r="F21" s="24"/>
    </row>
    <row r="22" spans="1:16" x14ac:dyDescent="0.3">
      <c r="A22" s="48" t="s">
        <v>149</v>
      </c>
      <c r="E22" s="7"/>
      <c r="F22" s="24"/>
    </row>
    <row r="23" spans="1:16" x14ac:dyDescent="0.3">
      <c r="E23" s="7"/>
      <c r="F23" s="24"/>
    </row>
    <row r="24" spans="1:16" ht="15" thickBot="1" x14ac:dyDescent="0.35">
      <c r="E24" s="7"/>
      <c r="F24" s="24"/>
    </row>
    <row r="25" spans="1:16" ht="29.4" thickBot="1" x14ac:dyDescent="0.35">
      <c r="A25" s="33" t="s">
        <v>80</v>
      </c>
      <c r="B25" s="34" t="s">
        <v>1</v>
      </c>
      <c r="C25" s="34" t="s">
        <v>81</v>
      </c>
      <c r="D25" s="34"/>
      <c r="E25" s="35" t="s">
        <v>82</v>
      </c>
      <c r="F25" s="36" t="s">
        <v>83</v>
      </c>
      <c r="G25" s="37"/>
      <c r="H25" s="85" t="s">
        <v>150</v>
      </c>
      <c r="I25" s="86" t="s">
        <v>151</v>
      </c>
      <c r="J25" s="86" t="s">
        <v>152</v>
      </c>
      <c r="K25" s="87" t="s">
        <v>153</v>
      </c>
    </row>
    <row r="26" spans="1:16" x14ac:dyDescent="0.3">
      <c r="A26" s="171">
        <v>223896</v>
      </c>
      <c r="B26" s="5">
        <v>556543</v>
      </c>
      <c r="C26" s="38" t="str">
        <f t="shared" ref="C26:C31" si="0">RIGHT(B26,3)</f>
        <v>543</v>
      </c>
      <c r="D26" s="38"/>
      <c r="E26" s="39">
        <f t="shared" ref="E26:E31" si="1">COUNTIF($E$3:$E$20, C26)</f>
        <v>0</v>
      </c>
      <c r="F26" s="40">
        <f t="shared" ref="F26:F31" si="2">(E26/6)</f>
        <v>0</v>
      </c>
      <c r="G26" t="s">
        <v>84</v>
      </c>
      <c r="H26" s="88">
        <f>('TT Day 1 - PRE'!E26+'TT Day 2 - PRE'!E26+'TT Day 3 - PRE'!E26)</f>
        <v>0</v>
      </c>
      <c r="I26" s="89">
        <f t="shared" ref="I26:I31" si="3">(H26/18)</f>
        <v>0</v>
      </c>
      <c r="J26" s="90" t="s">
        <v>84</v>
      </c>
      <c r="K26" s="91" t="s">
        <v>154</v>
      </c>
    </row>
    <row r="27" spans="1:16" x14ac:dyDescent="0.3">
      <c r="A27" s="172"/>
      <c r="B27" s="5">
        <v>556544</v>
      </c>
      <c r="C27" s="41" t="str">
        <f t="shared" si="0"/>
        <v>544</v>
      </c>
      <c r="D27" s="41"/>
      <c r="E27" s="42">
        <f t="shared" si="1"/>
        <v>6</v>
      </c>
      <c r="F27" s="40">
        <f t="shared" si="2"/>
        <v>1</v>
      </c>
      <c r="G27" t="s">
        <v>155</v>
      </c>
      <c r="H27" s="92">
        <f>('TT Day 1 - PRE'!E27+'TT Day 2 - PRE'!E27+'TT Day 3 - PRE'!E27)</f>
        <v>18</v>
      </c>
      <c r="I27" s="93">
        <f t="shared" si="3"/>
        <v>1</v>
      </c>
      <c r="J27" s="94" t="s">
        <v>85</v>
      </c>
      <c r="K27" s="95" t="s">
        <v>85</v>
      </c>
    </row>
    <row r="28" spans="1:16" ht="15" thickBot="1" x14ac:dyDescent="0.35">
      <c r="A28" s="173"/>
      <c r="B28" s="5">
        <v>556545</v>
      </c>
      <c r="C28" s="43" t="str">
        <f t="shared" si="0"/>
        <v>545</v>
      </c>
      <c r="D28" s="43"/>
      <c r="E28" s="44">
        <f t="shared" si="1"/>
        <v>3</v>
      </c>
      <c r="F28" s="45">
        <f t="shared" si="2"/>
        <v>0.5</v>
      </c>
      <c r="G28" t="s">
        <v>86</v>
      </c>
      <c r="H28" s="96">
        <f>('TT Day 1 - PRE'!E28+'TT Day 2 - PRE'!E28+'TT Day 3 - PRE'!E28)</f>
        <v>9</v>
      </c>
      <c r="I28" s="97">
        <f t="shared" si="3"/>
        <v>0.5</v>
      </c>
      <c r="J28" s="98" t="s">
        <v>86</v>
      </c>
      <c r="K28" s="99" t="s">
        <v>156</v>
      </c>
    </row>
    <row r="29" spans="1:16" x14ac:dyDescent="0.3">
      <c r="A29" s="174">
        <v>218788</v>
      </c>
      <c r="B29" s="8">
        <v>555974</v>
      </c>
      <c r="C29" s="46" t="str">
        <f t="shared" si="0"/>
        <v>974</v>
      </c>
      <c r="D29" s="46"/>
      <c r="E29" s="42">
        <f t="shared" si="1"/>
        <v>5</v>
      </c>
      <c r="F29" s="40">
        <f t="shared" si="2"/>
        <v>0.83333333333333337</v>
      </c>
      <c r="G29" t="s">
        <v>155</v>
      </c>
      <c r="H29" s="100">
        <f>('TT Day 1 - PRE'!E29+'TT Day 2 - PRE'!E29+'TT Day 3 - PRE'!E29)</f>
        <v>8</v>
      </c>
      <c r="I29" s="101">
        <f t="shared" si="3"/>
        <v>0.44444444444444442</v>
      </c>
      <c r="J29" s="102" t="s">
        <v>86</v>
      </c>
      <c r="K29" s="103" t="s">
        <v>157</v>
      </c>
    </row>
    <row r="30" spans="1:16" x14ac:dyDescent="0.3">
      <c r="A30" s="172"/>
      <c r="B30" s="8">
        <v>555975</v>
      </c>
      <c r="C30" s="41" t="str">
        <f t="shared" si="0"/>
        <v>975</v>
      </c>
      <c r="D30" s="41"/>
      <c r="E30" s="39">
        <f t="shared" si="1"/>
        <v>4</v>
      </c>
      <c r="F30" s="40">
        <f t="shared" si="2"/>
        <v>0.66666666666666663</v>
      </c>
      <c r="G30" t="s">
        <v>86</v>
      </c>
      <c r="H30" s="92">
        <f>('TT Day 1 - PRE'!E30+'TT Day 2 - PRE'!E30+'TT Day 3 - PRE'!E30)</f>
        <v>14</v>
      </c>
      <c r="I30" s="93">
        <f t="shared" si="3"/>
        <v>0.77777777777777779</v>
      </c>
      <c r="J30" s="94" t="s">
        <v>85</v>
      </c>
      <c r="K30" s="95" t="s">
        <v>86</v>
      </c>
    </row>
    <row r="31" spans="1:16" ht="15" thickBot="1" x14ac:dyDescent="0.35">
      <c r="A31" s="173"/>
      <c r="B31" s="11">
        <v>555976</v>
      </c>
      <c r="C31" s="43" t="str">
        <f t="shared" si="0"/>
        <v>976</v>
      </c>
      <c r="D31" s="43"/>
      <c r="E31" s="47">
        <f t="shared" si="1"/>
        <v>0</v>
      </c>
      <c r="F31" s="45">
        <f t="shared" si="2"/>
        <v>0</v>
      </c>
      <c r="G31" t="s">
        <v>84</v>
      </c>
      <c r="H31" s="96">
        <f>('TT Day 1 - PRE'!E31+'TT Day 2 - PRE'!E31+'TT Day 3 - PRE'!E31)</f>
        <v>5</v>
      </c>
      <c r="I31" s="97">
        <f t="shared" si="3"/>
        <v>0.27777777777777779</v>
      </c>
      <c r="J31" s="98" t="s">
        <v>84</v>
      </c>
      <c r="K31" s="99" t="s">
        <v>84</v>
      </c>
    </row>
    <row r="35" spans="2:3" x14ac:dyDescent="0.3">
      <c r="B35" t="s">
        <v>158</v>
      </c>
    </row>
    <row r="36" spans="2:3" x14ac:dyDescent="0.3">
      <c r="B36">
        <v>543</v>
      </c>
      <c r="C36" t="s">
        <v>159</v>
      </c>
    </row>
    <row r="37" spans="2:3" x14ac:dyDescent="0.3">
      <c r="B37">
        <v>544</v>
      </c>
      <c r="C37" t="s">
        <v>160</v>
      </c>
    </row>
    <row r="38" spans="2:3" x14ac:dyDescent="0.3">
      <c r="B38">
        <v>545</v>
      </c>
      <c r="C38" t="s">
        <v>161</v>
      </c>
    </row>
    <row r="39" spans="2:3" x14ac:dyDescent="0.3">
      <c r="B39">
        <v>974</v>
      </c>
      <c r="C39" t="s">
        <v>162</v>
      </c>
    </row>
    <row r="40" spans="2:3" x14ac:dyDescent="0.3">
      <c r="B40">
        <v>975</v>
      </c>
      <c r="C40" t="s">
        <v>163</v>
      </c>
    </row>
    <row r="41" spans="2:3" x14ac:dyDescent="0.3">
      <c r="B41">
        <v>976</v>
      </c>
      <c r="C41" t="s">
        <v>164</v>
      </c>
    </row>
  </sheetData>
  <sortState xmlns:xlrd2="http://schemas.microsoft.com/office/spreadsheetml/2017/richdata2" ref="E15:E20">
    <sortCondition ref="E15:E20"/>
  </sortState>
  <mergeCells count="3">
    <mergeCell ref="A1:B1"/>
    <mergeCell ref="A26:A28"/>
    <mergeCell ref="A29:A31"/>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1098-155D-4185-A78D-D51CE917272D}">
  <dimension ref="A1:J27"/>
  <sheetViews>
    <sheetView workbookViewId="0">
      <pane xSplit="1" topLeftCell="H1" activePane="topRight" state="frozen"/>
      <selection pane="topRight" activeCell="J18" sqref="J18:J23"/>
    </sheetView>
  </sheetViews>
  <sheetFormatPr defaultRowHeight="14.4" x14ac:dyDescent="0.3"/>
  <cols>
    <col min="1" max="1" width="23.6640625" customWidth="1"/>
    <col min="2" max="10" width="78.6640625" customWidth="1"/>
  </cols>
  <sheetData>
    <row r="1" spans="1:10" x14ac:dyDescent="0.3">
      <c r="A1" s="49" t="s">
        <v>0</v>
      </c>
      <c r="B1" s="50">
        <v>45622</v>
      </c>
      <c r="C1" s="50">
        <v>45623</v>
      </c>
      <c r="D1" s="50">
        <v>45624</v>
      </c>
      <c r="E1" s="50">
        <v>45625</v>
      </c>
      <c r="F1" s="50">
        <v>45626</v>
      </c>
      <c r="G1" s="50">
        <v>45627</v>
      </c>
      <c r="H1" s="50">
        <v>45628</v>
      </c>
      <c r="I1" s="50">
        <v>45629</v>
      </c>
      <c r="J1" s="50">
        <v>45630</v>
      </c>
    </row>
    <row r="2" spans="1:10" x14ac:dyDescent="0.3">
      <c r="A2" s="51" t="s">
        <v>165</v>
      </c>
      <c r="B2" s="52"/>
      <c r="C2" s="53"/>
      <c r="D2" s="53"/>
      <c r="E2" s="53"/>
      <c r="F2" s="54"/>
      <c r="G2" s="55"/>
      <c r="H2" s="55"/>
      <c r="I2" s="56"/>
      <c r="J2" s="57"/>
    </row>
    <row r="3" spans="1:10" x14ac:dyDescent="0.3">
      <c r="A3" s="58" t="s">
        <v>166</v>
      </c>
      <c r="B3" s="142" t="s">
        <v>167</v>
      </c>
      <c r="C3" s="60" t="s">
        <v>168</v>
      </c>
      <c r="D3" s="145">
        <v>0.42708333333333331</v>
      </c>
      <c r="E3" s="61" t="s">
        <v>169</v>
      </c>
      <c r="F3" s="150" t="s">
        <v>170</v>
      </c>
      <c r="G3" s="63" t="s">
        <v>171</v>
      </c>
      <c r="H3" s="63" t="s">
        <v>172</v>
      </c>
      <c r="I3" s="64" t="s">
        <v>173</v>
      </c>
      <c r="J3" s="154">
        <v>0.38194444444444442</v>
      </c>
    </row>
    <row r="4" spans="1:10" x14ac:dyDescent="0.3">
      <c r="A4" s="65" t="s">
        <v>174</v>
      </c>
      <c r="B4" s="143"/>
      <c r="C4" s="144"/>
      <c r="D4" s="144"/>
      <c r="E4" s="144"/>
      <c r="F4" s="144"/>
      <c r="G4" s="152"/>
      <c r="H4" s="146"/>
      <c r="I4" s="146"/>
      <c r="J4" s="146"/>
    </row>
    <row r="5" spans="1:10" ht="144" x14ac:dyDescent="0.3">
      <c r="A5" s="68" t="s">
        <v>175</v>
      </c>
      <c r="B5" s="69" t="s">
        <v>176</v>
      </c>
      <c r="C5" s="70" t="s">
        <v>177</v>
      </c>
      <c r="D5" s="70" t="s">
        <v>178</v>
      </c>
      <c r="E5" s="70" t="s">
        <v>179</v>
      </c>
      <c r="F5" s="71" t="s">
        <v>180</v>
      </c>
      <c r="G5" s="72" t="s">
        <v>181</v>
      </c>
      <c r="H5" s="72" t="s">
        <v>182</v>
      </c>
      <c r="I5" s="73" t="s">
        <v>183</v>
      </c>
      <c r="J5" s="73" t="s">
        <v>184</v>
      </c>
    </row>
    <row r="6" spans="1:10" x14ac:dyDescent="0.3">
      <c r="A6" s="74" t="s">
        <v>185</v>
      </c>
      <c r="B6" s="59" t="s">
        <v>186</v>
      </c>
      <c r="C6" s="61" t="s">
        <v>186</v>
      </c>
      <c r="D6" s="61" t="s">
        <v>186</v>
      </c>
      <c r="E6" s="61" t="s">
        <v>186</v>
      </c>
      <c r="F6" s="62" t="s">
        <v>187</v>
      </c>
      <c r="G6" s="63" t="s">
        <v>186</v>
      </c>
      <c r="H6" s="63" t="s">
        <v>186</v>
      </c>
      <c r="I6" s="67" t="s">
        <v>186</v>
      </c>
      <c r="J6" s="67" t="s">
        <v>186</v>
      </c>
    </row>
    <row r="7" spans="1:10" x14ac:dyDescent="0.3">
      <c r="A7" s="75" t="s">
        <v>188</v>
      </c>
      <c r="B7" s="76" t="s">
        <v>189</v>
      </c>
      <c r="C7" s="76" t="s">
        <v>189</v>
      </c>
      <c r="D7" s="76" t="s">
        <v>189</v>
      </c>
      <c r="E7" s="76" t="s">
        <v>189</v>
      </c>
      <c r="F7" s="76" t="s">
        <v>189</v>
      </c>
      <c r="G7" s="76" t="s">
        <v>189</v>
      </c>
      <c r="H7" s="76" t="s">
        <v>189</v>
      </c>
      <c r="I7" s="76" t="s">
        <v>189</v>
      </c>
      <c r="J7" s="76" t="s">
        <v>190</v>
      </c>
    </row>
    <row r="8" spans="1:10" x14ac:dyDescent="0.3">
      <c r="A8" s="77" t="s">
        <v>191</v>
      </c>
      <c r="B8" s="146"/>
      <c r="C8" s="146"/>
      <c r="D8" s="146"/>
      <c r="E8" s="146"/>
      <c r="F8" s="146"/>
      <c r="G8" s="146"/>
      <c r="H8" s="146"/>
      <c r="I8" s="146"/>
      <c r="J8" s="66"/>
    </row>
    <row r="9" spans="1:10" ht="28.8" x14ac:dyDescent="0.3">
      <c r="A9" s="78" t="s">
        <v>175</v>
      </c>
      <c r="B9" s="69" t="s">
        <v>192</v>
      </c>
      <c r="C9" s="147"/>
      <c r="D9" s="147"/>
      <c r="E9" s="147"/>
      <c r="F9" s="147"/>
      <c r="G9" s="151"/>
      <c r="H9" s="151"/>
      <c r="I9" s="153"/>
      <c r="J9" s="73" t="s">
        <v>193</v>
      </c>
    </row>
    <row r="10" spans="1:10" x14ac:dyDescent="0.3">
      <c r="A10" s="77" t="s">
        <v>185</v>
      </c>
      <c r="B10" s="59" t="s">
        <v>186</v>
      </c>
      <c r="C10" s="61" t="s">
        <v>186</v>
      </c>
      <c r="D10" s="61" t="s">
        <v>186</v>
      </c>
      <c r="E10" s="61" t="s">
        <v>186</v>
      </c>
      <c r="F10" s="62" t="s">
        <v>187</v>
      </c>
      <c r="G10" s="63" t="s">
        <v>186</v>
      </c>
      <c r="H10" s="63" t="s">
        <v>186</v>
      </c>
      <c r="I10" s="67" t="s">
        <v>186</v>
      </c>
      <c r="J10" s="67" t="s">
        <v>186</v>
      </c>
    </row>
    <row r="11" spans="1:10" x14ac:dyDescent="0.3">
      <c r="A11" s="82" t="s">
        <v>194</v>
      </c>
      <c r="B11" s="81"/>
      <c r="C11" s="81"/>
      <c r="D11" s="81"/>
      <c r="E11" s="81"/>
      <c r="F11" s="81"/>
      <c r="G11" s="81"/>
      <c r="H11" s="81"/>
      <c r="I11" s="81"/>
      <c r="J11" s="81"/>
    </row>
    <row r="12" spans="1:10" x14ac:dyDescent="0.3">
      <c r="A12" s="80" t="s">
        <v>195</v>
      </c>
      <c r="B12" s="136"/>
      <c r="C12" s="141" t="s">
        <v>196</v>
      </c>
      <c r="D12" s="136"/>
      <c r="E12" s="141" t="s">
        <v>196</v>
      </c>
      <c r="F12" s="136"/>
      <c r="G12" s="141" t="s">
        <v>196</v>
      </c>
      <c r="H12" s="136"/>
      <c r="I12" s="141" t="s">
        <v>196</v>
      </c>
      <c r="J12" s="136"/>
    </row>
    <row r="13" spans="1:10" x14ac:dyDescent="0.3">
      <c r="A13" s="80" t="s">
        <v>197</v>
      </c>
      <c r="B13" s="136"/>
      <c r="C13" s="141" t="s">
        <v>198</v>
      </c>
      <c r="D13" s="136"/>
      <c r="E13" s="141" t="s">
        <v>198</v>
      </c>
      <c r="F13" s="136"/>
      <c r="G13" s="141" t="s">
        <v>198</v>
      </c>
      <c r="H13" s="136"/>
      <c r="I13" s="141" t="s">
        <v>198</v>
      </c>
      <c r="J13" s="136"/>
    </row>
    <row r="14" spans="1:10" x14ac:dyDescent="0.3">
      <c r="A14" s="80" t="s">
        <v>4</v>
      </c>
      <c r="B14" s="136"/>
      <c r="C14" s="138">
        <v>1200</v>
      </c>
      <c r="D14" s="136"/>
      <c r="E14" s="139" t="s">
        <v>199</v>
      </c>
      <c r="F14" s="136"/>
      <c r="G14" s="139" t="s">
        <v>200</v>
      </c>
      <c r="H14" s="136"/>
      <c r="I14" s="138" t="s">
        <v>173</v>
      </c>
      <c r="J14" s="136"/>
    </row>
    <row r="15" spans="1:10" s="84" customFormat="1" x14ac:dyDescent="0.3">
      <c r="A15" s="83" t="s">
        <v>185</v>
      </c>
      <c r="B15" s="137"/>
      <c r="C15" s="140" t="s">
        <v>186</v>
      </c>
      <c r="D15" s="137"/>
      <c r="E15" s="148" t="s">
        <v>186</v>
      </c>
      <c r="F15" s="137"/>
      <c r="G15" s="148" t="s">
        <v>186</v>
      </c>
      <c r="H15" s="137"/>
      <c r="I15" s="140" t="s">
        <v>186</v>
      </c>
      <c r="J15" s="137"/>
    </row>
    <row r="16" spans="1:10" ht="28.8" x14ac:dyDescent="0.3">
      <c r="B16" s="116" t="s">
        <v>201</v>
      </c>
      <c r="C16" s="116" t="s">
        <v>202</v>
      </c>
      <c r="E16" s="116" t="s">
        <v>202</v>
      </c>
      <c r="G16" s="116" t="s">
        <v>202</v>
      </c>
      <c r="I16" s="116" t="s">
        <v>202</v>
      </c>
    </row>
    <row r="17" spans="1:10" x14ac:dyDescent="0.3">
      <c r="A17" s="79" t="s">
        <v>1</v>
      </c>
      <c r="B17" t="s">
        <v>203</v>
      </c>
      <c r="J17" t="s">
        <v>158</v>
      </c>
    </row>
    <row r="18" spans="1:10" x14ac:dyDescent="0.3">
      <c r="A18" s="5">
        <v>556543</v>
      </c>
      <c r="B18" t="s">
        <v>204</v>
      </c>
      <c r="J18" t="s">
        <v>205</v>
      </c>
    </row>
    <row r="19" spans="1:10" x14ac:dyDescent="0.3">
      <c r="A19" s="5">
        <v>556544</v>
      </c>
      <c r="B19" t="s">
        <v>206</v>
      </c>
      <c r="J19" t="s">
        <v>207</v>
      </c>
    </row>
    <row r="20" spans="1:10" x14ac:dyDescent="0.3">
      <c r="A20" s="5">
        <v>556545</v>
      </c>
      <c r="B20" t="s">
        <v>208</v>
      </c>
      <c r="J20" t="s">
        <v>209</v>
      </c>
    </row>
    <row r="21" spans="1:10" x14ac:dyDescent="0.3">
      <c r="A21" s="8">
        <v>555974</v>
      </c>
      <c r="B21" t="s">
        <v>210</v>
      </c>
      <c r="J21" t="s">
        <v>211</v>
      </c>
    </row>
    <row r="22" spans="1:10" x14ac:dyDescent="0.3">
      <c r="A22" s="8">
        <v>555975</v>
      </c>
      <c r="B22" t="s">
        <v>160</v>
      </c>
      <c r="J22" t="s">
        <v>212</v>
      </c>
    </row>
    <row r="23" spans="1:10" x14ac:dyDescent="0.3">
      <c r="A23" s="11">
        <v>555976</v>
      </c>
      <c r="B23" t="s">
        <v>213</v>
      </c>
      <c r="J23" t="s">
        <v>213</v>
      </c>
    </row>
    <row r="26" spans="1:10" ht="28.8" x14ac:dyDescent="0.3">
      <c r="A26" s="116" t="s">
        <v>214</v>
      </c>
    </row>
    <row r="27" spans="1:10" ht="72" x14ac:dyDescent="0.3">
      <c r="A27" s="116" t="s">
        <v>215</v>
      </c>
      <c r="B27" s="149" t="s">
        <v>216</v>
      </c>
    </row>
  </sheetData>
  <dataValidations count="3">
    <dataValidation allowBlank="1" showInputMessage="1" showErrorMessage="1" sqref="B4:J4" xr:uid="{2DDA3EE7-6FE5-4C15-92CA-490E145E5087}"/>
    <dataValidation type="list" allowBlank="1" showInputMessage="1" showErrorMessage="1" sqref="B7:J7" xr:uid="{265178ED-63B1-4D2D-A6FB-05BEDA10A82B}">
      <formula1>"Yes, No"</formula1>
    </dataValidation>
    <dataValidation type="list" showInputMessage="1" showErrorMessage="1" sqref="B8:J8" xr:uid="{FE67A809-5509-495D-B9D7-BF9B252C985C}">
      <formula1>"Suspected injury/illness, Removing mouse for exam, Removing mouse from study"</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DD696-8B24-4369-B439-4FA5AC8C09EC}">
  <dimension ref="A1:Q78"/>
  <sheetViews>
    <sheetView tabSelected="1" topLeftCell="A48" workbookViewId="0">
      <selection activeCell="O89" sqref="O89"/>
    </sheetView>
  </sheetViews>
  <sheetFormatPr defaultRowHeight="14.4" x14ac:dyDescent="0.3"/>
  <cols>
    <col min="2" max="3" width="14.44140625" customWidth="1"/>
    <col min="4" max="4" width="0" hidden="1" customWidth="1"/>
    <col min="5" max="5" width="18" style="24" customWidth="1"/>
    <col min="6" max="6" width="11.5546875" style="24" customWidth="1"/>
    <col min="7" max="7" width="64.33203125" customWidth="1"/>
    <col min="8" max="8" width="66.6640625" customWidth="1"/>
    <col min="12" max="12" width="12.21875" bestFit="1" customWidth="1"/>
    <col min="13" max="13" width="13.21875" bestFit="1" customWidth="1"/>
    <col min="14" max="14" width="7.44140625" bestFit="1" customWidth="1"/>
    <col min="15" max="15" width="13.33203125" bestFit="1" customWidth="1"/>
    <col min="16" max="17" width="11.109375" bestFit="1" customWidth="1"/>
  </cols>
  <sheetData>
    <row r="1" spans="1:8" x14ac:dyDescent="0.3">
      <c r="A1" s="175">
        <v>45630</v>
      </c>
      <c r="B1" s="176"/>
      <c r="C1" s="105"/>
      <c r="D1" s="106"/>
      <c r="E1" s="7"/>
      <c r="F1" s="7"/>
      <c r="G1" s="107"/>
    </row>
    <row r="2" spans="1:8" ht="28.8" x14ac:dyDescent="0.3">
      <c r="A2" s="108" t="s">
        <v>39</v>
      </c>
      <c r="B2" s="108" t="s">
        <v>40</v>
      </c>
      <c r="C2" s="108" t="s">
        <v>41</v>
      </c>
      <c r="D2" s="108" t="s">
        <v>42</v>
      </c>
      <c r="E2" s="108" t="s">
        <v>43</v>
      </c>
      <c r="F2" s="109" t="s">
        <v>44</v>
      </c>
      <c r="G2" s="109" t="s">
        <v>45</v>
      </c>
      <c r="H2" t="s">
        <v>42</v>
      </c>
    </row>
    <row r="3" spans="1:8" ht="28.8" x14ac:dyDescent="0.3">
      <c r="A3" s="110">
        <v>1</v>
      </c>
      <c r="B3" s="29">
        <v>543</v>
      </c>
      <c r="C3" s="29">
        <v>975</v>
      </c>
      <c r="D3" s="110"/>
      <c r="E3" s="29">
        <v>975</v>
      </c>
      <c r="F3" s="29">
        <v>8</v>
      </c>
      <c r="G3" s="111" t="s">
        <v>217</v>
      </c>
      <c r="H3" s="48" t="s">
        <v>218</v>
      </c>
    </row>
    <row r="4" spans="1:8" x14ac:dyDescent="0.3">
      <c r="A4" s="112">
        <v>1</v>
      </c>
      <c r="B4" s="8">
        <v>544</v>
      </c>
      <c r="C4" s="8">
        <v>543</v>
      </c>
      <c r="D4" s="112"/>
      <c r="E4" s="8">
        <v>544</v>
      </c>
      <c r="F4" s="8">
        <v>5</v>
      </c>
      <c r="G4" s="113" t="s">
        <v>219</v>
      </c>
      <c r="H4" s="48" t="s">
        <v>220</v>
      </c>
    </row>
    <row r="5" spans="1:8" x14ac:dyDescent="0.3">
      <c r="A5" s="112">
        <v>1</v>
      </c>
      <c r="B5" s="8">
        <v>545</v>
      </c>
      <c r="C5" s="8">
        <v>974</v>
      </c>
      <c r="D5" s="112"/>
      <c r="E5" s="8">
        <v>974</v>
      </c>
      <c r="F5" s="8">
        <v>15</v>
      </c>
      <c r="G5" s="113" t="s">
        <v>221</v>
      </c>
      <c r="H5" t="s">
        <v>222</v>
      </c>
    </row>
    <row r="6" spans="1:8" x14ac:dyDescent="0.3">
      <c r="A6" s="112">
        <v>1</v>
      </c>
      <c r="B6" s="8">
        <v>543</v>
      </c>
      <c r="C6" s="8">
        <v>976</v>
      </c>
      <c r="D6" s="112"/>
      <c r="E6" s="114">
        <v>976</v>
      </c>
      <c r="F6" s="8">
        <v>5</v>
      </c>
      <c r="G6" s="113" t="s">
        <v>223</v>
      </c>
      <c r="H6" t="s">
        <v>224</v>
      </c>
    </row>
    <row r="7" spans="1:8" x14ac:dyDescent="0.3">
      <c r="A7" s="112">
        <v>1</v>
      </c>
      <c r="B7" s="8">
        <v>975</v>
      </c>
      <c r="C7" s="8">
        <v>544</v>
      </c>
      <c r="D7" s="112"/>
      <c r="E7" s="8">
        <v>544</v>
      </c>
      <c r="F7" s="8">
        <v>15</v>
      </c>
      <c r="G7" s="113" t="s">
        <v>225</v>
      </c>
      <c r="H7" t="s">
        <v>226</v>
      </c>
    </row>
    <row r="8" spans="1:8" x14ac:dyDescent="0.3">
      <c r="A8" s="112">
        <v>1</v>
      </c>
      <c r="B8" s="8">
        <v>545</v>
      </c>
      <c r="C8" s="8">
        <v>975</v>
      </c>
      <c r="D8" s="112"/>
      <c r="E8" s="114">
        <v>975</v>
      </c>
      <c r="F8" s="8">
        <v>10</v>
      </c>
      <c r="G8" s="112" t="s">
        <v>227</v>
      </c>
      <c r="H8" t="s">
        <v>228</v>
      </c>
    </row>
    <row r="9" spans="1:8" x14ac:dyDescent="0.3">
      <c r="A9" s="112">
        <v>1</v>
      </c>
      <c r="B9" s="8">
        <v>974</v>
      </c>
      <c r="C9" s="8">
        <v>544</v>
      </c>
      <c r="D9" s="112"/>
      <c r="E9" s="8">
        <v>544</v>
      </c>
      <c r="F9" s="8">
        <v>20</v>
      </c>
      <c r="G9" s="115" t="s">
        <v>229</v>
      </c>
      <c r="H9" t="s">
        <v>230</v>
      </c>
    </row>
    <row r="10" spans="1:8" x14ac:dyDescent="0.3">
      <c r="A10" s="112">
        <v>1</v>
      </c>
      <c r="B10" s="8">
        <v>975</v>
      </c>
      <c r="C10" s="8">
        <v>974</v>
      </c>
      <c r="D10" s="112"/>
      <c r="E10" s="8">
        <v>974</v>
      </c>
      <c r="F10" s="8">
        <v>25</v>
      </c>
      <c r="G10" s="113" t="s">
        <v>231</v>
      </c>
      <c r="H10" t="s">
        <v>232</v>
      </c>
    </row>
    <row r="11" spans="1:8" x14ac:dyDescent="0.3">
      <c r="A11" s="112">
        <v>1</v>
      </c>
      <c r="B11" s="8">
        <v>545</v>
      </c>
      <c r="C11" s="8">
        <v>543</v>
      </c>
      <c r="D11" s="112"/>
      <c r="E11" s="8">
        <v>545</v>
      </c>
      <c r="F11" s="8">
        <v>10</v>
      </c>
      <c r="G11" s="113" t="s">
        <v>233</v>
      </c>
      <c r="H11" t="s">
        <v>234</v>
      </c>
    </row>
    <row r="12" spans="1:8" x14ac:dyDescent="0.3">
      <c r="A12" s="112">
        <v>1</v>
      </c>
      <c r="B12" s="8">
        <v>976</v>
      </c>
      <c r="C12" s="8">
        <v>545</v>
      </c>
      <c r="D12" s="112"/>
      <c r="E12" s="8">
        <v>976</v>
      </c>
      <c r="F12" s="8">
        <v>10</v>
      </c>
      <c r="G12" s="112"/>
      <c r="H12" t="s">
        <v>235</v>
      </c>
    </row>
    <row r="13" spans="1:8" x14ac:dyDescent="0.3">
      <c r="A13" s="112">
        <v>1</v>
      </c>
      <c r="B13" s="8">
        <v>974</v>
      </c>
      <c r="C13" s="8">
        <v>976</v>
      </c>
      <c r="D13" s="112"/>
      <c r="E13" s="8">
        <v>974</v>
      </c>
      <c r="F13" s="8">
        <v>15</v>
      </c>
      <c r="G13" s="113" t="s">
        <v>225</v>
      </c>
      <c r="H13" t="s">
        <v>236</v>
      </c>
    </row>
    <row r="14" spans="1:8" x14ac:dyDescent="0.3">
      <c r="A14" s="112">
        <v>1</v>
      </c>
      <c r="B14" s="8">
        <v>543</v>
      </c>
      <c r="C14" s="8">
        <v>974</v>
      </c>
      <c r="D14" s="112"/>
      <c r="E14" s="8">
        <v>974</v>
      </c>
      <c r="F14" s="8">
        <v>5</v>
      </c>
      <c r="G14" s="112"/>
      <c r="H14" t="s">
        <v>237</v>
      </c>
    </row>
    <row r="15" spans="1:8" x14ac:dyDescent="0.3">
      <c r="A15" s="112">
        <v>1</v>
      </c>
      <c r="B15" s="8">
        <v>976</v>
      </c>
      <c r="C15" s="8">
        <v>544</v>
      </c>
      <c r="D15" s="112"/>
      <c r="E15" s="8">
        <v>544</v>
      </c>
      <c r="F15" s="8">
        <v>15</v>
      </c>
      <c r="G15" s="112"/>
      <c r="H15" t="s">
        <v>238</v>
      </c>
    </row>
    <row r="16" spans="1:8" x14ac:dyDescent="0.3">
      <c r="A16" s="112">
        <v>1</v>
      </c>
      <c r="B16" s="8">
        <v>975</v>
      </c>
      <c r="C16" s="8">
        <v>976</v>
      </c>
      <c r="D16" s="112"/>
      <c r="E16" s="8">
        <v>975</v>
      </c>
      <c r="F16" s="8">
        <v>15</v>
      </c>
      <c r="G16" s="112" t="s">
        <v>239</v>
      </c>
      <c r="H16" s="116" t="s">
        <v>240</v>
      </c>
    </row>
    <row r="17" spans="1:8" x14ac:dyDescent="0.3">
      <c r="A17" s="117">
        <v>1</v>
      </c>
      <c r="B17" s="11">
        <v>544</v>
      </c>
      <c r="C17" s="11">
        <v>545</v>
      </c>
      <c r="D17" s="117"/>
      <c r="E17" s="11">
        <v>544</v>
      </c>
      <c r="F17" s="11">
        <v>5</v>
      </c>
      <c r="G17" s="118"/>
      <c r="H17" t="s">
        <v>241</v>
      </c>
    </row>
    <row r="18" spans="1:8" x14ac:dyDescent="0.3">
      <c r="A18" s="119">
        <v>2</v>
      </c>
      <c r="B18" s="13">
        <v>545</v>
      </c>
      <c r="C18" s="13">
        <v>974</v>
      </c>
      <c r="D18" s="119"/>
      <c r="E18" s="13">
        <v>974</v>
      </c>
      <c r="F18" s="13">
        <v>5</v>
      </c>
      <c r="G18" s="120" t="s">
        <v>242</v>
      </c>
      <c r="H18" t="s">
        <v>270</v>
      </c>
    </row>
    <row r="19" spans="1:8" x14ac:dyDescent="0.3">
      <c r="A19" s="121">
        <v>2</v>
      </c>
      <c r="B19" s="5">
        <v>975</v>
      </c>
      <c r="C19" s="5">
        <v>976</v>
      </c>
      <c r="D19" s="121"/>
      <c r="E19" s="5">
        <v>975</v>
      </c>
      <c r="F19" s="5">
        <v>10</v>
      </c>
      <c r="G19" s="122"/>
      <c r="H19" t="s">
        <v>269</v>
      </c>
    </row>
    <row r="20" spans="1:8" x14ac:dyDescent="0.3">
      <c r="A20" s="121">
        <v>2</v>
      </c>
      <c r="B20" s="5">
        <v>544</v>
      </c>
      <c r="C20" s="5">
        <v>545</v>
      </c>
      <c r="D20" s="121"/>
      <c r="E20" s="5">
        <v>544</v>
      </c>
      <c r="F20" s="5">
        <v>5</v>
      </c>
      <c r="G20" s="123"/>
      <c r="H20" t="s">
        <v>268</v>
      </c>
    </row>
    <row r="21" spans="1:8" ht="15" customHeight="1" x14ac:dyDescent="0.3">
      <c r="A21" s="121">
        <v>2</v>
      </c>
      <c r="B21" s="5">
        <v>545</v>
      </c>
      <c r="C21" s="5">
        <v>543</v>
      </c>
      <c r="D21" s="121"/>
      <c r="E21" s="5">
        <v>545</v>
      </c>
      <c r="F21" s="5">
        <v>5</v>
      </c>
      <c r="G21" s="122"/>
      <c r="H21" t="s">
        <v>267</v>
      </c>
    </row>
    <row r="22" spans="1:8" x14ac:dyDescent="0.3">
      <c r="A22" s="121">
        <v>2</v>
      </c>
      <c r="B22" s="5">
        <v>976</v>
      </c>
      <c r="C22" s="5">
        <v>545</v>
      </c>
      <c r="D22" s="121"/>
      <c r="E22" s="5">
        <v>976</v>
      </c>
      <c r="F22" s="5">
        <v>10</v>
      </c>
      <c r="G22" s="121" t="s">
        <v>243</v>
      </c>
      <c r="H22" t="s">
        <v>266</v>
      </c>
    </row>
    <row r="23" spans="1:8" x14ac:dyDescent="0.3">
      <c r="A23" s="121">
        <v>2</v>
      </c>
      <c r="B23" s="5">
        <v>974</v>
      </c>
      <c r="C23" s="5">
        <v>544</v>
      </c>
      <c r="D23" s="121"/>
      <c r="E23" s="5">
        <v>544</v>
      </c>
      <c r="F23" s="5">
        <v>15</v>
      </c>
      <c r="G23" s="121"/>
      <c r="H23" t="s">
        <v>265</v>
      </c>
    </row>
    <row r="24" spans="1:8" x14ac:dyDescent="0.3">
      <c r="A24" s="121">
        <v>2</v>
      </c>
      <c r="B24" s="5">
        <v>543</v>
      </c>
      <c r="C24" s="5">
        <v>974</v>
      </c>
      <c r="D24" s="121"/>
      <c r="E24" s="5">
        <v>974</v>
      </c>
      <c r="F24" s="5">
        <v>5</v>
      </c>
      <c r="G24" s="121" t="s">
        <v>244</v>
      </c>
      <c r="H24" t="s">
        <v>264</v>
      </c>
    </row>
    <row r="25" spans="1:8" x14ac:dyDescent="0.3">
      <c r="A25" s="121">
        <v>2</v>
      </c>
      <c r="B25" s="5">
        <v>975</v>
      </c>
      <c r="C25" s="5">
        <v>545</v>
      </c>
      <c r="D25" s="121"/>
      <c r="E25" s="5">
        <v>975</v>
      </c>
      <c r="F25" s="5">
        <v>20</v>
      </c>
      <c r="G25" s="123" t="s">
        <v>245</v>
      </c>
      <c r="H25" t="s">
        <v>263</v>
      </c>
    </row>
    <row r="26" spans="1:8" x14ac:dyDescent="0.3">
      <c r="A26" s="121">
        <v>2</v>
      </c>
      <c r="B26" s="5">
        <v>974</v>
      </c>
      <c r="C26" s="5">
        <v>975</v>
      </c>
      <c r="D26" s="121"/>
      <c r="E26" s="5">
        <v>974</v>
      </c>
      <c r="F26" s="5" t="s">
        <v>246</v>
      </c>
      <c r="G26" s="121" t="s">
        <v>247</v>
      </c>
      <c r="H26" t="s">
        <v>262</v>
      </c>
    </row>
    <row r="27" spans="1:8" ht="28.8" x14ac:dyDescent="0.3">
      <c r="A27" s="121">
        <v>2</v>
      </c>
      <c r="B27" s="5">
        <v>544</v>
      </c>
      <c r="C27" s="5">
        <v>975</v>
      </c>
      <c r="D27" s="121"/>
      <c r="E27" s="5">
        <v>544</v>
      </c>
      <c r="F27" s="5">
        <v>15</v>
      </c>
      <c r="G27" s="123" t="s">
        <v>248</v>
      </c>
      <c r="H27" t="s">
        <v>261</v>
      </c>
    </row>
    <row r="28" spans="1:8" x14ac:dyDescent="0.3">
      <c r="A28" s="121">
        <v>2</v>
      </c>
      <c r="B28" s="5">
        <v>544</v>
      </c>
      <c r="C28" s="5">
        <v>543</v>
      </c>
      <c r="D28" s="121"/>
      <c r="E28" s="5">
        <v>544</v>
      </c>
      <c r="F28" s="5">
        <v>5</v>
      </c>
      <c r="G28" s="123"/>
      <c r="H28" t="s">
        <v>260</v>
      </c>
    </row>
    <row r="29" spans="1:8" x14ac:dyDescent="0.3">
      <c r="A29" s="121">
        <v>2</v>
      </c>
      <c r="B29" s="5">
        <v>974</v>
      </c>
      <c r="C29" s="5">
        <v>976</v>
      </c>
      <c r="D29" s="121"/>
      <c r="E29" s="5">
        <v>974</v>
      </c>
      <c r="F29" s="5">
        <v>15</v>
      </c>
      <c r="G29" s="121" t="s">
        <v>255</v>
      </c>
      <c r="H29" t="s">
        <v>259</v>
      </c>
    </row>
    <row r="30" spans="1:8" x14ac:dyDescent="0.3">
      <c r="A30" s="121">
        <v>2</v>
      </c>
      <c r="B30" s="5">
        <v>976</v>
      </c>
      <c r="C30" s="5">
        <v>543</v>
      </c>
      <c r="D30" s="121"/>
      <c r="E30" s="5">
        <v>976</v>
      </c>
      <c r="F30" s="5">
        <v>5</v>
      </c>
      <c r="G30" s="121"/>
      <c r="H30" t="s">
        <v>258</v>
      </c>
    </row>
    <row r="31" spans="1:8" x14ac:dyDescent="0.3">
      <c r="A31" s="124">
        <v>2</v>
      </c>
      <c r="B31" s="125">
        <v>543</v>
      </c>
      <c r="C31" s="125">
        <v>975</v>
      </c>
      <c r="D31" s="124"/>
      <c r="E31" s="125">
        <v>975</v>
      </c>
      <c r="F31" s="125">
        <v>5</v>
      </c>
      <c r="G31" s="126"/>
      <c r="H31" t="s">
        <v>257</v>
      </c>
    </row>
    <row r="32" spans="1:8" x14ac:dyDescent="0.3">
      <c r="A32" s="127">
        <v>2</v>
      </c>
      <c r="B32" s="128">
        <v>976</v>
      </c>
      <c r="C32" s="128">
        <v>544</v>
      </c>
      <c r="D32" s="127"/>
      <c r="E32" s="128">
        <v>544</v>
      </c>
      <c r="F32" s="128">
        <v>25</v>
      </c>
      <c r="G32" s="127"/>
      <c r="H32" t="s">
        <v>256</v>
      </c>
    </row>
    <row r="33" spans="1:8" x14ac:dyDescent="0.3">
      <c r="A33" s="110">
        <v>3</v>
      </c>
      <c r="B33" s="29">
        <v>543</v>
      </c>
      <c r="C33" s="29">
        <v>974</v>
      </c>
      <c r="D33" s="110"/>
      <c r="E33" s="29">
        <v>974</v>
      </c>
      <c r="F33" s="29" t="s">
        <v>273</v>
      </c>
      <c r="G33" s="111" t="s">
        <v>274</v>
      </c>
      <c r="H33" t="s">
        <v>298</v>
      </c>
    </row>
    <row r="34" spans="1:8" x14ac:dyDescent="0.3">
      <c r="A34" s="112">
        <v>3</v>
      </c>
      <c r="B34" s="8">
        <v>544</v>
      </c>
      <c r="C34" s="8">
        <v>975</v>
      </c>
      <c r="D34" s="112"/>
      <c r="E34" s="8">
        <v>544</v>
      </c>
      <c r="F34" s="8">
        <v>5</v>
      </c>
      <c r="G34" s="112"/>
      <c r="H34" t="s">
        <v>297</v>
      </c>
    </row>
    <row r="35" spans="1:8" x14ac:dyDescent="0.3">
      <c r="A35" s="112">
        <v>3</v>
      </c>
      <c r="B35" s="8">
        <v>976</v>
      </c>
      <c r="C35" s="8">
        <v>544</v>
      </c>
      <c r="D35" s="112"/>
      <c r="E35" s="8">
        <v>544</v>
      </c>
      <c r="F35" s="8">
        <v>15</v>
      </c>
      <c r="G35" s="113"/>
      <c r="H35" t="s">
        <v>296</v>
      </c>
    </row>
    <row r="36" spans="1:8" x14ac:dyDescent="0.3">
      <c r="A36" s="112">
        <v>3</v>
      </c>
      <c r="B36" s="8">
        <v>545</v>
      </c>
      <c r="C36" s="8">
        <v>543</v>
      </c>
      <c r="D36" s="112"/>
      <c r="E36" s="8">
        <v>545</v>
      </c>
      <c r="F36" s="8">
        <v>5</v>
      </c>
      <c r="G36" s="112"/>
      <c r="H36" t="s">
        <v>295</v>
      </c>
    </row>
    <row r="37" spans="1:8" x14ac:dyDescent="0.3">
      <c r="A37" s="112">
        <v>3</v>
      </c>
      <c r="B37" s="8">
        <v>976</v>
      </c>
      <c r="C37" s="8">
        <v>545</v>
      </c>
      <c r="D37" s="112"/>
      <c r="E37" s="8">
        <v>976</v>
      </c>
      <c r="F37" s="8">
        <v>10</v>
      </c>
      <c r="G37" s="112"/>
      <c r="H37" t="s">
        <v>294</v>
      </c>
    </row>
    <row r="38" spans="1:8" x14ac:dyDescent="0.3">
      <c r="A38" s="112">
        <v>3</v>
      </c>
      <c r="B38" s="8">
        <v>975</v>
      </c>
      <c r="C38" s="8">
        <v>543</v>
      </c>
      <c r="D38" s="112"/>
      <c r="E38" s="8">
        <v>975</v>
      </c>
      <c r="F38" s="8">
        <v>5</v>
      </c>
      <c r="G38" s="112"/>
      <c r="H38" t="s">
        <v>293</v>
      </c>
    </row>
    <row r="39" spans="1:8" x14ac:dyDescent="0.3">
      <c r="A39" s="112">
        <v>3</v>
      </c>
      <c r="B39" s="8">
        <v>543</v>
      </c>
      <c r="C39" s="8">
        <v>544</v>
      </c>
      <c r="D39" s="112"/>
      <c r="E39" s="8">
        <v>544</v>
      </c>
      <c r="F39" s="8">
        <v>5</v>
      </c>
      <c r="G39" s="113"/>
      <c r="H39" t="s">
        <v>292</v>
      </c>
    </row>
    <row r="40" spans="1:8" x14ac:dyDescent="0.3">
      <c r="A40" s="112">
        <v>3</v>
      </c>
      <c r="B40" s="8">
        <v>545</v>
      </c>
      <c r="C40" s="8">
        <v>974</v>
      </c>
      <c r="D40" s="112"/>
      <c r="E40" s="8">
        <v>974</v>
      </c>
      <c r="F40" s="8">
        <v>10</v>
      </c>
      <c r="G40" s="112" t="s">
        <v>275</v>
      </c>
      <c r="H40" t="s">
        <v>291</v>
      </c>
    </row>
    <row r="41" spans="1:8" x14ac:dyDescent="0.3">
      <c r="A41" s="112">
        <v>3</v>
      </c>
      <c r="B41" s="8">
        <v>975</v>
      </c>
      <c r="C41" s="8">
        <v>974</v>
      </c>
      <c r="D41" s="112"/>
      <c r="E41" s="8">
        <v>974</v>
      </c>
      <c r="F41" s="8" t="s">
        <v>276</v>
      </c>
      <c r="G41" s="112" t="s">
        <v>277</v>
      </c>
      <c r="H41" t="s">
        <v>290</v>
      </c>
    </row>
    <row r="42" spans="1:8" x14ac:dyDescent="0.3">
      <c r="A42" s="112">
        <v>3</v>
      </c>
      <c r="B42" s="8">
        <v>543</v>
      </c>
      <c r="C42" s="8">
        <v>976</v>
      </c>
      <c r="D42" s="112"/>
      <c r="E42" s="8">
        <v>976</v>
      </c>
      <c r="F42" s="8">
        <v>5</v>
      </c>
      <c r="G42" s="112" t="s">
        <v>278</v>
      </c>
      <c r="H42" t="s">
        <v>289</v>
      </c>
    </row>
    <row r="43" spans="1:8" x14ac:dyDescent="0.3">
      <c r="A43" s="112">
        <v>3</v>
      </c>
      <c r="B43" s="8">
        <v>974</v>
      </c>
      <c r="C43" s="8">
        <v>544</v>
      </c>
      <c r="D43" s="112"/>
      <c r="E43" s="8">
        <v>974</v>
      </c>
      <c r="F43" s="8">
        <v>10</v>
      </c>
      <c r="G43" s="113" t="s">
        <v>280</v>
      </c>
      <c r="H43" t="s">
        <v>288</v>
      </c>
    </row>
    <row r="44" spans="1:8" x14ac:dyDescent="0.3">
      <c r="A44" s="112">
        <v>3</v>
      </c>
      <c r="B44" s="8">
        <v>975</v>
      </c>
      <c r="C44" s="8">
        <v>976</v>
      </c>
      <c r="D44" s="112"/>
      <c r="E44" s="8">
        <v>975</v>
      </c>
      <c r="F44" s="8">
        <v>15</v>
      </c>
      <c r="G44" s="112"/>
      <c r="H44" t="s">
        <v>287</v>
      </c>
    </row>
    <row r="45" spans="1:8" x14ac:dyDescent="0.3">
      <c r="A45" s="112">
        <v>3</v>
      </c>
      <c r="B45" s="8">
        <v>544</v>
      </c>
      <c r="C45" s="8">
        <v>545</v>
      </c>
      <c r="D45" s="112"/>
      <c r="E45" s="8">
        <v>544</v>
      </c>
      <c r="F45" s="8">
        <v>5</v>
      </c>
      <c r="G45" s="113" t="s">
        <v>281</v>
      </c>
      <c r="H45" t="s">
        <v>286</v>
      </c>
    </row>
    <row r="46" spans="1:8" x14ac:dyDescent="0.3">
      <c r="A46" s="112">
        <v>3</v>
      </c>
      <c r="B46" s="8">
        <v>545</v>
      </c>
      <c r="C46" s="8">
        <v>975</v>
      </c>
      <c r="D46" s="112"/>
      <c r="E46" s="8">
        <v>975</v>
      </c>
      <c r="F46" s="8">
        <v>10</v>
      </c>
      <c r="G46" s="112"/>
      <c r="H46" t="s">
        <v>285</v>
      </c>
    </row>
    <row r="47" spans="1:8" x14ac:dyDescent="0.3">
      <c r="A47" s="112">
        <v>3</v>
      </c>
      <c r="B47" s="8">
        <v>974</v>
      </c>
      <c r="C47" s="8">
        <v>976</v>
      </c>
      <c r="D47" s="112"/>
      <c r="E47" s="8">
        <v>974</v>
      </c>
      <c r="F47" s="8">
        <v>20</v>
      </c>
      <c r="G47" s="113" t="s">
        <v>282</v>
      </c>
      <c r="H47" t="s">
        <v>284</v>
      </c>
    </row>
    <row r="48" spans="1:8" x14ac:dyDescent="0.3">
      <c r="A48" s="106"/>
      <c r="B48" s="7"/>
      <c r="C48" s="7"/>
      <c r="D48" s="106"/>
      <c r="E48" s="7"/>
      <c r="F48" s="7"/>
      <c r="G48" s="25"/>
      <c r="H48" s="25"/>
    </row>
    <row r="49" spans="1:17" ht="15" customHeight="1" x14ac:dyDescent="0.3">
      <c r="A49" s="166" t="s">
        <v>249</v>
      </c>
      <c r="B49" s="166"/>
      <c r="C49" s="166"/>
      <c r="D49" s="166"/>
      <c r="E49" s="166"/>
      <c r="F49" s="166"/>
      <c r="G49" s="166"/>
    </row>
    <row r="50" spans="1:17" x14ac:dyDescent="0.3">
      <c r="A50" s="106" t="s">
        <v>271</v>
      </c>
      <c r="B50" s="7"/>
      <c r="C50" s="7"/>
      <c r="D50" s="106"/>
      <c r="E50" s="7"/>
      <c r="F50" s="7"/>
      <c r="G50" s="107"/>
    </row>
    <row r="51" spans="1:17" ht="15" customHeight="1" x14ac:dyDescent="0.3">
      <c r="A51" s="166" t="s">
        <v>279</v>
      </c>
      <c r="B51" s="166"/>
      <c r="C51" s="166"/>
      <c r="D51" s="166"/>
      <c r="E51" s="166"/>
      <c r="F51" s="166"/>
      <c r="G51" s="166"/>
    </row>
    <row r="52" spans="1:17" x14ac:dyDescent="0.3">
      <c r="A52" s="106" t="s">
        <v>272</v>
      </c>
      <c r="B52" s="7"/>
      <c r="C52" s="7"/>
      <c r="D52" s="106"/>
      <c r="E52" s="7"/>
      <c r="F52" s="7"/>
      <c r="G52" s="107"/>
    </row>
    <row r="53" spans="1:17" x14ac:dyDescent="0.3">
      <c r="A53" s="106" t="s">
        <v>283</v>
      </c>
      <c r="B53" s="7"/>
      <c r="C53" s="7"/>
      <c r="D53" s="106"/>
      <c r="E53" s="7"/>
      <c r="F53" s="7"/>
      <c r="G53" s="107"/>
      <c r="L53" s="155" t="s">
        <v>250</v>
      </c>
    </row>
    <row r="54" spans="1:17" x14ac:dyDescent="0.3">
      <c r="A54" s="129" t="s">
        <v>80</v>
      </c>
      <c r="B54" s="130" t="s">
        <v>1</v>
      </c>
      <c r="C54" s="130" t="s">
        <v>81</v>
      </c>
      <c r="D54" s="130"/>
      <c r="E54" s="131" t="s">
        <v>82</v>
      </c>
      <c r="F54" s="132" t="s">
        <v>251</v>
      </c>
      <c r="G54" s="107"/>
      <c r="L54" s="156">
        <v>45618</v>
      </c>
      <c r="M54" s="156">
        <v>45622</v>
      </c>
      <c r="N54" s="156">
        <v>45630</v>
      </c>
      <c r="O54" s="157" t="s">
        <v>252</v>
      </c>
      <c r="P54" s="155" t="s">
        <v>253</v>
      </c>
      <c r="Q54" s="155" t="s">
        <v>254</v>
      </c>
    </row>
    <row r="55" spans="1:17" x14ac:dyDescent="0.3">
      <c r="A55" s="171">
        <v>223896</v>
      </c>
      <c r="B55" s="5">
        <v>556543</v>
      </c>
      <c r="C55" s="38" t="str">
        <f t="shared" ref="C55:C60" si="0">RIGHT(B55,3)</f>
        <v>543</v>
      </c>
      <c r="D55" s="38"/>
      <c r="E55" s="133">
        <f t="shared" ref="E55:E60" si="1">COUNTIF($E$3:$E$47, C55)</f>
        <v>0</v>
      </c>
      <c r="F55" s="134">
        <f t="shared" ref="F55:F60" si="2">(E55/15)</f>
        <v>0</v>
      </c>
      <c r="G55" t="s">
        <v>154</v>
      </c>
      <c r="K55" s="5">
        <v>556543</v>
      </c>
      <c r="L55" s="24">
        <v>24.6</v>
      </c>
      <c r="M55" s="24">
        <v>24.1</v>
      </c>
      <c r="N55" s="24">
        <v>23.8</v>
      </c>
      <c r="O55" s="24">
        <f>(N55-L55)</f>
        <v>-0.80000000000000071</v>
      </c>
      <c r="P55" s="158">
        <f>(N55-L55)/L55*100</f>
        <v>-3.2520325203252058</v>
      </c>
      <c r="Q55" s="158">
        <f>(N55-M55)/M55*100</f>
        <v>-1.2448132780083017</v>
      </c>
    </row>
    <row r="56" spans="1:17" x14ac:dyDescent="0.3">
      <c r="A56" s="172"/>
      <c r="B56" s="5">
        <v>556544</v>
      </c>
      <c r="C56" s="41" t="str">
        <f t="shared" si="0"/>
        <v>544</v>
      </c>
      <c r="D56" s="41"/>
      <c r="E56" s="42">
        <f t="shared" si="1"/>
        <v>14</v>
      </c>
      <c r="F56" s="134">
        <f t="shared" si="2"/>
        <v>0.93333333333333335</v>
      </c>
      <c r="G56" t="s">
        <v>85</v>
      </c>
      <c r="K56" s="5">
        <v>556544</v>
      </c>
      <c r="L56" s="24">
        <v>29.3</v>
      </c>
      <c r="M56" s="24">
        <v>28.3</v>
      </c>
      <c r="N56" s="24">
        <v>29</v>
      </c>
      <c r="O56" s="24">
        <f t="shared" ref="O56:O60" si="3">(N56-L56)</f>
        <v>-0.30000000000000071</v>
      </c>
      <c r="P56" s="158">
        <f t="shared" ref="P56:P60" si="4">(N56-L56)/L56*100</f>
        <v>-1.0238907849829375</v>
      </c>
      <c r="Q56" s="158">
        <f t="shared" ref="Q56:Q60" si="5">(N56-M56)/M56*100</f>
        <v>2.4734982332155453</v>
      </c>
    </row>
    <row r="57" spans="1:17" x14ac:dyDescent="0.3">
      <c r="A57" s="173"/>
      <c r="B57" s="5">
        <v>556545</v>
      </c>
      <c r="C57" s="43" t="str">
        <f t="shared" si="0"/>
        <v>545</v>
      </c>
      <c r="D57" s="43"/>
      <c r="E57" s="44">
        <f t="shared" si="1"/>
        <v>3</v>
      </c>
      <c r="F57" s="135">
        <f t="shared" si="2"/>
        <v>0.2</v>
      </c>
      <c r="G57" t="s">
        <v>157</v>
      </c>
      <c r="K57" s="5">
        <v>556545</v>
      </c>
      <c r="L57" s="24">
        <v>27.9</v>
      </c>
      <c r="M57" s="24">
        <v>25.7</v>
      </c>
      <c r="N57" s="24">
        <v>27.5</v>
      </c>
      <c r="O57" s="24">
        <f t="shared" si="3"/>
        <v>-0.39999999999999858</v>
      </c>
      <c r="P57" s="158">
        <f t="shared" si="4"/>
        <v>-1.4336917562723963</v>
      </c>
      <c r="Q57" s="158">
        <f t="shared" si="5"/>
        <v>7.0038910505836602</v>
      </c>
    </row>
    <row r="58" spans="1:17" x14ac:dyDescent="0.3">
      <c r="A58" s="174">
        <v>218788</v>
      </c>
      <c r="B58" s="8">
        <v>555974</v>
      </c>
      <c r="C58" s="46" t="str">
        <f t="shared" si="0"/>
        <v>974</v>
      </c>
      <c r="D58" s="46"/>
      <c r="E58" s="39">
        <f t="shared" si="1"/>
        <v>13</v>
      </c>
      <c r="F58" s="134">
        <f t="shared" si="2"/>
        <v>0.8666666666666667</v>
      </c>
      <c r="G58" t="s">
        <v>86</v>
      </c>
      <c r="K58" s="8">
        <v>555974</v>
      </c>
      <c r="L58" s="24">
        <v>32.9</v>
      </c>
      <c r="M58" s="24">
        <v>30</v>
      </c>
      <c r="N58" s="24">
        <v>29.6</v>
      </c>
      <c r="O58" s="24">
        <f t="shared" si="3"/>
        <v>-3.2999999999999972</v>
      </c>
      <c r="P58" s="158">
        <f t="shared" si="4"/>
        <v>-10.030395136778107</v>
      </c>
      <c r="Q58" s="158">
        <f t="shared" si="5"/>
        <v>-1.3333333333333286</v>
      </c>
    </row>
    <row r="59" spans="1:17" x14ac:dyDescent="0.3">
      <c r="A59" s="172"/>
      <c r="B59" s="8">
        <v>555975</v>
      </c>
      <c r="C59" s="41" t="str">
        <f t="shared" si="0"/>
        <v>975</v>
      </c>
      <c r="D59" s="41"/>
      <c r="E59" s="42">
        <f t="shared" si="1"/>
        <v>9</v>
      </c>
      <c r="F59" s="134">
        <f t="shared" si="2"/>
        <v>0.6</v>
      </c>
      <c r="G59" t="s">
        <v>84</v>
      </c>
      <c r="K59" s="8">
        <v>555975</v>
      </c>
      <c r="L59" s="24">
        <v>30.1</v>
      </c>
      <c r="M59" s="24">
        <v>29.3</v>
      </c>
      <c r="N59" s="24">
        <v>29.1</v>
      </c>
      <c r="O59" s="24">
        <f t="shared" si="3"/>
        <v>-1</v>
      </c>
      <c r="P59" s="158">
        <f t="shared" si="4"/>
        <v>-3.3222591362126241</v>
      </c>
      <c r="Q59" s="158">
        <f t="shared" si="5"/>
        <v>-0.68259385665528771</v>
      </c>
    </row>
    <row r="60" spans="1:17" x14ac:dyDescent="0.3">
      <c r="A60" s="173"/>
      <c r="B60" s="11">
        <v>555976</v>
      </c>
      <c r="C60" s="43" t="str">
        <f t="shared" si="0"/>
        <v>976</v>
      </c>
      <c r="D60" s="43"/>
      <c r="E60" s="44">
        <f t="shared" si="1"/>
        <v>6</v>
      </c>
      <c r="F60" s="135">
        <f t="shared" si="2"/>
        <v>0.4</v>
      </c>
      <c r="G60" t="s">
        <v>156</v>
      </c>
      <c r="K60" s="11">
        <v>555976</v>
      </c>
      <c r="L60" s="24">
        <v>30.9</v>
      </c>
      <c r="M60" s="24">
        <v>29.2</v>
      </c>
      <c r="N60" s="24">
        <v>29.2</v>
      </c>
      <c r="O60" s="24">
        <f t="shared" si="3"/>
        <v>-1.6999999999999993</v>
      </c>
      <c r="P60" s="158">
        <f t="shared" si="4"/>
        <v>-5.5016181229773444</v>
      </c>
      <c r="Q60" s="158">
        <f t="shared" si="5"/>
        <v>0</v>
      </c>
    </row>
    <row r="62" spans="1:17" ht="15" thickBot="1" x14ac:dyDescent="0.35"/>
    <row r="63" spans="1:17" ht="18.600000000000001" thickBot="1" x14ac:dyDescent="0.4">
      <c r="A63" s="202" t="s">
        <v>309</v>
      </c>
      <c r="B63" s="202"/>
      <c r="C63" s="202"/>
      <c r="D63" s="202"/>
      <c r="E63" s="202"/>
      <c r="F63" s="202"/>
      <c r="K63" s="181"/>
      <c r="L63" s="182" t="s">
        <v>303</v>
      </c>
      <c r="M63" s="182" t="s">
        <v>304</v>
      </c>
      <c r="N63" s="197" t="s">
        <v>305</v>
      </c>
      <c r="O63" s="183" t="s">
        <v>306</v>
      </c>
      <c r="P63" s="184" t="s">
        <v>307</v>
      </c>
      <c r="Q63" s="185" t="s">
        <v>308</v>
      </c>
    </row>
    <row r="64" spans="1:17" ht="15" thickBot="1" x14ac:dyDescent="0.35">
      <c r="A64" s="129" t="s">
        <v>80</v>
      </c>
      <c r="B64" s="130" t="s">
        <v>1</v>
      </c>
      <c r="C64" s="177" t="s">
        <v>150</v>
      </c>
      <c r="D64" s="178" t="s">
        <v>151</v>
      </c>
      <c r="E64" s="177" t="s">
        <v>152</v>
      </c>
      <c r="F64" s="178" t="s">
        <v>153</v>
      </c>
      <c r="K64" s="186">
        <v>556543</v>
      </c>
      <c r="L64" s="5">
        <v>3</v>
      </c>
      <c r="M64" s="32">
        <v>3</v>
      </c>
      <c r="N64" s="32">
        <f>M64-L64</f>
        <v>0</v>
      </c>
      <c r="O64" s="5">
        <v>6</v>
      </c>
      <c r="P64" s="32">
        <v>6</v>
      </c>
      <c r="Q64" s="187">
        <f>P64-O64</f>
        <v>0</v>
      </c>
    </row>
    <row r="65" spans="1:17" x14ac:dyDescent="0.3">
      <c r="A65" s="171">
        <v>223896</v>
      </c>
      <c r="B65" s="5">
        <v>556543</v>
      </c>
      <c r="C65" s="179">
        <v>0</v>
      </c>
      <c r="D65" s="198">
        <v>0</v>
      </c>
      <c r="E65" s="199" t="s">
        <v>84</v>
      </c>
      <c r="F65" s="179" t="s">
        <v>154</v>
      </c>
      <c r="K65" s="186">
        <v>556544</v>
      </c>
      <c r="L65" s="5">
        <v>1</v>
      </c>
      <c r="M65" s="32">
        <v>1</v>
      </c>
      <c r="N65" s="32">
        <f t="shared" ref="N65:N69" si="6">M65-L65</f>
        <v>0</v>
      </c>
      <c r="O65" s="5">
        <v>1</v>
      </c>
      <c r="P65" s="32">
        <v>1</v>
      </c>
      <c r="Q65" s="187">
        <f t="shared" ref="Q65:Q69" si="7">P65-O65</f>
        <v>0</v>
      </c>
    </row>
    <row r="66" spans="1:17" ht="15" thickBot="1" x14ac:dyDescent="0.35">
      <c r="A66" s="172"/>
      <c r="B66" s="5">
        <v>556544</v>
      </c>
      <c r="C66" s="179">
        <v>18</v>
      </c>
      <c r="D66" s="198">
        <v>1</v>
      </c>
      <c r="E66" s="199" t="s">
        <v>85</v>
      </c>
      <c r="F66" s="179" t="s">
        <v>85</v>
      </c>
      <c r="K66" s="196">
        <v>556545</v>
      </c>
      <c r="L66" s="191">
        <v>2</v>
      </c>
      <c r="M66" s="190">
        <v>2</v>
      </c>
      <c r="N66" s="190">
        <f t="shared" si="6"/>
        <v>0</v>
      </c>
      <c r="O66" s="191">
        <v>4</v>
      </c>
      <c r="P66" s="190">
        <v>5</v>
      </c>
      <c r="Q66" s="192">
        <f t="shared" si="7"/>
        <v>1</v>
      </c>
    </row>
    <row r="67" spans="1:17" ht="15" thickBot="1" x14ac:dyDescent="0.35">
      <c r="A67" s="173"/>
      <c r="B67" s="5">
        <v>556545</v>
      </c>
      <c r="C67" s="180">
        <v>9</v>
      </c>
      <c r="D67" s="200">
        <v>0.5</v>
      </c>
      <c r="E67" s="201" t="s">
        <v>86</v>
      </c>
      <c r="F67" s="180" t="s">
        <v>156</v>
      </c>
      <c r="K67" s="193">
        <v>555974</v>
      </c>
      <c r="L67" s="29">
        <v>2</v>
      </c>
      <c r="M67" s="194">
        <v>1</v>
      </c>
      <c r="N67" s="194">
        <f t="shared" si="6"/>
        <v>-1</v>
      </c>
      <c r="O67" s="13">
        <v>5</v>
      </c>
      <c r="P67" s="194">
        <v>2</v>
      </c>
      <c r="Q67" s="195">
        <f t="shared" si="7"/>
        <v>-3</v>
      </c>
    </row>
    <row r="68" spans="1:17" x14ac:dyDescent="0.3">
      <c r="A68" s="174">
        <v>218788</v>
      </c>
      <c r="B68" s="8">
        <v>555974</v>
      </c>
      <c r="C68" s="180">
        <v>8</v>
      </c>
      <c r="D68" s="200">
        <v>0.44444444444444442</v>
      </c>
      <c r="E68" s="201" t="s">
        <v>86</v>
      </c>
      <c r="F68" s="180" t="s">
        <v>157</v>
      </c>
      <c r="K68" s="188">
        <v>555975</v>
      </c>
      <c r="L68" s="8">
        <v>1</v>
      </c>
      <c r="M68" s="32">
        <v>2</v>
      </c>
      <c r="N68" s="32">
        <f t="shared" si="6"/>
        <v>1</v>
      </c>
      <c r="O68" s="5">
        <v>2</v>
      </c>
      <c r="P68" s="32">
        <v>3</v>
      </c>
      <c r="Q68" s="187">
        <f t="shared" si="7"/>
        <v>1</v>
      </c>
    </row>
    <row r="69" spans="1:17" ht="15" thickBot="1" x14ac:dyDescent="0.35">
      <c r="A69" s="172"/>
      <c r="B69" s="8">
        <v>555975</v>
      </c>
      <c r="C69" s="180">
        <v>14</v>
      </c>
      <c r="D69" s="200">
        <v>0.77777777777777779</v>
      </c>
      <c r="E69" s="201" t="s">
        <v>85</v>
      </c>
      <c r="F69" s="180" t="s">
        <v>86</v>
      </c>
      <c r="K69" s="189">
        <v>555976</v>
      </c>
      <c r="L69" s="18">
        <v>3</v>
      </c>
      <c r="M69" s="190">
        <v>3</v>
      </c>
      <c r="N69" s="190">
        <f t="shared" si="6"/>
        <v>0</v>
      </c>
      <c r="O69" s="191">
        <v>3</v>
      </c>
      <c r="P69" s="190">
        <v>4</v>
      </c>
      <c r="Q69" s="192">
        <f t="shared" si="7"/>
        <v>1</v>
      </c>
    </row>
    <row r="70" spans="1:17" ht="15" thickBot="1" x14ac:dyDescent="0.35">
      <c r="A70" s="173"/>
      <c r="B70" s="11">
        <v>555976</v>
      </c>
      <c r="C70" s="180">
        <v>5</v>
      </c>
      <c r="D70" s="200">
        <v>0.27777777777777779</v>
      </c>
      <c r="E70" s="201" t="s">
        <v>84</v>
      </c>
      <c r="F70" s="180" t="s">
        <v>84</v>
      </c>
    </row>
    <row r="72" spans="1:17" x14ac:dyDescent="0.3">
      <c r="O72" t="s">
        <v>310</v>
      </c>
      <c r="P72" t="s">
        <v>311</v>
      </c>
    </row>
    <row r="73" spans="1:17" x14ac:dyDescent="0.3">
      <c r="O73">
        <v>-3.2520325203252058</v>
      </c>
      <c r="P73">
        <v>0</v>
      </c>
    </row>
    <row r="74" spans="1:17" x14ac:dyDescent="0.3">
      <c r="O74">
        <v>-1.0238907849829375</v>
      </c>
      <c r="P74">
        <v>0</v>
      </c>
    </row>
    <row r="75" spans="1:17" x14ac:dyDescent="0.3">
      <c r="O75">
        <v>-1.4336917562723963</v>
      </c>
      <c r="P75">
        <v>1</v>
      </c>
    </row>
    <row r="76" spans="1:17" x14ac:dyDescent="0.3">
      <c r="O76">
        <v>-10.030395136778107</v>
      </c>
      <c r="P76">
        <v>-3</v>
      </c>
    </row>
    <row r="77" spans="1:17" x14ac:dyDescent="0.3">
      <c r="O77">
        <v>-3.3222591362126241</v>
      </c>
      <c r="P77">
        <v>1</v>
      </c>
    </row>
    <row r="78" spans="1:17" x14ac:dyDescent="0.3">
      <c r="O78">
        <v>-5.5016181229773444</v>
      </c>
      <c r="P78">
        <v>1</v>
      </c>
    </row>
  </sheetData>
  <sortState xmlns:xlrd2="http://schemas.microsoft.com/office/spreadsheetml/2017/richdata2" ref="I41:K55">
    <sortCondition ref="K41:K55"/>
  </sortState>
  <mergeCells count="8">
    <mergeCell ref="A65:A67"/>
    <mergeCell ref="A68:A70"/>
    <mergeCell ref="A63:F63"/>
    <mergeCell ref="A1:B1"/>
    <mergeCell ref="A49:G49"/>
    <mergeCell ref="A51:G51"/>
    <mergeCell ref="A55:A57"/>
    <mergeCell ref="A58:A60"/>
  </mergeCells>
  <phoneticPr fontId="9"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JRC Vivarium Document" ma:contentTypeID="0x010100183AD021A21B3F458E67CD3909672DC0002296B812716AC848960167F961473F94" ma:contentTypeVersion="14" ma:contentTypeDescription="Create a new document." ma:contentTypeScope="" ma:versionID="6f3421b32b2f4b5d5e519c1c4e750a43">
  <xsd:schema xmlns:xsd="http://www.w3.org/2001/XMLSchema" xmlns:xs="http://www.w3.org/2001/XMLSchema" xmlns:p="http://schemas.microsoft.com/office/2006/metadata/properties" xmlns:ns2="82db0eda-d5d5-4513-9f5e-fc4e0c8c9ac1" xmlns:ns3="f881c7a6-1b5b-458e-894b-624309df7024" xmlns:ns4="ad1642b3-fc63-4495-b3ec-f3cfc5ad24ef" targetNamespace="http://schemas.microsoft.com/office/2006/metadata/properties" ma:root="true" ma:fieldsID="db68c20cf3374c08c4f150feadbeea10" ns2:_="" ns3:_="" ns4:_="">
    <xsd:import namespace="82db0eda-d5d5-4513-9f5e-fc4e0c8c9ac1"/>
    <xsd:import namespace="f881c7a6-1b5b-458e-894b-624309df7024"/>
    <xsd:import namespace="ad1642b3-fc63-4495-b3ec-f3cfc5ad24ef"/>
    <xsd:element name="properties">
      <xsd:complexType>
        <xsd:sequence>
          <xsd:element name="documentManagement">
            <xsd:complexType>
              <xsd:all>
                <xsd:element ref="ns2:_dlc_DocIdUrl" minOccurs="0"/>
                <xsd:element ref="ns2:VivariumDepartment" minOccurs="0"/>
                <xsd:element ref="ns2:Species" minOccurs="0"/>
                <xsd:element ref="ns3:TaxCatchAll" minOccurs="0"/>
                <xsd:element ref="ns3:TaxCatchAllLabel" minOccurs="0"/>
                <xsd:element ref="ns2:_dlc_DocId" minOccurs="0"/>
                <xsd:element ref="ns2:_dlc_DocIdPersistId" minOccurs="0"/>
                <xsd:element ref="ns2:j7492fac17324d25bab98514b2167ed2" minOccurs="0"/>
                <xsd:element ref="ns4:lcf76f155ced4ddcb4097134ff3c332f"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db0eda-d5d5-4513-9f5e-fc4e0c8c9ac1"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VivariumDepartment" ma:index="3" nillable="true" ma:displayName="Vivarium Department" ma:format="Dropdown" ma:internalName="VivariumDepartment" ma:readOnly="false">
      <xsd:simpleType>
        <xsd:restriction base="dms:Choice">
          <xsd:enumeration value="Animal Health"/>
          <xsd:enumeration value="Aquatics"/>
          <xsd:enumeration value="Behavior &amp; Experimental Support"/>
          <xsd:enumeration value="Cagewash"/>
          <xsd:enumeration value="Facility"/>
          <xsd:enumeration value="Rodent Breeding &amp; Husbandry"/>
          <xsd:enumeration value="Surgery"/>
        </xsd:restriction>
      </xsd:simpleType>
    </xsd:element>
    <xsd:element name="Species" ma:index="4" nillable="true" ma:displayName="Species" ma:internalName="Species" ma:readOnly="false">
      <xsd:simpleType>
        <xsd:restriction base="dms:Choice">
          <xsd:enumeration value="Rat"/>
          <xsd:enumeration value="Mouse"/>
        </xsd:restriction>
      </xsd:simpleType>
    </xsd:element>
    <xsd:element name="_dlc_DocId" ma:index="10" nillable="true" ma:displayName="Document ID Value" ma:description="The value of the document ID assigned to this item." ma:hidden="true" ma:indexed="true" ma:internalName="_dlc_DocId" ma:readOnly="false">
      <xsd:simpleType>
        <xsd:restriction base="dms:Text"/>
      </xsd:simpleType>
    </xsd:element>
    <xsd:element name="_dlc_DocIdPersistId" ma:index="12" nillable="true" ma:displayName="Persist ID" ma:description="Keep ID on add." ma:hidden="true" ma:internalName="_dlc_DocIdPersistId" ma:readOnly="false">
      <xsd:simpleType>
        <xsd:restriction base="dms:Boolean"/>
      </xsd:simpleType>
    </xsd:element>
    <xsd:element name="j7492fac17324d25bab98514b2167ed2" ma:index="13" nillable="true" ma:displayName="Keyword(s)_0" ma:hidden="true" ma:internalName="j7492fac17324d25bab98514b2167ed2"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881c7a6-1b5b-458e-894b-624309df7024"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5e11968a-920e-4a8d-814a-a0ffbb75facc}" ma:internalName="TaxCatchAll" ma:readOnly="false" ma:showField="CatchAllData" ma:web="82db0eda-d5d5-4513-9f5e-fc4e0c8c9ac1">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5e11968a-920e-4a8d-814a-a0ffbb75facc}" ma:internalName="TaxCatchAllLabel" ma:readOnly="false" ma:showField="CatchAllDataLabel" ma:web="82db0eda-d5d5-4513-9f5e-fc4e0c8c9ac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d1642b3-fc63-4495-b3ec-f3cfc5ad24ef" elementFormDefault="qualified">
    <xsd:import namespace="http://schemas.microsoft.com/office/2006/documentManagement/types"/>
    <xsd:import namespace="http://schemas.microsoft.com/office/infopath/2007/PartnerControls"/>
    <xsd:element name="lcf76f155ced4ddcb4097134ff3c332f" ma:index="14" nillable="true" ma:displayName="Image Tags_0" ma:hidden="true" ma:internalName="lcf76f155ced4ddcb4097134ff3c332f" ma:readOnly="false">
      <xsd:simpleType>
        <xsd:restriction base="dms:Note"/>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82db0eda-d5d5-4513-9f5e-fc4e0c8c9ac1">JRCVIV-642684013-8149</_dlc_DocId>
    <VivariumDepartment xmlns="82db0eda-d5d5-4513-9f5e-fc4e0c8c9ac1" xsi:nil="true"/>
    <Species xmlns="82db0eda-d5d5-4513-9f5e-fc4e0c8c9ac1" xsi:nil="true"/>
    <_dlc_DocIdPersistId xmlns="82db0eda-d5d5-4513-9f5e-fc4e0c8c9ac1" xsi:nil="true"/>
    <_dlc_DocIdUrl xmlns="82db0eda-d5d5-4513-9f5e-fc4e0c8c9ac1">
      <Url>https://hhmionline.sharepoint.com/sites/JRCVivarium/_layouts/15/DocIdRedir.aspx?ID=JRCVIV-642684013-8149</Url>
      <Description>JRCVIV-642684013-8149</Description>
    </_dlc_DocIdUrl>
    <TaxCatchAllLabel xmlns="f881c7a6-1b5b-458e-894b-624309df7024" xsi:nil="true"/>
    <lcf76f155ced4ddcb4097134ff3c332f xmlns="ad1642b3-fc63-4495-b3ec-f3cfc5ad24ef" xsi:nil="true"/>
    <TaxCatchAll xmlns="f881c7a6-1b5b-458e-894b-624309df7024" xsi:nil="true"/>
    <j7492fac17324d25bab98514b2167ed2 xmlns="82db0eda-d5d5-4513-9f5e-fc4e0c8c9ac1" xsi:nil="true"/>
  </documentManagement>
</p:properties>
</file>

<file path=customXml/itemProps1.xml><?xml version="1.0" encoding="utf-8"?>
<ds:datastoreItem xmlns:ds="http://schemas.openxmlformats.org/officeDocument/2006/customXml" ds:itemID="{256804C3-E409-43CE-8AA8-6BF49FD50A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db0eda-d5d5-4513-9f5e-fc4e0c8c9ac1"/>
    <ds:schemaRef ds:uri="f881c7a6-1b5b-458e-894b-624309df7024"/>
    <ds:schemaRef ds:uri="ad1642b3-fc63-4495-b3ec-f3cfc5ad24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8CAE34-4CB0-4E4F-BE27-047909F043B1}">
  <ds:schemaRefs>
    <ds:schemaRef ds:uri="http://schemas.microsoft.com/sharepoint/events"/>
  </ds:schemaRefs>
</ds:datastoreItem>
</file>

<file path=customXml/itemProps3.xml><?xml version="1.0" encoding="utf-8"?>
<ds:datastoreItem xmlns:ds="http://schemas.openxmlformats.org/officeDocument/2006/customXml" ds:itemID="{60C31C72-8FA1-4758-9B09-984796C6A7A7}">
  <ds:schemaRefs>
    <ds:schemaRef ds:uri="http://schemas.microsoft.com/sharepoint/v3/contenttype/forms"/>
  </ds:schemaRefs>
</ds:datastoreItem>
</file>

<file path=customXml/itemProps4.xml><?xml version="1.0" encoding="utf-8"?>
<ds:datastoreItem xmlns:ds="http://schemas.openxmlformats.org/officeDocument/2006/customXml" ds:itemID="{28C2A59D-D13B-45CD-B8DE-299B51EF8F33}">
  <ds:schemaRefs>
    <ds:schemaRef ds:uri="http://www.w3.org/XML/1998/namespace"/>
    <ds:schemaRef ds:uri="http://purl.org/dc/terms/"/>
    <ds:schemaRef ds:uri="http://schemas.microsoft.com/office/2006/documentManagement/types"/>
    <ds:schemaRef ds:uri="f881c7a6-1b5b-458e-894b-624309df7024"/>
    <ds:schemaRef ds:uri="http://purl.org/dc/elements/1.1/"/>
    <ds:schemaRef ds:uri="http://purl.org/dc/dcmitype/"/>
    <ds:schemaRef ds:uri="http://schemas.microsoft.com/office/2006/metadata/properties"/>
    <ds:schemaRef ds:uri="http://schemas.microsoft.com/office/infopath/2007/PartnerControls"/>
    <ds:schemaRef ds:uri="http://schemas.openxmlformats.org/package/2006/metadata/core-properties"/>
    <ds:schemaRef ds:uri="ad1642b3-fc63-4495-b3ec-f3cfc5ad24ef"/>
    <ds:schemaRef ds:uri="82db0eda-d5d5-4513-9f5e-fc4e0c8c9a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Habituation_Training</vt:lpstr>
      <vt:lpstr>TT Day 1 - PRE</vt:lpstr>
      <vt:lpstr>TT Day 2 - PRE</vt:lpstr>
      <vt:lpstr>TT Day 3 - PRE</vt:lpstr>
      <vt:lpstr>Health Checks</vt:lpstr>
      <vt:lpstr>TT - POST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Mohar, Boaz</dc:creator>
  <cp:keywords/>
  <dc:description/>
  <cp:lastModifiedBy>Mohar, Boaz</cp:lastModifiedBy>
  <cp:revision/>
  <dcterms:created xsi:type="dcterms:W3CDTF">2024-11-11T20:00:43Z</dcterms:created>
  <dcterms:modified xsi:type="dcterms:W3CDTF">2024-12-08T20:10:36Z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Keyword_x0028_s_x0029_">
    <vt:lpwstr/>
  </property>
  <property fmtid="{D5CDD505-2E9C-101B-9397-08002B2CF9AE}" pid="4" name="ContentTypeId">
    <vt:lpwstr>0x010100183AD021A21B3F458E67CD3909672DC0002296B812716AC848960167F961473F94</vt:lpwstr>
  </property>
  <property fmtid="{D5CDD505-2E9C-101B-9397-08002B2CF9AE}" pid="5" name="ComplianceAssetId">
    <vt:lpwstr/>
  </property>
  <property fmtid="{D5CDD505-2E9C-101B-9397-08002B2CF9AE}" pid="6" name="Keyword(s)">
    <vt:lpwstr/>
  </property>
  <property fmtid="{D5CDD505-2E9C-101B-9397-08002B2CF9AE}" pid="7" name="_dlc_DocIdItemGuid">
    <vt:lpwstr>109c1fff-877b-4c34-8d3c-b1379fdc590d</vt:lpwstr>
  </property>
  <property fmtid="{D5CDD505-2E9C-101B-9397-08002B2CF9AE}" pid="8" name="_ExtendedDescription">
    <vt:lpwstr/>
  </property>
  <property fmtid="{D5CDD505-2E9C-101B-9397-08002B2CF9AE}" pid="9" name="TriggerFlowInfo">
    <vt:lpwstr/>
  </property>
  <property fmtid="{D5CDD505-2E9C-101B-9397-08002B2CF9AE}" pid="10" name="SharedWithUsers">
    <vt:lpwstr/>
  </property>
</Properties>
</file>