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sa/Dropbox/00-SCHOOL/1-University/2021-20/1-Historia_Económica_de_Colombia/3-Investigación/8-Datos/migracion_caribe-hec/replicable/"/>
    </mc:Choice>
  </mc:AlternateContent>
  <xr:revisionPtr revIDLastSave="0" documentId="13_ncr:1_{1EA43D23-245E-F245-9CB9-C94CCE894AA8}" xr6:coauthVersionLast="46" xr6:coauthVersionMax="46" xr10:uidLastSave="{00000000-0000-0000-0000-000000000000}"/>
  <bookViews>
    <workbookView xWindow="80" yWindow="1040" windowWidth="37400" windowHeight="20480" activeTab="1" xr2:uid="{48C558EA-5384-784B-97BD-41A767DDE11A}"/>
  </bookViews>
  <sheets>
    <sheet name="asfdsadfgt" sheetId="3" r:id="rId1"/>
    <sheet name="nacional_consolidado_juanis" sheetId="10" r:id="rId2"/>
    <sheet name="Feuil1" sheetId="11" r:id="rId3"/>
    <sheet name="analfabetismo_masculino-1912" sheetId="8" r:id="rId4"/>
    <sheet name="censos_edwin" sheetId="2" r:id="rId5"/>
  </sheets>
  <externalReferences>
    <externalReference r:id="rId6"/>
  </externalReferences>
  <definedNames>
    <definedName name="_xlnm._FilterDatabase" localSheetId="3" hidden="1">'analfabetismo_masculino-1912'!$A$1:$I$17</definedName>
    <definedName name="_xlnm._FilterDatabase" localSheetId="4" hidden="1">censos_edwin!$M$30:$N$39</definedName>
    <definedName name="_xlchart.v5.0" hidden="1">asfdsadfgt!$C$18</definedName>
    <definedName name="_xlchart.v5.1" hidden="1">asfdsadfgt!$C$19:$C$35</definedName>
    <definedName name="_xlchart.v5.10" hidden="1">asfdsadfgt!$E$18</definedName>
    <definedName name="_xlchart.v5.11" hidden="1">asfdsadfgt!$E$19:$E$35</definedName>
    <definedName name="_xlchart.v5.12" hidden="1">nacional_consolidado_juanis!#REF!</definedName>
    <definedName name="_xlchart.v5.13" hidden="1">nacional_consolidado_juanis!$C$18</definedName>
    <definedName name="_xlchart.v5.14" hidden="1">nacional_consolidado_juanis!$C$19:$C$50</definedName>
    <definedName name="_xlchart.v5.15" hidden="1">nacional_consolidado_juanis!$C$50</definedName>
    <definedName name="_xlchart.v5.16" hidden="1">nacional_consolidado_juanis!$C$51:$C$82</definedName>
    <definedName name="_xlchart.v5.17" hidden="1">nacional_consolidado_juanis!$E$19:$E$50</definedName>
    <definedName name="_xlchart.v5.18" hidden="1">nacional_consolidado_juanis!$E$51:$E$82</definedName>
    <definedName name="_xlchart.v5.19" hidden="1">asfdsadfgt!$C$18</definedName>
    <definedName name="_xlchart.v5.2" hidden="1">asfdsadfgt!$E$18</definedName>
    <definedName name="_xlchart.v5.20" hidden="1">asfdsadfgt!$C$19:$C$35</definedName>
    <definedName name="_xlchart.v5.21" hidden="1">asfdsadfgt!$E$18</definedName>
    <definedName name="_xlchart.v5.22" hidden="1">asfdsadfgt!$E$19:$E$35</definedName>
    <definedName name="_xlchart.v5.23" hidden="1">nacional_consolidado_juanis!#REF!</definedName>
    <definedName name="_xlchart.v5.24" hidden="1">nacional_consolidado_juanis!$C$19:$C$50</definedName>
    <definedName name="_xlchart.v5.25" hidden="1">nacional_consolidado_juanis!$E$19:$E$50</definedName>
    <definedName name="_xlchart.v5.26" hidden="1">asfdsadfgt!$C$18</definedName>
    <definedName name="_xlchart.v5.27" hidden="1">asfdsadfgt!$C$19:$C$35</definedName>
    <definedName name="_xlchart.v5.28" hidden="1">asfdsadfgt!$E$18</definedName>
    <definedName name="_xlchart.v5.29" hidden="1">asfdsadfgt!$E$19:$E$35</definedName>
    <definedName name="_xlchart.v5.3" hidden="1">asfdsadfgt!$E$19:$E$35</definedName>
    <definedName name="_xlchart.v5.30" hidden="1">nacional_consolidado_juanis!#REF!</definedName>
    <definedName name="_xlchart.v5.31" hidden="1">nacional_consolidado_juanis!$C$18</definedName>
    <definedName name="_xlchart.v5.32" hidden="1">nacional_consolidado_juanis!$C$19:$C$50</definedName>
    <definedName name="_xlchart.v5.33" hidden="1">nacional_consolidado_juanis!$E$19:$E$50</definedName>
    <definedName name="_xlchart.v5.34" hidden="1">nacional_consolidado_juanis!$E$51:$E$82</definedName>
    <definedName name="_xlchart.v5.35" hidden="1">asfdsadfgt!$C$18</definedName>
    <definedName name="_xlchart.v5.36" hidden="1">asfdsadfgt!$C$19:$C$35</definedName>
    <definedName name="_xlchart.v5.37" hidden="1">asfdsadfgt!$E$18</definedName>
    <definedName name="_xlchart.v5.38" hidden="1">asfdsadfgt!$E$19:$E$35</definedName>
    <definedName name="_xlchart.v5.39" hidden="1">nacional_consolidado_juanis!#REF!</definedName>
    <definedName name="_xlchart.v5.4" hidden="1">asfdsadfgt!$C$1</definedName>
    <definedName name="_xlchart.v5.40" hidden="1">nacional_consolidado_juanis!$C$19:$C$50</definedName>
    <definedName name="_xlchart.v5.41" hidden="1">nacional_consolidado_juanis!$E$19:$E$50</definedName>
    <definedName name="_xlchart.v5.42" hidden="1">nacional_consolidado_juanis!$C$1</definedName>
    <definedName name="_xlchart.v5.43" hidden="1">nacional_consolidado_juanis!$C$2:$C$18</definedName>
    <definedName name="_xlchart.v5.44" hidden="1">nacional_consolidado_juanis!$D$11</definedName>
    <definedName name="_xlchart.v5.45" hidden="1">nacional_consolidado_juanis!$G$2:$G$18</definedName>
    <definedName name="_xlchart.v5.5" hidden="1">asfdsadfgt!$C$2:$C$18</definedName>
    <definedName name="_xlchart.v5.6" hidden="1">asfdsadfgt!$D$11</definedName>
    <definedName name="_xlchart.v5.7" hidden="1">asfdsadfgt!$G$2:$G$18</definedName>
    <definedName name="_xlchart.v5.8" hidden="1">asfdsadfgt!$C$18</definedName>
    <definedName name="_xlchart.v5.9" hidden="1">asfdsadfgt!$C$19:$C$35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3" i="10" l="1"/>
  <c r="T81" i="10"/>
  <c r="T79" i="10"/>
  <c r="T77" i="10"/>
  <c r="T75" i="10"/>
  <c r="T73" i="10"/>
  <c r="T71" i="10"/>
  <c r="T69" i="10"/>
  <c r="T67" i="10"/>
  <c r="T65" i="10"/>
  <c r="T63" i="10"/>
  <c r="T61" i="10"/>
  <c r="T59" i="10"/>
  <c r="T57" i="10"/>
  <c r="T55" i="10"/>
  <c r="T53" i="10"/>
  <c r="T51" i="10"/>
  <c r="T49" i="10"/>
  <c r="T47" i="10"/>
  <c r="T45" i="10"/>
  <c r="T43" i="10"/>
  <c r="T41" i="10"/>
  <c r="T39" i="10"/>
  <c r="T37" i="10"/>
  <c r="T35" i="10"/>
  <c r="T33" i="10"/>
  <c r="T31" i="10"/>
  <c r="T29" i="10"/>
  <c r="T27" i="10"/>
  <c r="T25" i="10"/>
  <c r="T23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17" i="8" l="1"/>
  <c r="G17" i="8"/>
  <c r="F17" i="8"/>
  <c r="H16" i="8"/>
  <c r="G16" i="8"/>
  <c r="F16" i="8"/>
  <c r="I15" i="8"/>
  <c r="H15" i="8"/>
  <c r="G15" i="8"/>
  <c r="F15" i="8"/>
  <c r="E15" i="8"/>
  <c r="I14" i="8"/>
  <c r="H14" i="8"/>
  <c r="G14" i="8"/>
  <c r="F14" i="8"/>
  <c r="E14" i="8"/>
  <c r="I13" i="8"/>
  <c r="H13" i="8"/>
  <c r="G13" i="8"/>
  <c r="F13" i="8"/>
  <c r="E13" i="8"/>
  <c r="I12" i="8"/>
  <c r="H12" i="8"/>
  <c r="G12" i="8"/>
  <c r="F12" i="8"/>
  <c r="E12" i="8"/>
  <c r="I11" i="8"/>
  <c r="H11" i="8"/>
  <c r="G11" i="8"/>
  <c r="F11" i="8"/>
  <c r="E11" i="8"/>
  <c r="I10" i="8"/>
  <c r="H10" i="8"/>
  <c r="G10" i="8"/>
  <c r="F10" i="8"/>
  <c r="E10" i="8"/>
  <c r="I9" i="8"/>
  <c r="H9" i="8"/>
  <c r="G9" i="8"/>
  <c r="F9" i="8"/>
  <c r="E9" i="8"/>
  <c r="I7" i="8"/>
  <c r="H7" i="8"/>
  <c r="G7" i="8"/>
  <c r="F7" i="8"/>
  <c r="E7" i="8"/>
  <c r="I6" i="8"/>
  <c r="H6" i="8"/>
  <c r="G6" i="8"/>
  <c r="F6" i="8"/>
  <c r="E6" i="8"/>
  <c r="I5" i="8"/>
  <c r="H5" i="8"/>
  <c r="G5" i="8"/>
  <c r="F5" i="8"/>
  <c r="E5" i="8"/>
  <c r="I4" i="8"/>
  <c r="H4" i="8"/>
  <c r="G4" i="8"/>
  <c r="F4" i="8"/>
  <c r="E4" i="8"/>
  <c r="I3" i="8"/>
  <c r="H3" i="8"/>
  <c r="G3" i="8"/>
  <c r="F3" i="8"/>
  <c r="E3" i="8"/>
  <c r="I2" i="8"/>
  <c r="H2" i="8"/>
  <c r="G2" i="8"/>
  <c r="F2" i="8"/>
  <c r="E2" i="8"/>
  <c r="G11" i="3"/>
  <c r="G18" i="3"/>
  <c r="G17" i="3"/>
  <c r="G16" i="3"/>
  <c r="G15" i="3"/>
  <c r="G14" i="3"/>
  <c r="G13" i="3"/>
  <c r="G12" i="3"/>
  <c r="G10" i="3"/>
  <c r="G9" i="3"/>
  <c r="G8" i="3"/>
  <c r="G7" i="3"/>
  <c r="G6" i="3"/>
  <c r="G5" i="3"/>
  <c r="G4" i="3"/>
  <c r="G3" i="3"/>
  <c r="G2" i="3"/>
  <c r="G78" i="2"/>
  <c r="C78" i="2"/>
  <c r="B78" i="2"/>
  <c r="E76" i="2" s="1"/>
  <c r="I77" i="2"/>
  <c r="H77" i="2"/>
  <c r="F77" i="2"/>
  <c r="J76" i="2"/>
  <c r="I76" i="2"/>
  <c r="H76" i="2"/>
  <c r="F76" i="2"/>
  <c r="I75" i="2"/>
  <c r="H75" i="2"/>
  <c r="F75" i="2"/>
  <c r="I74" i="2"/>
  <c r="H74" i="2"/>
  <c r="F74" i="2"/>
  <c r="I73" i="2"/>
  <c r="H73" i="2"/>
  <c r="F73" i="2"/>
  <c r="I72" i="2"/>
  <c r="H72" i="2"/>
  <c r="F72" i="2"/>
  <c r="D72" i="2"/>
  <c r="I71" i="2"/>
  <c r="H71" i="2"/>
  <c r="F71" i="2"/>
  <c r="E71" i="2"/>
  <c r="I70" i="2"/>
  <c r="H70" i="2"/>
  <c r="F70" i="2"/>
  <c r="I69" i="2"/>
  <c r="H69" i="2"/>
  <c r="F69" i="2"/>
  <c r="I68" i="2"/>
  <c r="H68" i="2"/>
  <c r="F68" i="2"/>
  <c r="I67" i="2"/>
  <c r="H67" i="2"/>
  <c r="F67" i="2"/>
  <c r="I66" i="2"/>
  <c r="H66" i="2"/>
  <c r="F66" i="2"/>
  <c r="I65" i="2"/>
  <c r="H65" i="2"/>
  <c r="F65" i="2"/>
  <c r="I64" i="2"/>
  <c r="H64" i="2"/>
  <c r="F64" i="2"/>
  <c r="D64" i="2"/>
  <c r="I63" i="2"/>
  <c r="H63" i="2"/>
  <c r="F63" i="2"/>
  <c r="E63" i="2"/>
  <c r="I62" i="2"/>
  <c r="H62" i="2"/>
  <c r="F62" i="2"/>
  <c r="I61" i="2"/>
  <c r="H61" i="2"/>
  <c r="F61" i="2"/>
  <c r="J60" i="2"/>
  <c r="I60" i="2"/>
  <c r="H60" i="2"/>
  <c r="F60" i="2"/>
  <c r="I59" i="2"/>
  <c r="H59" i="2"/>
  <c r="F59" i="2"/>
  <c r="I58" i="2"/>
  <c r="H58" i="2"/>
  <c r="F58" i="2"/>
  <c r="I57" i="2"/>
  <c r="H57" i="2"/>
  <c r="F57" i="2"/>
  <c r="D57" i="2"/>
  <c r="I56" i="2"/>
  <c r="H56" i="2"/>
  <c r="F56" i="2"/>
  <c r="E56" i="2"/>
  <c r="I55" i="2"/>
  <c r="H55" i="2"/>
  <c r="F55" i="2"/>
  <c r="O54" i="2"/>
  <c r="J54" i="2"/>
  <c r="L49" i="2" s="1"/>
  <c r="N49" i="2" s="1"/>
  <c r="I54" i="2"/>
  <c r="H54" i="2"/>
  <c r="F54" i="2"/>
  <c r="O53" i="2"/>
  <c r="O52" i="2"/>
  <c r="I50" i="2"/>
  <c r="H50" i="2"/>
  <c r="F50" i="2"/>
  <c r="I49" i="2"/>
  <c r="H49" i="2"/>
  <c r="F49" i="2"/>
  <c r="I48" i="2"/>
  <c r="H48" i="2"/>
  <c r="F48" i="2"/>
  <c r="I47" i="2"/>
  <c r="H47" i="2"/>
  <c r="F4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C20" i="2"/>
  <c r="H13" i="2"/>
  <c r="F13" i="2"/>
  <c r="C2" i="2"/>
  <c r="F29" i="2" l="1"/>
  <c r="K24" i="2"/>
  <c r="K25" i="2"/>
  <c r="E47" i="2"/>
  <c r="D48" i="2"/>
  <c r="E54" i="2"/>
  <c r="E57" i="2"/>
  <c r="D58" i="2"/>
  <c r="E59" i="2"/>
  <c r="D60" i="2"/>
  <c r="E64" i="2"/>
  <c r="D65" i="2"/>
  <c r="E66" i="2"/>
  <c r="D67" i="2"/>
  <c r="E72" i="2"/>
  <c r="D73" i="2"/>
  <c r="E74" i="2"/>
  <c r="D75" i="2"/>
  <c r="E48" i="2"/>
  <c r="D49" i="2"/>
  <c r="E60" i="2"/>
  <c r="E67" i="2"/>
  <c r="D68" i="2"/>
  <c r="E75" i="2"/>
  <c r="D76" i="2"/>
  <c r="E77" i="2"/>
  <c r="E49" i="2"/>
  <c r="D50" i="2"/>
  <c r="E55" i="2"/>
  <c r="D56" i="2"/>
  <c r="D61" i="2"/>
  <c r="E62" i="2"/>
  <c r="D63" i="2"/>
  <c r="E68" i="2"/>
  <c r="D69" i="2"/>
  <c r="E70" i="2"/>
  <c r="D71" i="2"/>
  <c r="D77" i="2"/>
  <c r="K23" i="2"/>
  <c r="K20" i="2"/>
  <c r="K21" i="2"/>
  <c r="K22" i="2"/>
  <c r="I78" i="2"/>
  <c r="F78" i="2"/>
  <c r="H29" i="2"/>
  <c r="K26" i="2"/>
  <c r="K27" i="2"/>
  <c r="L50" i="2"/>
  <c r="M49" i="2"/>
  <c r="O49" i="2" s="1"/>
  <c r="H78" i="2"/>
  <c r="D47" i="2"/>
  <c r="E50" i="2"/>
  <c r="D54" i="2"/>
  <c r="D55" i="2"/>
  <c r="E58" i="2"/>
  <c r="D59" i="2"/>
  <c r="E61" i="2"/>
  <c r="D62" i="2"/>
  <c r="E65" i="2"/>
  <c r="D66" i="2"/>
  <c r="E69" i="2"/>
  <c r="D70" i="2"/>
  <c r="E73" i="2"/>
  <c r="D74" i="2"/>
  <c r="D78" i="2" l="1"/>
  <c r="K28" i="2"/>
  <c r="E78" i="2"/>
  <c r="L51" i="2"/>
  <c r="N50" i="2"/>
  <c r="M50" i="2"/>
  <c r="O50" i="2" l="1"/>
  <c r="L52" i="2"/>
  <c r="L53" i="2" s="1"/>
  <c r="L54" i="2" s="1"/>
  <c r="L55" i="2" s="1"/>
  <c r="N51" i="2"/>
  <c r="M51" i="2"/>
  <c r="O51" i="2" l="1"/>
  <c r="N55" i="2"/>
  <c r="L56" i="2"/>
  <c r="M55" i="2"/>
  <c r="N56" i="2" l="1"/>
  <c r="L57" i="2"/>
  <c r="M56" i="2"/>
  <c r="O55" i="2"/>
  <c r="O56" i="2" l="1"/>
  <c r="L58" i="2"/>
  <c r="M57" i="2"/>
  <c r="N57" i="2"/>
  <c r="O57" i="2" s="1"/>
  <c r="N58" i="2" l="1"/>
  <c r="L59" i="2"/>
  <c r="M58" i="2"/>
  <c r="L60" i="2" l="1"/>
  <c r="N59" i="2"/>
  <c r="M59" i="2"/>
  <c r="O58" i="2"/>
  <c r="O59" i="2" l="1"/>
  <c r="L61" i="2"/>
  <c r="M60" i="2"/>
  <c r="N60" i="2"/>
  <c r="O60" i="2" s="1"/>
  <c r="N61" i="2" l="1"/>
  <c r="M61" i="2"/>
  <c r="L62" i="2"/>
  <c r="N62" i="2" l="1"/>
  <c r="L63" i="2"/>
  <c r="M62" i="2"/>
  <c r="O61" i="2"/>
  <c r="N63" i="2" l="1"/>
  <c r="L64" i="2"/>
  <c r="M63" i="2"/>
  <c r="O62" i="2"/>
  <c r="L65" i="2" l="1"/>
  <c r="M64" i="2"/>
  <c r="N64" i="2"/>
  <c r="O63" i="2"/>
  <c r="O64" i="2" l="1"/>
  <c r="L66" i="2"/>
  <c r="N65" i="2"/>
  <c r="M65" i="2"/>
  <c r="O65" i="2" l="1"/>
  <c r="N66" i="2"/>
  <c r="L67" i="2"/>
  <c r="M66" i="2"/>
  <c r="N67" i="2" l="1"/>
  <c r="L68" i="2"/>
  <c r="M67" i="2"/>
  <c r="O66" i="2"/>
  <c r="L69" i="2" l="1"/>
  <c r="M68" i="2"/>
  <c r="N68" i="2"/>
  <c r="O68" i="2" s="1"/>
  <c r="O67" i="2"/>
  <c r="L70" i="2" l="1"/>
  <c r="M69" i="2"/>
  <c r="N69" i="2"/>
  <c r="O69" i="2" s="1"/>
  <c r="N70" i="2" l="1"/>
  <c r="L71" i="2"/>
  <c r="M70" i="2"/>
  <c r="N71" i="2" l="1"/>
  <c r="L72" i="2"/>
  <c r="M71" i="2"/>
  <c r="O70" i="2"/>
  <c r="L73" i="2" l="1"/>
  <c r="M72" i="2"/>
  <c r="N72" i="2"/>
  <c r="O72" i="2" s="1"/>
  <c r="O71" i="2"/>
  <c r="M73" i="2" l="1"/>
  <c r="N73" i="2"/>
  <c r="O73" i="2" s="1"/>
  <c r="L74" i="2"/>
  <c r="N74" i="2" l="1"/>
  <c r="L75" i="2"/>
  <c r="M74" i="2"/>
  <c r="L76" i="2"/>
  <c r="O74" i="2" l="1"/>
  <c r="N76" i="2"/>
  <c r="L77" i="2"/>
  <c r="M76" i="2"/>
  <c r="N75" i="2"/>
  <c r="M75" i="2"/>
  <c r="O75" i="2" l="1"/>
  <c r="R75" i="2" s="1"/>
  <c r="N77" i="2"/>
  <c r="M77" i="2"/>
  <c r="L78" i="2"/>
  <c r="O76" i="2"/>
  <c r="N78" i="2" l="1"/>
  <c r="M78" i="2"/>
  <c r="O77" i="2"/>
  <c r="O7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Adolfo Castillo Alvarez</author>
    <author>usuario</author>
  </authors>
  <commentList>
    <comment ref="K13" authorId="0" shapeId="0" xr:uid="{0ED33719-AF6B-8141-AE0A-A60822C26C88}">
      <text>
        <r>
          <rPr>
            <b/>
            <sz val="10"/>
            <color rgb="FF000000"/>
            <rFont val="Tahoma"/>
            <family val="2"/>
          </rPr>
          <t>Gustavo Adolfo Castillo Alvarez: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Subestimado, segund Censo General 1912 son 5,4 millones, pero bajo estas categorías departamentales no se puede hacer más</t>
        </r>
      </text>
    </comment>
    <comment ref="B64" authorId="1" shapeId="0" xr:uid="{244A0A23-BE82-E349-A72D-5C8CFA29DF6A}">
      <text/>
    </comment>
    <comment ref="C64" authorId="1" shapeId="0" xr:uid="{AF0C541E-8D7D-CE45-811F-18094C7E81CC}">
      <text>
        <r>
          <rPr>
            <b/>
            <sz val="9"/>
            <color indexed="81"/>
            <rFont val="Tahoma"/>
            <family val="2"/>
          </rPr>
          <t>usuario:
no aparece datos de gastos de just, hac benef , dpto de gob, guerra solo expiradas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<sst xmlns="http://schemas.openxmlformats.org/spreadsheetml/2006/main" count="663" uniqueCount="194">
  <si>
    <t>Población de colombia durante el siglo XIX</t>
  </si>
  <si>
    <t>Antioquia</t>
  </si>
  <si>
    <t>Bolívar</t>
  </si>
  <si>
    <t>Boyacá</t>
  </si>
  <si>
    <t>Cauca</t>
  </si>
  <si>
    <t>Cundinamarca</t>
  </si>
  <si>
    <t xml:space="preserve"> </t>
  </si>
  <si>
    <t>Magdalena</t>
  </si>
  <si>
    <t>Panamá</t>
  </si>
  <si>
    <t>Santander</t>
  </si>
  <si>
    <t>Tolima</t>
  </si>
  <si>
    <t xml:space="preserve">TOTALES </t>
  </si>
  <si>
    <t>4.122.00</t>
  </si>
  <si>
    <t>Fuente:  Roicer Alberto Flórez Bolívar. El uso privado de la autoridad pública en el Estado Soberano de Bolívar, 1857-1886. tesis. 21</t>
  </si>
  <si>
    <t>fuente: las vicisitudes del modelo liberal p,120</t>
  </si>
  <si>
    <t>memori de hacienda de 1869-1870 p.22</t>
  </si>
  <si>
    <t>Tasa de crecimiento durante el siglo XIX</t>
  </si>
  <si>
    <t>1825-35</t>
  </si>
  <si>
    <t>1835-43</t>
  </si>
  <si>
    <t>1843-51</t>
  </si>
  <si>
    <t>1851-64</t>
  </si>
  <si>
    <t>1864-70</t>
  </si>
  <si>
    <t>1870-87</t>
  </si>
  <si>
    <t>1887-98</t>
  </si>
  <si>
    <t>1898-1905</t>
  </si>
  <si>
    <t>Promeido</t>
  </si>
  <si>
    <t>Poblacion Boyacà</t>
  </si>
  <si>
    <t>Poblacion total Colombia</t>
  </si>
  <si>
    <t>Año</t>
  </si>
  <si>
    <t>Poblacion</t>
  </si>
  <si>
    <t>Nota:</t>
  </si>
  <si>
    <t>la poblacion de los censos 1835 hasta 1870 incluye Panama</t>
  </si>
  <si>
    <t>año</t>
  </si>
  <si>
    <t>Renta Anual</t>
  </si>
  <si>
    <t xml:space="preserve">Gastos anuales </t>
  </si>
  <si>
    <t>% rentas</t>
  </si>
  <si>
    <t>% gastos</t>
  </si>
  <si>
    <t>superavit o deficid</t>
  </si>
  <si>
    <t>Rentaxhab</t>
  </si>
  <si>
    <t>gastoxhab</t>
  </si>
  <si>
    <t>Población est.</t>
  </si>
  <si>
    <t>Rentaxhab est</t>
  </si>
  <si>
    <t>Gastoxhab est</t>
  </si>
  <si>
    <t>Deficit ò superavit entre rentax hab est y Gastoxhab est.</t>
  </si>
  <si>
    <t>Censo poblacional 1870 Estdo de Boyacá</t>
  </si>
  <si>
    <t>(Miles de habitantes)</t>
  </si>
  <si>
    <t xml:space="preserve">Distritos </t>
  </si>
  <si>
    <t>Miles personas</t>
  </si>
  <si>
    <t>Tunja</t>
  </si>
  <si>
    <t>nd</t>
  </si>
  <si>
    <t xml:space="preserve">Boyacá </t>
  </si>
  <si>
    <t>Ciénaga</t>
  </si>
  <si>
    <t xml:space="preserve">Siachoque </t>
  </si>
  <si>
    <t>Oicatá</t>
  </si>
  <si>
    <t>Chivatá</t>
  </si>
  <si>
    <t>Tocá</t>
  </si>
  <si>
    <t>Tuta</t>
  </si>
  <si>
    <t>Sotaquirá</t>
  </si>
  <si>
    <t>Combita</t>
  </si>
  <si>
    <t>Motavita</t>
  </si>
  <si>
    <t>Viracachá</t>
  </si>
  <si>
    <t>Sorá</t>
  </si>
  <si>
    <t>Cucaita</t>
  </si>
  <si>
    <t>Samacá</t>
  </si>
  <si>
    <t xml:space="preserve">Soracá </t>
  </si>
  <si>
    <t xml:space="preserve">Turmeque </t>
  </si>
  <si>
    <t>Umbita</t>
  </si>
  <si>
    <t>Tibaná</t>
  </si>
  <si>
    <t>Jenezano</t>
  </si>
  <si>
    <t>Ramiriquí</t>
  </si>
  <si>
    <t>Chirivi</t>
  </si>
  <si>
    <t>Ventaquemada</t>
  </si>
  <si>
    <t>pobl total depto</t>
  </si>
  <si>
    <t>TOTAL</t>
  </si>
  <si>
    <t>rent</t>
  </si>
  <si>
    <t>gast</t>
  </si>
  <si>
    <t>id</t>
  </si>
  <si>
    <t>ano</t>
  </si>
  <si>
    <t>departamento</t>
  </si>
  <si>
    <t>nacionales</t>
  </si>
  <si>
    <t>extranjeros</t>
  </si>
  <si>
    <t>ex_nacionalizados</t>
  </si>
  <si>
    <t>porcentaje_extranjeros</t>
  </si>
  <si>
    <t>jornaleros</t>
  </si>
  <si>
    <t>ind_agro</t>
  </si>
  <si>
    <t>ind_ganado</t>
  </si>
  <si>
    <t>ind_comercial</t>
  </si>
  <si>
    <t>ind_transporte</t>
  </si>
  <si>
    <t>Atlantico</t>
  </si>
  <si>
    <t>Caldas</t>
  </si>
  <si>
    <t>Valle</t>
  </si>
  <si>
    <t>Huila</t>
  </si>
  <si>
    <t>.</t>
  </si>
  <si>
    <t>Nariño</t>
  </si>
  <si>
    <t>Norte de Santander</t>
  </si>
  <si>
    <t>Chocó</t>
  </si>
  <si>
    <t>Guajira</t>
  </si>
  <si>
    <t>Meta</t>
  </si>
  <si>
    <t>ano_id</t>
  </si>
  <si>
    <t>Departamento</t>
  </si>
  <si>
    <t>Sabe_leer</t>
  </si>
  <si>
    <t>No_sabe_leer</t>
  </si>
  <si>
    <t>tasa_sabeleer</t>
  </si>
  <si>
    <t>tasa_noleer</t>
  </si>
  <si>
    <t>nacionales_xx</t>
  </si>
  <si>
    <t>extranjeros_xx</t>
  </si>
  <si>
    <t>extranjeros_xix</t>
  </si>
  <si>
    <t>1912_5</t>
  </si>
  <si>
    <t>1912_15</t>
  </si>
  <si>
    <t>1912_7</t>
  </si>
  <si>
    <t>1912_1</t>
  </si>
  <si>
    <t>1912_8</t>
  </si>
  <si>
    <t>1912_10</t>
  </si>
  <si>
    <t>Media nacional</t>
  </si>
  <si>
    <t>1912_2</t>
  </si>
  <si>
    <t>1912_12</t>
  </si>
  <si>
    <t>1912_4</t>
  </si>
  <si>
    <t>1912_13</t>
  </si>
  <si>
    <t>1912_11</t>
  </si>
  <si>
    <t>1912_9</t>
  </si>
  <si>
    <t>1912_3</t>
  </si>
  <si>
    <t>1912_14</t>
  </si>
  <si>
    <t>Madalena</t>
  </si>
  <si>
    <t>1912_6</t>
  </si>
  <si>
    <t>Censo 1912, "que manifiesta el numero de hombres que hay en cada departamento con expresion de los que saben leer y de los que no saben leer"</t>
  </si>
  <si>
    <t>N. de Santander</t>
  </si>
  <si>
    <t>Media nacinoal</t>
  </si>
  <si>
    <t>estado</t>
  </si>
  <si>
    <t>Medellin</t>
  </si>
  <si>
    <t>Cartagena</t>
  </si>
  <si>
    <t>Mompos</t>
  </si>
  <si>
    <t>Tundama</t>
  </si>
  <si>
    <t>Casanare</t>
  </si>
  <si>
    <t>Popayan</t>
  </si>
  <si>
    <t>Bogota</t>
  </si>
  <si>
    <t>Riohacha</t>
  </si>
  <si>
    <t>Neiva</t>
  </si>
  <si>
    <t>Valledupar</t>
  </si>
  <si>
    <t>Barbacoas</t>
  </si>
  <si>
    <t>Pasto</t>
  </si>
  <si>
    <t>Ocaña</t>
  </si>
  <si>
    <t>Pamplona</t>
  </si>
  <si>
    <t>Socorro</t>
  </si>
  <si>
    <t>Soto</t>
  </si>
  <si>
    <t>Mariquita</t>
  </si>
  <si>
    <t>Buenaventura</t>
  </si>
  <si>
    <t>Grupos</t>
  </si>
  <si>
    <t>Dpto Actual</t>
  </si>
  <si>
    <t>Provincias</t>
  </si>
  <si>
    <t>Extranjeros</t>
  </si>
  <si>
    <t>Pasado</t>
  </si>
  <si>
    <t>Actual</t>
  </si>
  <si>
    <t>Amazonas</t>
  </si>
  <si>
    <t>Caquetá</t>
  </si>
  <si>
    <t>Sin datos</t>
  </si>
  <si>
    <t>Santa Marta</t>
  </si>
  <si>
    <t>Cordova</t>
  </si>
  <si>
    <t>Sabanilla</t>
  </si>
  <si>
    <t>Cesar</t>
  </si>
  <si>
    <t>Arauca</t>
  </si>
  <si>
    <t>Bolivar</t>
  </si>
  <si>
    <t>atlántico</t>
  </si>
  <si>
    <t>Sucre</t>
  </si>
  <si>
    <t>Cordoba</t>
  </si>
  <si>
    <t>Tequedama</t>
  </si>
  <si>
    <t>Zipaquira</t>
  </si>
  <si>
    <t>Medelin</t>
  </si>
  <si>
    <t>Vacio</t>
  </si>
  <si>
    <t>Choco</t>
  </si>
  <si>
    <t>Boyaca</t>
  </si>
  <si>
    <t>Risaralda</t>
  </si>
  <si>
    <t>Quindio</t>
  </si>
  <si>
    <t>caqueta</t>
  </si>
  <si>
    <t>Caqueta</t>
  </si>
  <si>
    <t xml:space="preserve">Valle </t>
  </si>
  <si>
    <t>Cuaca</t>
  </si>
  <si>
    <t>Túquerres</t>
  </si>
  <si>
    <t>Putumayo</t>
  </si>
  <si>
    <t>Caqutá</t>
  </si>
  <si>
    <t>Guaviare</t>
  </si>
  <si>
    <t>Guainia</t>
  </si>
  <si>
    <t>Vaupés</t>
  </si>
  <si>
    <t>San Martín</t>
  </si>
  <si>
    <t>Vichada</t>
  </si>
  <si>
    <t>Norte de santander</t>
  </si>
  <si>
    <t>Mompós</t>
  </si>
  <si>
    <t>La guajira</t>
  </si>
  <si>
    <t>Vélez</t>
  </si>
  <si>
    <t>San Martin</t>
  </si>
  <si>
    <t>Bogotá</t>
  </si>
  <si>
    <t>Cundinamarca(y bogota)</t>
  </si>
  <si>
    <t>Tequendama</t>
  </si>
  <si>
    <t>Vaupes</t>
  </si>
  <si>
    <t>La Guajira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</si>
</sst>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&quot;$&quot;\ * #,##0.00_);_(&quot;$&quot;\ * \(#,##0.00\);_(&quot;$&quot;\ * &quot;-&quot;??_);_(@_)"/>
    <numFmt numFmtId="166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</cellStyleXfs>
  <cellXfs count="166">
    <xf numFmtId="0" fontId="0" fillId="0" borderId="0" xfId="0"/>
    <xf numFmtId="0" fontId="2" fillId="0" borderId="0" xfId="2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0" xfId="2" applyFont="1" applyAlignment="1">
      <alignment horizontal="center" vertical="top"/>
    </xf>
    <xf numFmtId="0" fontId="3" fillId="0" borderId="4" xfId="2" applyFont="1" applyBorder="1" applyAlignment="1">
      <alignment horizontal="left" vertical="top" wrapText="1"/>
    </xf>
    <xf numFmtId="0" fontId="3" fillId="0" borderId="5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  <xf numFmtId="0" fontId="3" fillId="0" borderId="7" xfId="2" applyFont="1" applyBorder="1" applyAlignment="1">
      <alignment horizontal="left" vertical="top" wrapText="1"/>
    </xf>
    <xf numFmtId="0" fontId="3" fillId="0" borderId="0" xfId="2" applyFont="1" applyAlignment="1">
      <alignment horizontal="left" vertical="top" wrapText="1"/>
    </xf>
    <xf numFmtId="0" fontId="3" fillId="0" borderId="8" xfId="2" applyFont="1" applyBorder="1" applyAlignment="1">
      <alignment horizontal="left" vertical="top" wrapText="1"/>
    </xf>
    <xf numFmtId="3" fontId="4" fillId="0" borderId="9" xfId="2" applyNumberFormat="1" applyFont="1" applyBorder="1" applyAlignment="1">
      <alignment horizontal="left" vertical="top" wrapText="1"/>
    </xf>
    <xf numFmtId="3" fontId="4" fillId="0" borderId="10" xfId="2" applyNumberFormat="1" applyFont="1" applyBorder="1" applyAlignment="1">
      <alignment horizontal="left" vertical="top" wrapText="1"/>
    </xf>
    <xf numFmtId="3" fontId="4" fillId="0" borderId="11" xfId="2" applyNumberFormat="1" applyFont="1" applyBorder="1" applyAlignment="1">
      <alignment horizontal="left" vertical="top" wrapText="1"/>
    </xf>
    <xf numFmtId="3" fontId="4" fillId="0" borderId="8" xfId="2" applyNumberFormat="1" applyFont="1" applyBorder="1" applyAlignment="1">
      <alignment horizontal="left" vertical="top" wrapText="1"/>
    </xf>
    <xf numFmtId="0" fontId="4" fillId="0" borderId="8" xfId="2" applyFont="1" applyBorder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3" fillId="2" borderId="12" xfId="2" applyFont="1" applyFill="1" applyBorder="1" applyAlignment="1">
      <alignment horizontal="left" vertical="top" wrapText="1"/>
    </xf>
    <xf numFmtId="3" fontId="4" fillId="2" borderId="13" xfId="2" applyNumberFormat="1" applyFont="1" applyFill="1" applyBorder="1" applyAlignment="1">
      <alignment horizontal="left" vertical="top" wrapText="1"/>
    </xf>
    <xf numFmtId="3" fontId="4" fillId="2" borderId="14" xfId="2" applyNumberFormat="1" applyFont="1" applyFill="1" applyBorder="1" applyAlignment="1">
      <alignment horizontal="left" vertical="top" wrapText="1"/>
    </xf>
    <xf numFmtId="3" fontId="4" fillId="2" borderId="15" xfId="2" applyNumberFormat="1" applyFont="1" applyFill="1" applyBorder="1" applyAlignment="1">
      <alignment horizontal="left" vertical="top" wrapText="1"/>
    </xf>
    <xf numFmtId="3" fontId="4" fillId="2" borderId="12" xfId="2" applyNumberFormat="1" applyFont="1" applyFill="1" applyBorder="1" applyAlignment="1">
      <alignment horizontal="left" vertical="top" wrapText="1"/>
    </xf>
    <xf numFmtId="0" fontId="3" fillId="0" borderId="12" xfId="2" applyFont="1" applyBorder="1" applyAlignment="1">
      <alignment horizontal="left" vertical="top" wrapText="1"/>
    </xf>
    <xf numFmtId="3" fontId="4" fillId="0" borderId="13" xfId="2" applyNumberFormat="1" applyFont="1" applyBorder="1" applyAlignment="1">
      <alignment horizontal="left" vertical="top" wrapText="1"/>
    </xf>
    <xf numFmtId="3" fontId="4" fillId="0" borderId="14" xfId="2" applyNumberFormat="1" applyFont="1" applyBorder="1" applyAlignment="1">
      <alignment horizontal="left" vertical="top" wrapText="1"/>
    </xf>
    <xf numFmtId="3" fontId="4" fillId="3" borderId="14" xfId="2" applyNumberFormat="1" applyFont="1" applyFill="1" applyBorder="1" applyAlignment="1">
      <alignment horizontal="left" vertical="top" wrapText="1"/>
    </xf>
    <xf numFmtId="3" fontId="4" fillId="0" borderId="15" xfId="2" applyNumberFormat="1" applyFont="1" applyBorder="1" applyAlignment="1">
      <alignment horizontal="left" vertical="top" wrapText="1"/>
    </xf>
    <xf numFmtId="3" fontId="4" fillId="0" borderId="12" xfId="2" applyNumberFormat="1" applyFont="1" applyBorder="1" applyAlignment="1">
      <alignment horizontal="left" vertical="top" wrapText="1"/>
    </xf>
    <xf numFmtId="0" fontId="3" fillId="0" borderId="12" xfId="2" applyFont="1" applyBorder="1" applyAlignment="1">
      <alignment horizontal="left" vertical="top"/>
    </xf>
    <xf numFmtId="0" fontId="4" fillId="0" borderId="13" xfId="2" applyFont="1" applyBorder="1" applyAlignment="1">
      <alignment horizontal="left" vertical="top" wrapText="1"/>
    </xf>
    <xf numFmtId="0" fontId="4" fillId="0" borderId="12" xfId="2" applyFont="1" applyBorder="1" applyAlignment="1">
      <alignment horizontal="left" vertical="top" wrapText="1"/>
    </xf>
    <xf numFmtId="3" fontId="4" fillId="0" borderId="16" xfId="2" applyNumberFormat="1" applyFont="1" applyBorder="1" applyAlignment="1">
      <alignment horizontal="left" vertical="top" wrapText="1"/>
    </xf>
    <xf numFmtId="3" fontId="4" fillId="0" borderId="17" xfId="2" applyNumberFormat="1" applyFont="1" applyBorder="1" applyAlignment="1">
      <alignment horizontal="left" vertical="top" wrapText="1"/>
    </xf>
    <xf numFmtId="3" fontId="4" fillId="0" borderId="18" xfId="2" applyNumberFormat="1" applyFont="1" applyBorder="1" applyAlignment="1">
      <alignment horizontal="left" vertical="top" wrapText="1"/>
    </xf>
    <xf numFmtId="3" fontId="4" fillId="0" borderId="19" xfId="2" applyNumberFormat="1" applyFont="1" applyBorder="1" applyAlignment="1">
      <alignment horizontal="left" vertical="top" wrapText="1"/>
    </xf>
    <xf numFmtId="0" fontId="3" fillId="0" borderId="20" xfId="2" applyFont="1" applyBorder="1" applyAlignment="1">
      <alignment horizontal="left" vertical="top" wrapText="1"/>
    </xf>
    <xf numFmtId="3" fontId="4" fillId="0" borderId="5" xfId="2" applyNumberFormat="1" applyFont="1" applyBorder="1" applyAlignment="1">
      <alignment horizontal="left" vertical="top" wrapText="1"/>
    </xf>
    <xf numFmtId="3" fontId="4" fillId="0" borderId="6" xfId="2" applyNumberFormat="1" applyFont="1" applyBorder="1" applyAlignment="1">
      <alignment horizontal="left" vertical="top" wrapText="1"/>
    </xf>
    <xf numFmtId="3" fontId="4" fillId="0" borderId="7" xfId="2" applyNumberFormat="1" applyFont="1" applyBorder="1" applyAlignment="1">
      <alignment horizontal="left" vertical="top" wrapText="1"/>
    </xf>
    <xf numFmtId="3" fontId="4" fillId="0" borderId="4" xfId="2" applyNumberFormat="1" applyFont="1" applyBorder="1" applyAlignment="1">
      <alignment horizontal="left" vertical="top" wrapText="1"/>
    </xf>
    <xf numFmtId="0" fontId="4" fillId="0" borderId="4" xfId="2" applyFont="1" applyBorder="1" applyAlignment="1">
      <alignment horizontal="left" vertical="top" wrapText="1"/>
    </xf>
    <xf numFmtId="0" fontId="4" fillId="0" borderId="0" xfId="2" applyFont="1" applyAlignment="1">
      <alignment horizontal="left" vertical="top"/>
    </xf>
    <xf numFmtId="164" fontId="4" fillId="0" borderId="10" xfId="1" applyNumberFormat="1" applyFont="1" applyBorder="1" applyAlignment="1">
      <alignment horizontal="left" vertical="top" wrapText="1"/>
    </xf>
    <xf numFmtId="164" fontId="2" fillId="0" borderId="0" xfId="2" applyNumberFormat="1"/>
    <xf numFmtId="164" fontId="4" fillId="2" borderId="10" xfId="1" applyNumberFormat="1" applyFont="1" applyFill="1" applyBorder="1" applyAlignment="1">
      <alignment horizontal="left" vertical="top" wrapText="1"/>
    </xf>
    <xf numFmtId="164" fontId="2" fillId="2" borderId="0" xfId="2" applyNumberFormat="1" applyFill="1"/>
    <xf numFmtId="0" fontId="5" fillId="4" borderId="4" xfId="2" applyFont="1" applyFill="1" applyBorder="1" applyAlignment="1">
      <alignment horizontal="center"/>
    </xf>
    <xf numFmtId="0" fontId="3" fillId="0" borderId="1" xfId="2" applyFont="1" applyBorder="1" applyAlignment="1">
      <alignment horizontal="left" vertical="top" wrapText="1"/>
    </xf>
    <xf numFmtId="3" fontId="4" fillId="3" borderId="4" xfId="2" applyNumberFormat="1" applyFont="1" applyFill="1" applyBorder="1" applyAlignment="1">
      <alignment horizontal="left" vertical="top" wrapText="1"/>
    </xf>
    <xf numFmtId="0" fontId="5" fillId="0" borderId="21" xfId="2" applyFont="1" applyBorder="1" applyAlignment="1">
      <alignment horizontal="left"/>
    </xf>
    <xf numFmtId="165" fontId="2" fillId="3" borderId="0" xfId="2" applyNumberFormat="1" applyFill="1"/>
    <xf numFmtId="0" fontId="5" fillId="4" borderId="22" xfId="2" applyFont="1" applyFill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2" fillId="3" borderId="4" xfId="2" applyFill="1" applyBorder="1"/>
    <xf numFmtId="0" fontId="2" fillId="0" borderId="4" xfId="2" applyBorder="1"/>
    <xf numFmtId="10" fontId="0" fillId="0" borderId="4" xfId="3" applyNumberFormat="1" applyFont="1" applyBorder="1" applyAlignment="1">
      <alignment horizontal="center"/>
    </xf>
    <xf numFmtId="2" fontId="2" fillId="0" borderId="4" xfId="2" applyNumberFormat="1" applyBorder="1"/>
    <xf numFmtId="0" fontId="5" fillId="0" borderId="14" xfId="2" applyFont="1" applyBorder="1" applyAlignment="1">
      <alignment horizontal="center"/>
    </xf>
    <xf numFmtId="0" fontId="5" fillId="4" borderId="22" xfId="2" applyFont="1" applyFill="1" applyBorder="1" applyAlignment="1">
      <alignment horizontal="center" vertical="center" wrapText="1"/>
    </xf>
    <xf numFmtId="0" fontId="5" fillId="4" borderId="23" xfId="2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5" fillId="3" borderId="0" xfId="2" applyFont="1" applyFill="1" applyAlignment="1">
      <alignment horizontal="center" vertical="center" wrapText="1"/>
    </xf>
    <xf numFmtId="0" fontId="5" fillId="4" borderId="23" xfId="2" applyFont="1" applyFill="1" applyBorder="1" applyAlignment="1">
      <alignment horizontal="center"/>
    </xf>
    <xf numFmtId="9" fontId="7" fillId="4" borderId="14" xfId="3" applyFont="1" applyFill="1" applyBorder="1" applyAlignment="1">
      <alignment wrapText="1"/>
    </xf>
    <xf numFmtId="0" fontId="2" fillId="0" borderId="4" xfId="2" applyBorder="1" applyAlignment="1">
      <alignment horizontal="center"/>
    </xf>
    <xf numFmtId="0" fontId="2" fillId="0" borderId="4" xfId="2" applyBorder="1" applyAlignment="1">
      <alignment horizontal="right"/>
    </xf>
    <xf numFmtId="166" fontId="0" fillId="0" borderId="4" xfId="4" applyFont="1" applyBorder="1" applyAlignment="1">
      <alignment horizontal="center"/>
    </xf>
    <xf numFmtId="0" fontId="2" fillId="0" borderId="14" xfId="2" applyBorder="1" applyAlignment="1">
      <alignment horizontal="center"/>
    </xf>
    <xf numFmtId="0" fontId="2" fillId="0" borderId="14" xfId="2" applyBorder="1"/>
    <xf numFmtId="0" fontId="2" fillId="0" borderId="15" xfId="2" applyBorder="1"/>
    <xf numFmtId="0" fontId="5" fillId="0" borderId="15" xfId="2" applyFont="1" applyBorder="1" applyAlignment="1">
      <alignment horizontal="center"/>
    </xf>
    <xf numFmtId="9" fontId="0" fillId="0" borderId="14" xfId="3" applyFont="1" applyBorder="1"/>
    <xf numFmtId="165" fontId="0" fillId="0" borderId="4" xfId="5" applyFont="1" applyBorder="1" applyAlignment="1">
      <alignment horizontal="center"/>
    </xf>
    <xf numFmtId="166" fontId="0" fillId="0" borderId="4" xfId="4" applyFont="1" applyBorder="1"/>
    <xf numFmtId="3" fontId="2" fillId="0" borderId="14" xfId="2" applyNumberFormat="1" applyBorder="1"/>
    <xf numFmtId="9" fontId="0" fillId="0" borderId="15" xfId="3" applyFont="1" applyBorder="1"/>
    <xf numFmtId="9" fontId="0" fillId="0" borderId="0" xfId="3" applyFont="1" applyBorder="1"/>
    <xf numFmtId="0" fontId="2" fillId="0" borderId="15" xfId="2" applyBorder="1" applyAlignment="1">
      <alignment horizontal="center"/>
    </xf>
    <xf numFmtId="0" fontId="2" fillId="5" borderId="4" xfId="2" applyFill="1" applyBorder="1" applyAlignment="1">
      <alignment horizontal="center"/>
    </xf>
    <xf numFmtId="166" fontId="0" fillId="5" borderId="4" xfId="4" applyFont="1" applyFill="1" applyBorder="1" applyAlignment="1">
      <alignment horizontal="center"/>
    </xf>
    <xf numFmtId="3" fontId="4" fillId="5" borderId="4" xfId="2" applyNumberFormat="1" applyFont="1" applyFill="1" applyBorder="1" applyAlignment="1">
      <alignment horizontal="left" vertical="top" wrapText="1"/>
    </xf>
    <xf numFmtId="2" fontId="0" fillId="5" borderId="4" xfId="4" applyNumberFormat="1" applyFont="1" applyFill="1" applyBorder="1" applyAlignment="1">
      <alignment horizontal="center"/>
    </xf>
    <xf numFmtId="0" fontId="2" fillId="5" borderId="14" xfId="2" applyFill="1" applyBorder="1" applyAlignment="1">
      <alignment horizontal="center"/>
    </xf>
    <xf numFmtId="2" fontId="0" fillId="5" borderId="14" xfId="4" applyNumberFormat="1" applyFont="1" applyFill="1" applyBorder="1" applyAlignment="1">
      <alignment horizontal="center"/>
    </xf>
    <xf numFmtId="2" fontId="0" fillId="5" borderId="15" xfId="4" applyNumberFormat="1" applyFont="1" applyFill="1" applyBorder="1" applyAlignment="1">
      <alignment horizontal="center"/>
    </xf>
    <xf numFmtId="2" fontId="0" fillId="5" borderId="0" xfId="4" applyNumberFormat="1" applyFont="1" applyFill="1" applyBorder="1" applyAlignment="1">
      <alignment horizontal="center"/>
    </xf>
    <xf numFmtId="0" fontId="2" fillId="5" borderId="15" xfId="2" applyFill="1" applyBorder="1" applyAlignment="1">
      <alignment horizontal="center"/>
    </xf>
    <xf numFmtId="165" fontId="0" fillId="0" borderId="4" xfId="5" applyFont="1" applyBorder="1"/>
    <xf numFmtId="165" fontId="2" fillId="0" borderId="4" xfId="2" applyNumberFormat="1" applyBorder="1"/>
    <xf numFmtId="165" fontId="2" fillId="3" borderId="14" xfId="2" applyNumberFormat="1" applyFill="1" applyBorder="1"/>
    <xf numFmtId="165" fontId="0" fillId="3" borderId="12" xfId="4" applyNumberFormat="1" applyFont="1" applyFill="1" applyBorder="1"/>
    <xf numFmtId="165" fontId="0" fillId="0" borderId="12" xfId="4" applyNumberFormat="1" applyFont="1" applyBorder="1"/>
    <xf numFmtId="0" fontId="2" fillId="3" borderId="4" xfId="2" applyFill="1" applyBorder="1" applyAlignment="1">
      <alignment horizontal="center"/>
    </xf>
    <xf numFmtId="166" fontId="0" fillId="3" borderId="4" xfId="4" applyFont="1" applyFill="1" applyBorder="1" applyAlignment="1">
      <alignment horizontal="center"/>
    </xf>
    <xf numFmtId="0" fontId="5" fillId="0" borderId="4" xfId="2" applyFont="1" applyBorder="1"/>
    <xf numFmtId="9" fontId="5" fillId="0" borderId="4" xfId="3" applyFont="1" applyBorder="1"/>
    <xf numFmtId="2" fontId="5" fillId="0" borderId="4" xfId="2" applyNumberFormat="1" applyFont="1" applyBorder="1"/>
    <xf numFmtId="3" fontId="5" fillId="0" borderId="4" xfId="2" applyNumberFormat="1" applyFont="1" applyBorder="1"/>
    <xf numFmtId="0" fontId="5" fillId="4" borderId="4" xfId="2" applyFont="1" applyFill="1" applyBorder="1" applyAlignment="1">
      <alignment horizontal="center" vertical="center" wrapText="1"/>
    </xf>
    <xf numFmtId="9" fontId="0" fillId="0" borderId="4" xfId="3" applyFont="1" applyBorder="1"/>
    <xf numFmtId="9" fontId="2" fillId="0" borderId="14" xfId="2" applyNumberFormat="1" applyBorder="1"/>
    <xf numFmtId="9" fontId="0" fillId="0" borderId="14" xfId="3" applyFont="1" applyFill="1" applyBorder="1"/>
    <xf numFmtId="0" fontId="5" fillId="0" borderId="0" xfId="2" applyFont="1"/>
    <xf numFmtId="1" fontId="0" fillId="0" borderId="0" xfId="0" applyNumberFormat="1"/>
    <xf numFmtId="10" fontId="0" fillId="0" borderId="0" xfId="1" applyNumberFormat="1" applyFont="1"/>
    <xf numFmtId="3" fontId="0" fillId="0" borderId="0" xfId="0" applyNumberFormat="1"/>
    <xf numFmtId="1" fontId="0" fillId="0" borderId="0" xfId="0" applyNumberFormat="1" applyAlignment="1">
      <alignment horizontal="right"/>
    </xf>
    <xf numFmtId="0" fontId="12" fillId="0" borderId="0" xfId="6"/>
    <xf numFmtId="0" fontId="13" fillId="0" borderId="0" xfId="6" applyFont="1" applyAlignment="1">
      <alignment horizontal="center"/>
    </xf>
    <xf numFmtId="164" fontId="0" fillId="0" borderId="0" xfId="1" applyNumberFormat="1" applyFont="1"/>
    <xf numFmtId="0" fontId="3" fillId="0" borderId="19" xfId="2" applyFont="1" applyBorder="1" applyAlignment="1">
      <alignment horizontal="left" vertical="top" wrapText="1"/>
    </xf>
    <xf numFmtId="3" fontId="4" fillId="0" borderId="24" xfId="2" applyNumberFormat="1" applyFont="1" applyBorder="1" applyAlignment="1">
      <alignment horizontal="left" vertical="top" wrapText="1"/>
    </xf>
    <xf numFmtId="164" fontId="4" fillId="0" borderId="25" xfId="1" applyNumberFormat="1" applyFont="1" applyBorder="1" applyAlignment="1">
      <alignment horizontal="left" vertical="top" wrapText="1"/>
    </xf>
    <xf numFmtId="164" fontId="4" fillId="0" borderId="26" xfId="1" applyNumberFormat="1" applyFont="1" applyBorder="1" applyAlignment="1">
      <alignment horizontal="left" vertical="top" wrapText="1"/>
    </xf>
    <xf numFmtId="164" fontId="4" fillId="0" borderId="0" xfId="1" applyNumberFormat="1" applyFont="1" applyBorder="1" applyAlignment="1">
      <alignment horizontal="left" vertical="top" wrapText="1"/>
    </xf>
    <xf numFmtId="0" fontId="3" fillId="2" borderId="8" xfId="2" applyFont="1" applyFill="1" applyBorder="1" applyAlignment="1">
      <alignment horizontal="left" vertical="top" wrapText="1"/>
    </xf>
    <xf numFmtId="0" fontId="0" fillId="0" borderId="27" xfId="0" applyBorder="1"/>
    <xf numFmtId="0" fontId="0" fillId="0" borderId="28" xfId="0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15" fillId="0" borderId="28" xfId="0" applyFont="1" applyBorder="1"/>
    <xf numFmtId="0" fontId="15" fillId="0" borderId="30" xfId="0" applyFont="1" applyBorder="1"/>
    <xf numFmtId="0" fontId="12" fillId="0" borderId="27" xfId="6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/>
    <xf numFmtId="0" fontId="0" fillId="0" borderId="30" xfId="0" applyBorder="1"/>
    <xf numFmtId="0" fontId="0" fillId="0" borderId="32" xfId="0" applyBorder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0" fillId="6" borderId="31" xfId="0" applyFill="1" applyBorder="1" applyAlignment="1">
      <alignment vertical="center"/>
    </xf>
    <xf numFmtId="0" fontId="13" fillId="0" borderId="27" xfId="6" applyFont="1" applyBorder="1" applyAlignment="1">
      <alignment horizontal="center" vertical="center"/>
    </xf>
    <xf numFmtId="0" fontId="0" fillId="7" borderId="33" xfId="0" applyFill="1" applyBorder="1"/>
    <xf numFmtId="0" fontId="0" fillId="0" borderId="34" xfId="0" applyBorder="1"/>
    <xf numFmtId="0" fontId="0" fillId="2" borderId="32" xfId="0" applyFill="1" applyBorder="1"/>
    <xf numFmtId="0" fontId="0" fillId="2" borderId="31" xfId="0" applyFill="1" applyBorder="1"/>
    <xf numFmtId="0" fontId="0" fillId="0" borderId="32" xfId="0" applyBorder="1"/>
    <xf numFmtId="0" fontId="0" fillId="0" borderId="31" xfId="0" applyBorder="1"/>
    <xf numFmtId="0" fontId="14" fillId="8" borderId="33" xfId="0" applyFont="1" applyFill="1" applyBorder="1"/>
    <xf numFmtId="0" fontId="13" fillId="0" borderId="0" xfId="6" applyFont="1" applyAlignment="1">
      <alignment horizontal="center" vertical="center"/>
    </xf>
    <xf numFmtId="0" fontId="14" fillId="8" borderId="28" xfId="0" applyFont="1" applyFill="1" applyBorder="1"/>
    <xf numFmtId="0" fontId="14" fillId="9" borderId="31" xfId="0" applyFont="1" applyFill="1" applyBorder="1"/>
    <xf numFmtId="0" fontId="0" fillId="0" borderId="30" xfId="0" applyBorder="1" applyAlignment="1">
      <alignment vertical="center"/>
    </xf>
    <xf numFmtId="0" fontId="14" fillId="9" borderId="30" xfId="0" applyFont="1" applyFill="1" applyBorder="1"/>
    <xf numFmtId="0" fontId="0" fillId="6" borderId="33" xfId="0" applyFill="1" applyBorder="1"/>
    <xf numFmtId="0" fontId="0" fillId="6" borderId="32" xfId="0" applyFill="1" applyBorder="1"/>
    <xf numFmtId="0" fontId="0" fillId="7" borderId="28" xfId="0" applyFill="1" applyBorder="1"/>
    <xf numFmtId="0" fontId="0" fillId="2" borderId="28" xfId="0" applyFill="1" applyBorder="1"/>
    <xf numFmtId="0" fontId="0" fillId="2" borderId="30" xfId="0" applyFill="1" applyBorder="1"/>
    <xf numFmtId="0" fontId="0" fillId="0" borderId="33" xfId="0" applyBorder="1"/>
    <xf numFmtId="0" fontId="0" fillId="6" borderId="35" xfId="0" applyFill="1" applyBorder="1" applyAlignment="1">
      <alignment vertical="center"/>
    </xf>
    <xf numFmtId="0" fontId="0" fillId="0" borderId="33" xfId="0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0" fontId="3" fillId="0" borderId="2" xfId="2" applyFont="1" applyBorder="1" applyAlignment="1">
      <alignment horizontal="center" vertical="top"/>
    </xf>
    <xf numFmtId="0" fontId="3" fillId="0" borderId="3" xfId="2" applyFont="1" applyBorder="1" applyAlignment="1">
      <alignment horizontal="center" vertical="top"/>
    </xf>
    <xf numFmtId="0" fontId="5" fillId="4" borderId="1" xfId="2" applyFont="1" applyFill="1" applyBorder="1" applyAlignment="1">
      <alignment horizontal="center"/>
    </xf>
    <xf numFmtId="0" fontId="5" fillId="4" borderId="3" xfId="2" applyFont="1" applyFill="1" applyBorder="1" applyAlignment="1">
      <alignment horizontal="center"/>
    </xf>
    <xf numFmtId="0" fontId="2" fillId="0" borderId="0" xfId="2" applyAlignment="1">
      <alignment horizontal="left"/>
    </xf>
    <xf numFmtId="0" fontId="14" fillId="0" borderId="27" xfId="0" applyFont="1" applyBorder="1"/>
    <xf numFmtId="0" fontId="14" fillId="0" borderId="0" xfId="0" applyFont="1"/>
    <xf numFmtId="0" fontId="14" fillId="10" borderId="0" xfId="0" applyFont="1" applyFill="1"/>
  </cellXfs>
  <cellStyles count="7">
    <cellStyle name="Milliers 2" xfId="4" xr:uid="{2A690A02-F91A-E54C-852E-EA614E570E47}"/>
    <cellStyle name="Monétaire 2" xfId="5" xr:uid="{96DD9CA6-4EC6-4249-B41A-F5D513E9DA96}"/>
    <cellStyle name="Normal" xfId="0" builtinId="0"/>
    <cellStyle name="Normal 2" xfId="2" xr:uid="{0A0BB571-5679-F24D-B5C8-451CEF592D47}"/>
    <cellStyle name="Normal 3" xfId="6" xr:uid="{89AB0C6C-8411-6441-8D8F-BD07E4D6F1BE}"/>
    <cellStyle name="Pourcentage" xfId="1" builtinId="5"/>
    <cellStyle name="Pourcentage 2" xfId="3" xr:uid="{5CDA5473-EAC4-EC46-B435-225A84125F68}"/>
  </cellStyles>
  <dxfs count="0"/>
  <tableStyles count="0" defaultTableStyle="TableStyleMedium2" defaultPivotStyle="PivotStyleLight16"/>
  <colors>
    <mruColors>
      <color rgb="FF4E4E4E"/>
      <color rgb="FF959595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600"/>
              <a:t>Tasa Analfabetismo masculino </a:t>
            </a:r>
            <a:br>
              <a:rPr lang="fr-FR" sz="1600"/>
            </a:br>
            <a:r>
              <a:rPr lang="fr-FR" sz="1600"/>
              <a:t>1912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5959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26-FE42-A8E2-C9EFC73A3A27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26-FE42-A8E2-C9EFC73A3A27}"/>
              </c:ext>
            </c:extLst>
          </c:dPt>
          <c:dPt>
            <c:idx val="9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26-FE42-A8E2-C9EFC73A3A27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1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126-FE42-A8E2-C9EFC73A3A27}"/>
                </c:ext>
              </c:extLst>
            </c:dLbl>
            <c:dLbl>
              <c:idx val="13"/>
              <c:layout>
                <c:manualLayout>
                  <c:x val="-4.4395116537180911E-3"/>
                  <c:y val="2.31481481481481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26-FE42-A8E2-C9EFC73A3A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Sin datos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126-FE42-A8E2-C9EFC73A3A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Sin datos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126-FE42-A8E2-C9EFC73A3A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'analfabetismo_masculino-1912'!$B$2:$B$17</c:f>
              <c:strCache>
                <c:ptCount val="16"/>
                <c:pt idx="0">
                  <c:v>Santander</c:v>
                </c:pt>
                <c:pt idx="1">
                  <c:v>Atlantico</c:v>
                </c:pt>
                <c:pt idx="2">
                  <c:v>Caldas</c:v>
                </c:pt>
                <c:pt idx="3">
                  <c:v>Antioquia</c:v>
                </c:pt>
                <c:pt idx="4">
                  <c:v>Nariño</c:v>
                </c:pt>
                <c:pt idx="5">
                  <c:v>Valle</c:v>
                </c:pt>
                <c:pt idx="6">
                  <c:v>Media nacional</c:v>
                </c:pt>
                <c:pt idx="7">
                  <c:v>Cundinamarca</c:v>
                </c:pt>
                <c:pt idx="8">
                  <c:v>N. de Santander</c:v>
                </c:pt>
                <c:pt idx="9">
                  <c:v>Bolívar</c:v>
                </c:pt>
                <c:pt idx="10">
                  <c:v>Huila</c:v>
                </c:pt>
                <c:pt idx="11">
                  <c:v>Cauca</c:v>
                </c:pt>
                <c:pt idx="12">
                  <c:v>Tolima</c:v>
                </c:pt>
                <c:pt idx="13">
                  <c:v>Boyacá</c:v>
                </c:pt>
                <c:pt idx="14">
                  <c:v>Madalena</c:v>
                </c:pt>
                <c:pt idx="15">
                  <c:v>Panamá</c:v>
                </c:pt>
              </c:strCache>
            </c:strRef>
          </c:cat>
          <c:val>
            <c:numRef>
              <c:f>'analfabetismo_masculino-1912'!$F$2:$F$17</c:f>
              <c:numCache>
                <c:formatCode>0.0%</c:formatCode>
                <c:ptCount val="16"/>
                <c:pt idx="0">
                  <c:v>0.64493881858744606</c:v>
                </c:pt>
                <c:pt idx="1">
                  <c:v>0.6464624401609057</c:v>
                </c:pt>
                <c:pt idx="2">
                  <c:v>0.65233584562597147</c:v>
                </c:pt>
                <c:pt idx="3">
                  <c:v>0.65715277272447392</c:v>
                </c:pt>
                <c:pt idx="4">
                  <c:v>0.71558561284738109</c:v>
                </c:pt>
                <c:pt idx="5">
                  <c:v>0.73133088200181462</c:v>
                </c:pt>
                <c:pt idx="6">
                  <c:v>0.73306644217266514</c:v>
                </c:pt>
                <c:pt idx="7">
                  <c:v>0.73500909971873596</c:v>
                </c:pt>
                <c:pt idx="8">
                  <c:v>0.74516998049898475</c:v>
                </c:pt>
                <c:pt idx="9">
                  <c:v>0.77853520577335678</c:v>
                </c:pt>
                <c:pt idx="10">
                  <c:v>0.78991436985167396</c:v>
                </c:pt>
                <c:pt idx="11">
                  <c:v>0.79371399853094682</c:v>
                </c:pt>
                <c:pt idx="12">
                  <c:v>0.80780668326100846</c:v>
                </c:pt>
                <c:pt idx="13">
                  <c:v>0.83190803866194662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6-FE42-A8E2-C9EFC73A3A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964285808"/>
        <c:axId val="964286624"/>
      </c:barChart>
      <c:catAx>
        <c:axId val="96428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64286624"/>
        <c:crosses val="autoZero"/>
        <c:auto val="1"/>
        <c:lblAlgn val="ctr"/>
        <c:lblOffset val="100"/>
        <c:noMultiLvlLbl val="0"/>
      </c:catAx>
      <c:valAx>
        <c:axId val="9642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64285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600"/>
              <a:t>Población Colombiana siglo</a:t>
            </a:r>
            <a:r>
              <a:rPr lang="fr-FR" sz="1600" baseline="0"/>
              <a:t> XIX</a:t>
            </a:r>
            <a:br>
              <a:rPr lang="fr-FR" sz="1600" baseline="0"/>
            </a:br>
            <a:r>
              <a:rPr lang="fr-FR" sz="1600" baseline="0"/>
              <a:t>(1825-1905)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title>
    <c:autoTitleDeleted val="0"/>
    <c:plotArea>
      <c:layout>
        <c:manualLayout>
          <c:layoutTarget val="inner"/>
          <c:xMode val="edge"/>
          <c:yMode val="edge"/>
          <c:x val="0.11160443654220642"/>
          <c:y val="0.15283378746594009"/>
          <c:w val="0.88301921937177208"/>
          <c:h val="0.72201763607886893"/>
        </c:manualLayout>
      </c:layout>
      <c:lineChart>
        <c:grouping val="standard"/>
        <c:varyColors val="0"/>
        <c:ser>
          <c:idx val="0"/>
          <c:order val="0"/>
          <c:tx>
            <c:strRef>
              <c:f>censos_edwin!$A$4</c:f>
              <c:strCache>
                <c:ptCount val="1"/>
                <c:pt idx="0">
                  <c:v>Antioquia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censos_edwin!$B$4:$J$4</c:f>
              <c:numCache>
                <c:formatCode>#,##0</c:formatCode>
                <c:ptCount val="9"/>
                <c:pt idx="0">
                  <c:v>104253</c:v>
                </c:pt>
                <c:pt idx="1">
                  <c:v>158017</c:v>
                </c:pt>
                <c:pt idx="2">
                  <c:v>189534</c:v>
                </c:pt>
                <c:pt idx="3">
                  <c:v>243388</c:v>
                </c:pt>
                <c:pt idx="4">
                  <c:v>303000</c:v>
                </c:pt>
                <c:pt idx="5">
                  <c:v>365974</c:v>
                </c:pt>
                <c:pt idx="6">
                  <c:v>520000</c:v>
                </c:pt>
                <c:pt idx="7">
                  <c:v>620000</c:v>
                </c:pt>
                <c:pt idx="8" formatCode="General">
                  <c:v>897000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D7-184B-BD04-F573DAF4AA50}"/>
            </c:ext>
          </c:extLst>
        </c:ser>
        <c:ser>
          <c:idx val="1"/>
          <c:order val="1"/>
          <c:tx>
            <c:strRef>
              <c:f>censos_edwin!$A$5</c:f>
              <c:strCache>
                <c:ptCount val="1"/>
                <c:pt idx="0">
                  <c:v>Bolívar</c:v>
                </c:pt>
              </c:strCache>
            </c:strRef>
          </c:tx>
          <c:spPr>
            <a:ln w="317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censos_edwin!$B$5:$J$5</c:f>
              <c:numCache>
                <c:formatCode>#,##0</c:formatCode>
                <c:ptCount val="9"/>
                <c:pt idx="0">
                  <c:v>121663</c:v>
                </c:pt>
                <c:pt idx="1">
                  <c:v>177881</c:v>
                </c:pt>
                <c:pt idx="2">
                  <c:v>191708</c:v>
                </c:pt>
                <c:pt idx="3">
                  <c:v>205607</c:v>
                </c:pt>
                <c:pt idx="4">
                  <c:v>225337</c:v>
                </c:pt>
                <c:pt idx="5">
                  <c:v>241704</c:v>
                </c:pt>
                <c:pt idx="6">
                  <c:v>336000</c:v>
                </c:pt>
                <c:pt idx="7">
                  <c:v>375000</c:v>
                </c:pt>
                <c:pt idx="8">
                  <c:v>310000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CD7-184B-BD04-F573DAF4AA50}"/>
            </c:ext>
          </c:extLst>
        </c:ser>
        <c:ser>
          <c:idx val="2"/>
          <c:order val="2"/>
          <c:tx>
            <c:strRef>
              <c:f>censos_edwin!$A$6</c:f>
              <c:strCache>
                <c:ptCount val="1"/>
                <c:pt idx="0">
                  <c:v>Boyacá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censos_edwin!$B$6:$J$6</c:f>
              <c:numCache>
                <c:formatCode>#,##0</c:formatCode>
                <c:ptCount val="9"/>
                <c:pt idx="0">
                  <c:v>189682</c:v>
                </c:pt>
                <c:pt idx="1">
                  <c:v>288872</c:v>
                </c:pt>
                <c:pt idx="2">
                  <c:v>331887</c:v>
                </c:pt>
                <c:pt idx="3">
                  <c:v>379682</c:v>
                </c:pt>
                <c:pt idx="4">
                  <c:v>482800</c:v>
                </c:pt>
                <c:pt idx="5">
                  <c:v>498541</c:v>
                </c:pt>
                <c:pt idx="6">
                  <c:v>615000</c:v>
                </c:pt>
                <c:pt idx="7">
                  <c:v>685000</c:v>
                </c:pt>
                <c:pt idx="8">
                  <c:v>503000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CD7-184B-BD04-F573DAF4AA50}"/>
            </c:ext>
          </c:extLst>
        </c:ser>
        <c:ser>
          <c:idx val="3"/>
          <c:order val="3"/>
          <c:tx>
            <c:strRef>
              <c:f>censos_edwin!$A$7</c:f>
              <c:strCache>
                <c:ptCount val="1"/>
                <c:pt idx="0">
                  <c:v>Cauca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censos_edwin!$B$7:$J$7</c:f>
              <c:numCache>
                <c:formatCode>#,##0</c:formatCode>
                <c:ptCount val="9"/>
                <c:pt idx="0">
                  <c:v>150844</c:v>
                </c:pt>
                <c:pt idx="1">
                  <c:v>210359</c:v>
                </c:pt>
                <c:pt idx="2">
                  <c:v>268607</c:v>
                </c:pt>
                <c:pt idx="3">
                  <c:v>323574</c:v>
                </c:pt>
                <c:pt idx="4">
                  <c:v>386208</c:v>
                </c:pt>
                <c:pt idx="5">
                  <c:v>435078</c:v>
                </c:pt>
                <c:pt idx="6">
                  <c:v>635000</c:v>
                </c:pt>
                <c:pt idx="7">
                  <c:v>800000</c:v>
                </c:pt>
                <c:pt idx="8">
                  <c:v>734000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CD7-184B-BD04-F573DAF4AA50}"/>
            </c:ext>
          </c:extLst>
        </c:ser>
        <c:ser>
          <c:idx val="4"/>
          <c:order val="4"/>
          <c:tx>
            <c:strRef>
              <c:f>censos_edwin!$A$8</c:f>
              <c:strCache>
                <c:ptCount val="1"/>
                <c:pt idx="0">
                  <c:v>Cundinamarca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censos_edwin!$B$8:$J$8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255569</c:v>
                </c:pt>
                <c:pt idx="2">
                  <c:v>279032</c:v>
                </c:pt>
                <c:pt idx="3">
                  <c:v>317351</c:v>
                </c:pt>
                <c:pt idx="4">
                  <c:v>393000</c:v>
                </c:pt>
                <c:pt idx="5">
                  <c:v>413658</c:v>
                </c:pt>
                <c:pt idx="6">
                  <c:v>550000</c:v>
                </c:pt>
                <c:pt idx="7">
                  <c:v>630000</c:v>
                </c:pt>
                <c:pt idx="8">
                  <c:v>631000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CD7-184B-BD04-F573DAF4AA50}"/>
            </c:ext>
          </c:extLst>
        </c:ser>
        <c:ser>
          <c:idx val="5"/>
          <c:order val="5"/>
          <c:tx>
            <c:strRef>
              <c:f>censos_edwin!$A$9</c:f>
              <c:strCache>
                <c:ptCount val="1"/>
                <c:pt idx="0">
                  <c:v>Magdalena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censos_edwin!$B$9:$J$9</c:f>
              <c:numCache>
                <c:formatCode>#,##0</c:formatCode>
                <c:ptCount val="9"/>
                <c:pt idx="0">
                  <c:v>56141</c:v>
                </c:pt>
                <c:pt idx="1">
                  <c:v>61388</c:v>
                </c:pt>
                <c:pt idx="2">
                  <c:v>62411</c:v>
                </c:pt>
                <c:pt idx="3">
                  <c:v>67764</c:v>
                </c:pt>
                <c:pt idx="4">
                  <c:v>89000</c:v>
                </c:pt>
                <c:pt idx="5">
                  <c:v>82255</c:v>
                </c:pt>
                <c:pt idx="6">
                  <c:v>115000</c:v>
                </c:pt>
                <c:pt idx="7">
                  <c:v>132000</c:v>
                </c:pt>
                <c:pt idx="8">
                  <c:v>125000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CD7-184B-BD04-F573DAF4AA50}"/>
            </c:ext>
          </c:extLst>
        </c:ser>
        <c:ser>
          <c:idx val="6"/>
          <c:order val="6"/>
          <c:tx>
            <c:strRef>
              <c:f>censos_edwin!$A$11</c:f>
              <c:strCache>
                <c:ptCount val="1"/>
                <c:pt idx="0">
                  <c:v>Santander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censos_edwin!$B$11:$J$11</c:f>
              <c:numCache>
                <c:formatCode>#,##0</c:formatCode>
                <c:ptCount val="9"/>
                <c:pt idx="0">
                  <c:v>201200</c:v>
                </c:pt>
                <c:pt idx="1">
                  <c:v>261600</c:v>
                </c:pt>
                <c:pt idx="2">
                  <c:v>306255</c:v>
                </c:pt>
                <c:pt idx="3">
                  <c:v>360148</c:v>
                </c:pt>
                <c:pt idx="4">
                  <c:v>378000</c:v>
                </c:pt>
                <c:pt idx="5">
                  <c:v>433178</c:v>
                </c:pt>
                <c:pt idx="6">
                  <c:v>565000</c:v>
                </c:pt>
                <c:pt idx="7">
                  <c:v>550000</c:v>
                </c:pt>
                <c:pt idx="8">
                  <c:v>550000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1CD7-184B-BD04-F573DAF4AA50}"/>
            </c:ext>
          </c:extLst>
        </c:ser>
        <c:ser>
          <c:idx val="7"/>
          <c:order val="7"/>
          <c:tx>
            <c:strRef>
              <c:f>censos_edwin!$A$12</c:f>
              <c:strCache>
                <c:ptCount val="1"/>
                <c:pt idx="0">
                  <c:v>Tolima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censos_edwin!$B$12:$J$12</c:f>
              <c:numCache>
                <c:formatCode>#,##0</c:formatCode>
                <c:ptCount val="9"/>
                <c:pt idx="0">
                  <c:v>98496</c:v>
                </c:pt>
                <c:pt idx="1">
                  <c:v>157173</c:v>
                </c:pt>
                <c:pt idx="2">
                  <c:v>183148</c:v>
                </c:pt>
                <c:pt idx="3">
                  <c:v>208108</c:v>
                </c:pt>
                <c:pt idx="4">
                  <c:v>220000</c:v>
                </c:pt>
                <c:pt idx="5">
                  <c:v>230891</c:v>
                </c:pt>
                <c:pt idx="6">
                  <c:v>330000</c:v>
                </c:pt>
                <c:pt idx="7">
                  <c:v>380000</c:v>
                </c:pt>
                <c:pt idx="8">
                  <c:v>372000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1CD7-184B-BD04-F573DAF4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692704"/>
        <c:axId val="890573760"/>
      </c:lineChart>
      <c:catAx>
        <c:axId val="8706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890573760"/>
        <c:crosses val="autoZero"/>
        <c:auto val="1"/>
        <c:lblAlgn val="ctr"/>
        <c:lblOffset val="100"/>
        <c:noMultiLvlLbl val="0"/>
      </c:catAx>
      <c:valAx>
        <c:axId val="8905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870692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600"/>
              <a:t>Crecimiento poblacional promedio</a:t>
            </a:r>
            <a:r>
              <a:rPr lang="fr-FR" sz="1600" baseline="0"/>
              <a:t> </a:t>
            </a:r>
            <a:br>
              <a:rPr lang="fr-FR" sz="1600" baseline="0"/>
            </a:br>
            <a:r>
              <a:rPr lang="fr-FR" sz="1600" baseline="0"/>
              <a:t>1825-1905</a:t>
            </a:r>
          </a:p>
        </c:rich>
      </c:tx>
      <c:layout>
        <c:manualLayout>
          <c:xMode val="edge"/>
          <c:yMode val="edge"/>
          <c:x val="0.17997264021887824"/>
          <c:y val="1.9230769230769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5959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48-1B48-9CF8-BAB7C4B7BD87}"/>
              </c:ext>
            </c:extLst>
          </c:dPt>
          <c:dPt>
            <c:idx val="2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48-1B48-9CF8-BAB7C4B7BD87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48-1B48-9CF8-BAB7C4B7BD87}"/>
              </c:ext>
            </c:extLst>
          </c:dPt>
          <c:dLbls>
            <c:dLbl>
              <c:idx val="8"/>
              <c:layout>
                <c:manualLayout>
                  <c:x val="-0.1067031463748291"/>
                  <c:y val="-2.51828592686109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8-1B48-9CF8-BAB7C4B7B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censos_edwin!$M$31:$M$3939</c:f>
              <c:strCache>
                <c:ptCount val="50"/>
                <c:pt idx="0">
                  <c:v>Magdalena</c:v>
                </c:pt>
                <c:pt idx="1">
                  <c:v>Boyacá</c:v>
                </c:pt>
                <c:pt idx="2">
                  <c:v>Bolívar</c:v>
                </c:pt>
                <c:pt idx="3">
                  <c:v>Santander</c:v>
                </c:pt>
                <c:pt idx="4">
                  <c:v>Cundinamarca</c:v>
                </c:pt>
                <c:pt idx="5">
                  <c:v>Media nacinoal</c:v>
                </c:pt>
                <c:pt idx="6">
                  <c:v>Tolima</c:v>
                </c:pt>
                <c:pt idx="7">
                  <c:v>Cauca</c:v>
                </c:pt>
                <c:pt idx="8">
                  <c:v>Antioquia</c:v>
                </c:pt>
                <c:pt idx="16">
                  <c:v>Rentaxhab est</c:v>
                </c:pt>
                <c:pt idx="18">
                  <c:v>4%</c:v>
                </c:pt>
                <c:pt idx="19">
                  <c:v>18%</c:v>
                </c:pt>
                <c:pt idx="20">
                  <c:v>17%</c:v>
                </c:pt>
                <c:pt idx="21">
                  <c:v>17%</c:v>
                </c:pt>
                <c:pt idx="22">
                  <c:v>25%</c:v>
                </c:pt>
                <c:pt idx="23">
                  <c:v>25%</c:v>
                </c:pt>
                <c:pt idx="24">
                  <c:v>25%</c:v>
                </c:pt>
                <c:pt idx="25">
                  <c:v>20%</c:v>
                </c:pt>
                <c:pt idx="26">
                  <c:v>18%</c:v>
                </c:pt>
                <c:pt idx="27">
                  <c:v>25%</c:v>
                </c:pt>
                <c:pt idx="28">
                  <c:v>19%</c:v>
                </c:pt>
                <c:pt idx="29">
                  <c:v>21%</c:v>
                </c:pt>
                <c:pt idx="30">
                  <c:v>68%</c:v>
                </c:pt>
                <c:pt idx="31">
                  <c:v>46%</c:v>
                </c:pt>
                <c:pt idx="32">
                  <c:v>17%</c:v>
                </c:pt>
                <c:pt idx="33">
                  <c:v>15%</c:v>
                </c:pt>
                <c:pt idx="34">
                  <c:v>14%</c:v>
                </c:pt>
                <c:pt idx="35">
                  <c:v>93%</c:v>
                </c:pt>
                <c:pt idx="36">
                  <c:v>113%</c:v>
                </c:pt>
                <c:pt idx="37">
                  <c:v>117%</c:v>
                </c:pt>
                <c:pt idx="38">
                  <c:v>120%</c:v>
                </c:pt>
                <c:pt idx="39">
                  <c:v>55%</c:v>
                </c:pt>
                <c:pt idx="40">
                  <c:v>56%</c:v>
                </c:pt>
                <c:pt idx="41">
                  <c:v>65%</c:v>
                </c:pt>
                <c:pt idx="42">
                  <c:v>61%</c:v>
                </c:pt>
                <c:pt idx="43">
                  <c:v>76%</c:v>
                </c:pt>
                <c:pt idx="48">
                  <c:v>1867</c:v>
                </c:pt>
                <c:pt idx="49">
                  <c:v>25%</c:v>
                </c:pt>
              </c:strCache>
            </c:strRef>
          </c:cat>
          <c:val>
            <c:numRef>
              <c:f>censos_edwin!$N$31:$N$39</c:f>
              <c:numCache>
                <c:formatCode>0.0%</c:formatCode>
                <c:ptCount val="9"/>
                <c:pt idx="0">
                  <c:v>8.6873934400897371E-2</c:v>
                </c:pt>
                <c:pt idx="1">
                  <c:v>9.6717684949903543E-2</c:v>
                </c:pt>
                <c:pt idx="2">
                  <c:v>9.8250767856590218E-2</c:v>
                </c:pt>
                <c:pt idx="3">
                  <c:v>0.11337319252177928</c:v>
                </c:pt>
                <c:pt idx="4">
                  <c:v>0.11767541668728372</c:v>
                </c:pt>
                <c:pt idx="5">
                  <c:v>0.13262616878642877</c:v>
                </c:pt>
                <c:pt idx="6">
                  <c:v>0.14333978227617075</c:v>
                </c:pt>
                <c:pt idx="7">
                  <c:v>0.17191486290609298</c:v>
                </c:pt>
                <c:pt idx="8">
                  <c:v>0.23286370869271217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8-1B48-9CF8-BAB7C4B7BD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81080304"/>
        <c:axId val="981081952"/>
      </c:barChart>
      <c:catAx>
        <c:axId val="98108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81081952"/>
        <c:crosses val="autoZero"/>
        <c:auto val="1"/>
        <c:lblAlgn val="ctr"/>
        <c:lblOffset val="100"/>
        <c:noMultiLvlLbl val="0"/>
      </c:catAx>
      <c:valAx>
        <c:axId val="9810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tasa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CO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810803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Cantidad de extranjeros1851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Cantidad de extranjeros</a:t>
          </a:r>
          <a:b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1851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regionMap" uniqueId="{B58F5204-3BE1-994B-9243-11188E556AC4}">
          <cx:tx>
            <cx:txData>
              <cx:f/>
              <cx:v>Número de extranjeros</cx:v>
            </cx:txData>
          </cx:tx>
          <cx:spPr>
            <a:solidFill>
              <a:schemeClr val="bg1"/>
            </a:solidFill>
            <a:ln w="6350" cap="flat">
              <a:solidFill>
                <a:schemeClr val="tx1"/>
              </a:solidFill>
              <a:prstDash val="solid"/>
              <a:round/>
            </a:ln>
          </cx:spPr>
          <cx:dataId val="0"/>
          <cx:layoutPr>
            <cx:regionLabelLayout val="none"/>
            <cx:geography cultureLanguage="fr-FR" cultureRegion="CO" attribution="Avec Bing">
              <cx:geoCache provider="{E9337A44-BEBE-4D9F-B70C-5C5E7DAFC167}">
                <cx:binary>1HxJcuRIku1VKLH5mwQTMwwllS0SNmByd/jEeQNxOp2Y5xk36GP0sha9aPlHiIt99RiySCeTzPjF
FqkMCQkyCLiZQsenTw38+3742z457KqzIU2y+m/74bdPQdMUf/v113ofHNJdfZ6G+yqv88fmfJ+n
v+aPj+H+8OtDtevDzP9V5AX5132wq5rD8Ok//g6r+Yd8nu93TZhn6/ZQjZtD3SZN/ca1Vy+d7fM2
a44f92Gl3z6RPMnT+/Dw6eyQNWEzXozF4bdPz276dPbr6VIvtj1LQLKmfYDPyue8ruuCqkuyrmq8
LHw6S/LM/36V08RznUdIkGRNVVRR+bGxu0vhw39GnK/C7B4eqkNdn33/+vSTz4R/eiGsc/Lt6Ul+
lJQsvz7ar8+1+x9/P/kBPOzJT54Y4FQz710CgdMwo2HdVOG+EX77tDg0ux86+Kb8Z3f8pPKlc4WH
Pzqv6Dqv8vDlRPvS+fE6r6miLumyIoF1vhn+m/7pl38UR6dL4YdnD4ezo3S/nL1uledyvm6V99Z7
tgYog118+mMP/be0Hwny/Zf/+0OL/7oFlXNVFyWZRwqPJDAUOo0f9VxVkKQhlRd4TRYFsPBbFvwm
30fa8OWKJ1YkFgTWXysKL/IkTD80DrVjIP5xHCrn4vGGPxeH7dk3+T7Oiq+teGLFi+X8r2bF7S5r
dtnDofoREv96OGrf8uUfG1L6GUMezn4X8eNs+QeLnphz+9n9q5nTzaESHavQ70r7OLuic1kWNF1Q
JFkWJSS+SLNQKGVdlDVNBiijv5Nm27OXsn6cgd9b/cTS7vbzX83SVhsmH5h9xXNZk5COENJUSRY1
TTpBQcq5ovO8ICi6qmq6itAPx3oNBbVnX8X7SHu+WPDEhNal/QEmfI5rn0B0TpDPNYB/vKxqCAJA
E7VnCoLLgA5VVeBFwJC8rsHlpxjDar/8dwK48HPm52/b7XVUePr506d/WXh+7HQKAT//W0D4nf+w
Sw7ZB3qwwJ8riEeAD5CCFJFXhGcG4jTosuCSqkgqUhXAi/JzCz3H3e3Z4oeIH+nFry56YsvFZ/MD
PPmk//rf7ciudkly0g8/e6ifbMkE6MlkASA7rwqigERVfG5KpIGpAV9ouihKqvS1Ej0NtuemPJx9
Fe+XMyvPHtpqV/+w+2tQ5/Xoe3fBZ0/72yfLvXoZkP/c/jQkLcAZQBicmOy0T36SjaRzWYFSLEJC
1kRZlKUTBWnquSKJsi4puiBBX6S/6evfFQSwITkju3b/oe3rV92/vvSJ0q4+k7+a35Nd8vC2P/0c
EaRAilKRLgi6dCzGuqg+d3wNqjDcoSJok5DISwLY/anjf5PnX0lYL1c4sRL5/NKz/0l2nHr2vwVf
5O6q8Mv/5D9U9VrY/5yZhHPg4J4xdOhnOCIAp98k+lcM9TwlvbrkieXcz5u/XHy12UOY7dJdtf9A
pKCcCzxANeCLkSoC5aecWvMrH6sgFa4jQZV5iMKnUXaqevJEyo806R+te2JXcvmXa1M/A3Gel234
gUZ9l3U4ps4/TR8d/s/vIn6cRf9g0RNzfnb/coTu5yYBGincf2SK5c8RFEIZipwqSxo0picZF/ot
aFJV6RimovKV830rRkHEL//1VcaPs2d79vqqpwa9+IiK+YedKZDbAkLAah/xHtIhaT3TlHgOV44Q
UBVFXQFUeAIZvtuubA+/nOEv/8jC7Eeye61Ovg6PX1vjVAnrF7Xnx26nmAE7r6PhE3j8v9vRmO0u
CqsPzE+CcC5L0NUIMEECjox/Th98m/HxoqBAUdLf9ecD9AJn30X8OH/+o1VPTDn/6/WnOB93+y//
9ZZn/xwChJGTqAFCFwUVjKlAEnoWdEdzQtv6nYg4TqROou4UQnwX8ONs2Z69suSJIfHy9kVQ/ptD
+a/t6ceZEVhPWYS8qCNV0HlNfzH7heTKa0B2a6oOg9/T0fupFT+4eW5fduMnFiSfL/9qFsR58uW/
u131cUaUgfjTYeQg6EiTgJ89gQqScK7Kgi4gIJKk4w0nzCwI1P5ydtFWgEff5LBer30nHz8x0PHq
Cwv9vtdp5buABu2neCAOOlFJF+GpgAfjYTCjnpYV/Zw/tjC6hni4TZZOaPtVlXdhtj9Atvhmll/O
vvxn2e6aQ/umhV7Xxdurnajmxc0v9PREklNNMaCKfkpT+rkEHZ+sARA6+gKc4zhJ2PI5aOi7Eo8D
jjfPCByz6w99/TNjfsOffx42naaP19Y8URr+kAnzH2JJBJ0xcEsKzO94FeZB4nMsyalAzCpwhgKB
giSkaqcnKb78Z7Nrnujm6pAdpvbw/zPweGOpE508v/OFFz2R4dSLrtjrXvRzSPPk7ifHmX4/80V3
zY59PSz2p6/+YH9PPvqdiHjNyb5fsh9++yTAQReoWAA6fj+HdlznTRbjc7UPwiL88o9k5+ffR8gw
rnqovvyj/uXsa7Q+HLJ9uDsbv02XoTo1uwTomR+p/PnOh13d/PaJ0xCkXx7+igoCxMQfufz+8PUS
Es6RogDJqQgS+BLSICYzGGAH8AAKtH/HUFU0Hkh+mOd8Oqvz9usl8VwA7kbVjwQOzOOk3w/7rfJk
9PPsd61///9Z1qarPMya+rdPIow1i2+3HaVVFEUVFA3WQSr0R8dGCq7vdxs4UAh3C79IUldqUzEE
Rl/hbh4UWOpIWJA4xu3Cu/UewhJX952POdYRPqASKbNFsWgFkuuG0uNy9sQEr8gjQL5+Ig+SZVUG
TgqKFbRyADh44UQeTSna1B9CI6yMzJZoyDiSKqRpDoJH6oyg5cRyGlJNIa265vV39hf5k/1hhCaB
biG+BWCZkX6U74k+IkmFM5B1y7HysbBFFrPUjKgQk27lM50kOLWFx2wj7OptcCf7uDLefv5jGn72
/F/31yRREgUo2uAaz/dXJ7Evo2rkmGx2NhKNKsNd5XiBNYiEl3GMWJfc6JKlXIsl7lWSkjhiaovF
lmQ68TxTvq+3aoaRETGuodIK+bg4yNf99ViwwCfVgItFiLCyGpZJT7w7qV+HGd6ib6niW+Z8xZDS
S0UKkCYVDbAHAlwpnShSaZJQ6P3MN1CM/QTzZKKTrTU44cgwzovOUDScXAul0d/6c41IPNEWHRMp
b3k6lSMi9EQMjZqbeS5y02tRe0fTR+x6omkQEJoUSRUkTYRs/1zTScXnVT6BgD3pqExqIjUYcVjt
SSKQziPeXKajISTYv1AUPOp4ULBAJJIaHhs0c8guG8962/rCezLB2Oqp93Vy0whJkPtGUaxVUzMi
GtD2Votx8ggyICyRiGUk+gYO/tBWUNrf1MSJz+VF1ARqAbt2BnIEKzYlUzViIzLffroj0/JiH11B
oqhB1lGhpXj+dFU9NEPfFL7BrwO7TGmt4ubBK7Eq42zbzTQyGt5eQUQcDR00TiWWOQFTNVzm9G1R
hKMi/5n2kKwgGB/+UxTt6L1PwjyT/F4a89I35EVie2bKpgZ3Dc6uS6qbHpYOGoflzdubvuJxIoK5
FkBwBXItYNLnm3pZKIVjE0fgcT3TRVy6KYvvuGW+Sa8quyY+SxfSpiMDq0IiqVg2UsrfFz4ODe09
BRzz+nMFgCxwnAkKyJEy0048bWzkcZBzkKVmPWtDos2QTCOPBiMuelq3RDdFHDCpJ21BpALXBcvf
ybVIOCbzt4Q4UUgleVCHtK9CdHSipSMS8ZGH7Zl2ITpZR+rG6Fb5Jt5wOh5HlujLBNlCzON0bDEn
PAolLfZowlFCmh7XDfZj0mgsTc0qx5GOk+yW8xwhIZM4TySS2YPCQlddS8sqxF2Ic8lBCa5S2HYS
S1KqeJjzjmjmOY3moeuZzYpPwE6VgH0rEnHqik7X4sRu5tUqWSGTE3BhT3N9JhgKLlPMVWyQsGyK
JCB8iWOrm4uFWye4E7ESYu+qdr0Rt1dhxkREivm0FwsyVda07CjIoON4xFGtY061lGUnEV908p4K
Ah6kVbcPRqNLSD1ZFYXHhfKruiobSTPMRAUXnJHNB6qSLsNJSctNPNMaGynGmFgIkU6k40Dv+h0v
rYWAJoEpVQu1D8kgYn1feBhpNA9vBO1ByzGHzNTNVlmEZX8ZBHOlc/thUZROe0zmVEV0LA00kMIz
qhbX5SySqFq6vuWtxwoLRgDpdLDEAft3VU1KU4pJvkgaHBlBbYIyg4cgoOlE9GE2dNjPWNQ4eg12
o16M04hISwkk2MUl6QTa56ucXwQhTgMirJSVPle2gFamm8Q3A4WNTAyJLhOtI91F0zAthGR9I1+J
3TzVDMgtckvjeKXkNCbJrE8IughtVNlN+oh8FnAsnXM7bw6On9pdggWQ3dA2sYzzGGtWjvkAotUz
gwiXA0tZZHgRBTWAaBYf4c4KSOnWZjHR2OGus5YpVhST6r7mcMjuWxUr1mA11rCZ1u3NYcJ+hZX7
EvOO6jR26UyUJ+VjvAtuU+Y7Woq1iKCHCXcXrVkGTm62lxJPVYVmPM1NScMpmXBNuJRIVmqOEQ6h
yK9liTQYDgSbk272RLqo2TjiTGHDvL7k8FRb6lW7mHgcxkzbiA/SIomdnNwnD4KH1QTcNLV8y49t
EaK/tjtlIwyzSb/0wCUmAv8q6qau92l3r3h4XIiAQ2aSVca0KBxdtv11c932WFZZVlx7F2qPA4GI
K+5yGnFJZYpai7d9mUk1rkC7tyKIXK9K36oUM4iXoOcuwEphHb22IjUOEqJdKzEpQtBpEuAoI/p1
D5v2LAA41OAJGbmMUW91yEGHatkGluQRnYQmdyn31+WNxDNx2xql3biQQi3ZCiXcqFgAhHRTbfql
AqjWbGcJQEkPe8tUtxsmSlj0WcPq1kzNmOiLJqUaiReVVaQY1poLRAlJiqyBCGvN9EnmjLOIlcug
JD1tSDJgj0i2TgszXYb73lYrqpRkrKkYbwR5XTgd+JQIMMMYJJB/xJUjiYt8hW406WIoDlI+S3k3
8NfiMBsTQwBA3l364pUSbeF5Gquo4REbVrh8jvej5PKtLfa4kJehI15qM34028LIEE4ErF0HhsJ6
cT44ygiqp/IK3Qoe5RiaT25oD6xchWDKloj9zO9wE1uxzLKeJo/iVnArll74vjm0mzCkChEus024
ahs2cExsnABR0CXCcW0HKo441vRUpZqPeXs0WhHKlozwuEWGKqz8apmGbLjiwgr3cz41ohoniVXs
EtXQS0B9NgpYNlD/NhGsca6A106k6ynjNStx61XRUcTTxMdth8HIl40bhymONlqFxxCLIo5wTNHG
X0br1IhvYt0KJixkZk6rg2xJTDa0dbvvGKzBmhJLHB6t1Agj7ClMQjNhkTgcjTsjpmVtioWlxkRI
V11jRJnThnQKSZGbhWqUuq07iVUv64LG+16iWTf3ApY3DPk06qmYkI4pRLRC7gixK0c2cntwBVLe
pBeSbwg6UzssLCo32alGoJFpYpkbuT2UhbViAua44SoczPptTMMAdypRPTJFjK9mdbktMzvyLe0W
IOdiLGjQUWlY1GjhXcOwBVc9ExSq+zXuFVuTcQOPKs9qfiuHoHPFbI0c0kSII7fsSGT5+8ApDtEa
3Weg1gstdaqMNclRn6MRXfXUJzHl7DHD8rwi3GD6EHPFTtQNMbeU3s6XuowHCKAYczLlSixGgJJt
NKvtimTmaIKqrITw0CI2UKA4wSgoFAXpQUyx5/L3ianPp4c8cvJrfSXdagFWL6sev421XkHScHgO
XojRZDjwKKAj6fkU4EX1JKbBlEZGJREVXHQr3Psg9lqCQrmbVNxuA1ZabYM1GF7+TiKsvqGXpx31
cbJxAmpgZ2DLEUyx5G8kxNOdUZSEnpx9RXmhKxkx8+xxlWDdzI2Qltfv7Pa8fz8C2ee7wRzm6W5R
J4lT6FWR4e+iB81CjtTh1kS2Pwd7pvyfgfHqS/D8fM8T3WadWBQ5tKkG1ORhFc0HHfuuSJS5PwPY
JY4ACxbeJTjB4NQF6fbCPuSYLlDAOcNKs+vrVlnUMz3DSkmlm0akoSXN+zuUUuFGdSRaX6ZQcNV1
eRWtdOOOf6xsz8mdCHwch1h1VLdkHfXM4gFSi7X0IMVfhZt8Niq4fUyhqaBH+KgY6bq4CEhEi+k+
a0hkpIsBPN7oWLeDyvDYQfMM+HfduiHLSWa1hvQIncclJFSzmYUD7hcCheoo1gbkHD1gHsC4B7Qr
7/w7/5DmBEpSmbDaTTpy1DoA9h0fEhWQgd0t/RQDqAKQ14R4ak2xwvBNlJIk3KiIDHOJ5gvdVWlT
b2pDpUNneIMzQgd86xnpPNvFD0ikU20kUIC3+p28FQsscliHxrSh4iroaVzZUPch34Wr6qq9Ee6g
APpEY5PT7QTHs4CuWEoZrhecq7GWjjSF0lQaE5PM4ljtatrT6QqlJNuUHe40GudLKATaSJIdpHvq
z6Pc0iCvVZtAwT3C3Sa91R3vxgdJQiznGBLMVEJJhTTJd5iTHG0nDHgaAKJjzScKotJjaiNgJwzQ
f4z7awDW3EMwkK6lOoAwUvJYjUgF6S409NtWYF2PhQhuFEaABuYgbweFFk6W4nqLeMzR93rfF4TT
aQCdEmCICxQ/qiNoSnmoUQyYANNXSRNgbXakfGo6JBgKkBYzH+iUnw5fBag3HuanCpx7BL7pefjW
UpcGQ5Cnhr4NhcW4C6AJhPLKGumCp5B933/el43fsx31k843LCRV9I47DkZdkmQ+GfzEuhwPNLUi
A9GajpM7QCgy7/r9vlM55qPnLZ+iwMsDwAnBKU9gOE9ZFyUIAq2t0yMtBMkiaU1/J679+xwCNbqr
4Kf8eMd3lwCPSpeDkomjpbQJOaOUoFvAwHS1EU5VK7jqKuLP+wI30ZEgzIEqEcgERbNgPniaOBtm
/gG39XIyq8eJyEa5HbsVp6yEmCVrHuEIcFqLq+QqpOCC0OK+bdpXun0YnUqiCq9eKsdXIk6YzEz1
kqr3+hBYldzNzIgcu/5QJ62rWCFrO+YvAHAbAGFYtkABjW8j8DBEWla/Ryu9TNggyvGoEByCgSmZ
cKL0tB36VKykEHpU3w1WmlECwJWxthYNngLgeN/LXrJ/KjgzjI55eNUAXoo68Ws50Qo50JNvVEdo
hU5lKUAqBc57pNIrDqUK8Ga4qsmaLh/PxD+PIGFQU3WcvNDIbirgQIE6KKmYPlbeoqrsqCwwSh91
6CqTalFPbAJuJyX8gFNoZHPS5XQoSM4Zasi0QsIqP5MbIkC2g14dA2JLezNsmSAscpEOzTyYGOBd
JbLG9iKtmQ8EiWI0E+s74rc4pDrUqHm1V71VmJopMHYVkSSs9dgD+uT+HQd7xapwmOb4SrwkAY8v
n+iYF6uoL0aAOEcCUySaARyDrxiCUW9yaDAW0OzquJ4PFeYCktqDIxoA9C7jbVqZ7yWy48Hsk7jW
RWDsJZieqcDioxMz9JwiVXDZN7zLQMQhVCcXOZxuZat4U0yzdp3fgW4KJitkfIhzXChG7GFNm2Xj
govN6pIDZBBE9G0dfWWZn6eb52KdZPdgVMe0DkEs2fStdiPMqtvWjAzos0uoQKRxEg3XwDRDk5wC
yTreBJtp52ekWns8zkzID1RbagKw1gbAYN7tOCzYui1uKuq9w8K+kjAgTgQekgW8qw1vdZwkDPgl
D0VSDppvNNC3AR2mQ4yWLfbHi5RnaLwDw+JGBMgCLYbHPOnRn1y5XJfFrcDUyvRLGjg91ObSy9/J
ZcdXTl7aFyQCshzeQQYhtROcObYeV/J5Gxglqx91Hyi6oFh0PotslLI6M70K60AaSvMiJU08H4NF
0BGuWEaNHaksFKw+Y6Fo1rswJJXtqwDjKludSCYTtd3wE2lk4g80T6nsaAEF6ASkJF9HWBGpP2Gg
R0IyXkUha2oaD5RHhIPtKrsFAEPRRFKm3MuXQEyFOet3qW9MwNYJC/lR180uNdKBaokx8lYXMPhg
Cpp8aC5C4LFUDODOt2I3m49OMddvOhBkAx/pzSbDnko4BKDLrN0BWu9V1+Gqw5EHVIKp74FW6xMA
J0SBSnZRBVQIMbeUjNQ/GkoVLHXAQXwLVIbM4DlaIBS5HOduCEMHbaZN2zy1yoz2aJZq21ilSkeU
lPhQmBIqH4DWyt1ch8eWVVx5ZtSbJU+y0vKEpcdbUzIPQibnJrB8FfSCgHsDU0Q0B5blgQvMYuXr
ROhwMRlB5+jYM3XOyBUsr0VHBu4pAVIX+iAg4XQMxNuU48DuItw6vAMtm4f5XR0SMXEqEfcB4bZD
juOQwJqqaAJxJGJurx7JpgcJe+sCwHRBFKMsXXXEwCCOPBBsBH6thQz86QaIxHAC9pNnADOuRibN
BcuDGzAQkYbf0SNGbW8HnBnqFeTnCnKvc1NaDU0uCoiFzgaoUrpAFCUl43ysUj4hBdNZuUAqyTWS
CbhrWaNb5UDFq5hxm2IpX3Z27IZWYgz3NYluxSORC9MGHwZiRjthmRS2ZmS0XGTL4FYlfEuTW+9K
sjIKQ7dCt+uJFFmOQxX3GhXqG/1IOeM2ILpmAgcb1UDugk2CPTxds61uJQ/rM7nELVQXnSkzewKy
bnCSbep028iIE6oYEg2US87D9V27TmhKWjMDoGmJJJwJsOk298GRxB3Pjn2LavJEmk80ZcMsMfRZ
Y3vrbq4jrHEknvFEJtWS34Evd3bzMIkktoa5ZgDkr1Rg/oDebuABgxV4WO7qxkADm3cAgHDXoePd
jodgPwKVeCi2msHdK5HRdjT08WRIBnRLmtHqhL8Sc6IOR1ZOvMwdhcf9nUyElnRAJJTQp/nrCcO8
jAARUAMp3bPpImWlmV/WQCeatTEaI+1cMz1An8NgeAWjyADPvYuuIF6BtRoXwZHtURImuFxEFBeY
qu2+BKLGmgI8cQTlhF+ADaB/vgEjUn8Bo+j73i2WsVXv/Bl0ey1TFzCqdcKrnAkS7oz0SoIkXc9y
Cyp3joX9dCua0w2/4RU8LFtgIUhyKd02Ps0FYHBghouYNodhbmMkNtD90LnpOJtHtupEN7GD7PSm
xt5iXEOBgr6GFrRlWYdHs6GQpucNRLSF3ALIbgNaFxXE8XfTtqM8E3iK1qoDnKfZm94jAOyVYgzb
fqEBFbsucpgnCDRmuZlCA2RDr+dCt7SFLrdfDc4qQkBx4tDsnOZa7maVD9AFUCstJxNUbGZGjmur
JcD0jlf8wr8Tb7uZXa4DqtrpQCYNi3Zo66bE1H05B94DAaSp3PAhB476cRWbSgWkPKKCNWyrVXsF
acsS8EV9OUDTF1xBg1jBPGXA0KSS9kq8Kh3tOgaCFTB2YjQFFoB/VhjgCsLbHFFp8egvZAZlywA2
d9iWQHHzx0RbOt0cuuj6KlupKp4utBsgM4GixC1JFtlleN1eP1bAvUsEcAO4UTYHHCaQ8X4A+sAa
Ny3MiRcSjPsdGEUc/PuqJ48hbZecOZAR2MlhIcDuTU3QvDX0CseXxzl9PYdOnDY4vkgX4bxdxJch
Cyh06UZMAoO3lU3DdNP0bERbw9tyZsb42TjjLlTIURH2O8PfeiT2ZtkexkoJ2N3OLd+tKMzTwcqK
bwUqgW+yxWMP/NasneUzcVFfKR1WYUxx00MS7SDmRuVWMlrmX3mX6hqGTjD4tIrSVs3j2YLBKtcy
aNWCyBKuiy3nhliCe0hJgj7cyE7uAv609BkMH6D+hRNDCpa2LRthngMDrgvfRQGR11IObi/YCDr3
AfhCkiRGd+NPpIUqGV1mNzrUpNodnWYukxKsIuzHkVRGcNkZ7VW79mdCReMr3VYXPBlhgOHFjpaQ
GBEgeOICggO+QuWoOJzUrJrDYyR2/ciPpARsuQwueBO5EQlTSAB9QjU7cUIq2IkpZccVoguFTttg
oStEh/EN8Jcw19pCHI7AvkUmBJ6EJwmyWe9Wdq7ikfB3wr5mHgmXPkSbbFbg1oCz58NyMJAJStlA
oQWHJsEasWFfXzV2s+zs6KKxVXDOGvqsGMdkMn1WBtZ4qYVGBGk2xR3RzFV3Lc3knoROh0OCbGU+
zHTW3gzr4r6HOhW5gAajzuBhHCObyUQDGHIUrDzEjs+GdTg4U2tMMBe4jx5bL8CxbyXipSxdowjA
CWQsY+BmtQrHMYy2mGsCydpZtO+/VnKGnPFRMRIDZiRHgsmEwCggX4e3XWiIMg1VIkZ0mPGrvrO4
nAJIFSy5Z8fMDkTiSqrJsW4093lhwBEVHUIc8mgIUwF/BWS+LNCiMpQKZxVuM9LvU2grU5ICU4N1
tu9pYPFGgQjaeob30K9aQ65sEeYdUF8gkcIc4ErVochOZPBcoMLMjuT25CSAxFoSuUCEtAENAIjR
xoWp5Mg6+L6ifoThmITamk2xAh5oKNx+nq8yV94rcFYGBKhph0jCWzp4NtCx+2GEJEuODCV8rgM4
0pLABeI/nZfJ8Q7YrSnJEFvyTZOxTMW1HcGIGuZyooMqCkGeQ9vsqi3xWpOvaFDjsCPApY8AYjbe
snB9Is+QiHMI+BRgIm60WWoHFjLqbZLM2lUuYD2mcbKRPZyu4pX0GALXQHyQo7cjpyLy8vi/zlRy
4hulBXw3xLorsaRbSgwEr+2GjLPG1J3SyFeANUUmXrsx0O1wRoQVOx/ExyrQKovSuPZg9DgQhH2S
GwILVxDNRuV2DHIwJNCc8rOKNG6zg9FpiXdgFUMMMO/RyIFDAhcwml0iAyRwGlLBPCsYYOZxvODf
HAma3oKzPG56qzgVItKdL2J0IZnDVWSVHs5CApYdAG7fxKvI0hyRaubEOMEU94qDlqAa8Js4oDAQ
PY5heDdWN6JEupKIyJJ2CHo0cLS5fhkCnGAwWZkUQ9QxmCPwXM7s3KMLTK7/IMDoRsVgiWyTwDSx
wPrVOI82EssBLDPpERxDccqVBMGlDDQBXjjZiwqYP1mpcMCMSJcwjkBQ8hrAjsCb4owBct6Fe1CV
6dP0umSRFcG4BZfWOCvuPMXkfaz/P/a+bDtSHFv7Vc4LUAvEfPNfADFH2A4P6bRvtJxpJ0ICISTE
9PTnw11deWroVd3/dd/kWg5HOggQ2nt/E3fVM79Em/SFH4erloX/pNHarazKin9jICYoAS/JV6xd
MCFp1gK43E4mC044xdHW3U4M17y+WZvcrPSzbjtc7B2/jt+ik6U7iU6szGZABiBc45MDHnM4rsdP
vybjNjiPINHSg7jDQpvQLGXmkZfrSWiLZcM0PiU4k+e2IGcHrP+ZnIe38k6XW4C2CxrvJDdDRstd
iL8MNcBw76BoDbvuLv7B6kM4Zf2T7rIW2OS3xMtTWwSg0K/gh+qn7lmWGLSK6am/MuBGDHS5wkya
HqoieGZPzh7tar1jV4ytgEUOZDe88N1wKW9j9KB7nQPO3mhgE3f44AKTTyF60DNs4zo53cz3E8bj
YUNvGnfXgstaLqrQ53lHL22chQf6elI5KQKRQ8r1JussRsnFNhFfxjv3tl9vkPjHnO7MAUAKu5ly
dC7RI7t1cn83nuujm5W3QJ0yZ8fXC/4mHsdDU5RFWNQ7gGF7BY7If+C7EstA4FvZ/Jge5wdcxBUV
nU/Rt6bQ92bZYja7TBusb5zj5/7KN2zfAM+ye5WrI7uCnP2QSaHe3ALU3CN4vMNYuLcSQipQwMNF
2aJ66e/Jt3L7NBb2K/jH4HtzN58hSzs3/iYBJwbd46NoL/bQ36cfyyZ+C7b0OT1GJ/q13ZJTWwQn
/8v8YIecmkcR/1iWzAmL8d0pn+Mvhq1L2apCPUHSdqt2yXbYySmvvGxBT4s7Wr4qge/U32BjtHn1
0r7wK47N+RG/2YNLMv8IzCnEXaWPw6697bbgCZPTcIObG9g7uxdDHgxYTZuQXXyweI/dY4xSfeN3
ucY04R8di5b2ZXnFS3LXVW/utk2/JfP6d7Bpdu8Et3UEACwDR75gC0gzELPOrsctIW6hm8iB/E87
ggUuMux/x2rrT5AXzuchzcUd/ukO3mZ00ZHRAQK6vH0he3Vc4ZMNDsy7dDITD0NQ1EfsiZsFFaG/
UUcX7wnO0xv4Q3TOWNfTB/bk/oLNzd3jk1+S56ooWabyaC+fmodoL4q0MMfmGXfPJgJMlzkH+q3/
gHrlh8Lt2m5BMNhbLHd1de74JQHXDOEUA6npFjjdkD6+EVxX2gFu9Zys7W9mbxM6awsylcey2+hk
Y7tNbkCz/w0nSP4M1QH7AiUIxS4AlPiPqLfvQK8cLlDZ8nO75xCcLQcIWzfN0XyAaOhxgvdRMWww
LIkMF3vY4JUbfUEJb/4OyvnLQ4GoGApb31tB4d/jpQlrmMeSVfD7D9ljNrY5RaPcHmbQvWxTX8K/
ITmSP3OU+PbxGp7lr+iWux7S/xHbUd3GsWAuQ0PsfA9yjKNou6q3VatkntodOAc0M+iGDyEm6uRL
c5weqo24TE6Ors3ft0+8kFuSN2/kR3MfbOqHduc1WY96NBfCYqoxRb+ne/qoQHNNm2jbFupCc3ao
sbjy5SK2w2ufl+/tVu3GU3BPLj9WNtbd22cDYdJdjRXRnOIXdq1v2qJ/+lv8/e9OwB/OuYUzo3IG
nAByTXZrhzqdKjRFzV2Zq7ws7P/fNf55wv8A1hFFK5dYfB4/9MBAAgwaAQZwDzoDb7OyDH8H//6F
nvL3l/gP8G9IhxlZtvjEKAasApVU4aD9HrfiUh7clfy7/h3w/xc8+/qRMLT4BMg/1tfvV9VSh+PC
xQKhSzYU8Tb8xrCKIzRx9k7t/k6rCFX9n/Bt309DFzfNZ2rCH8D2oSemhJ6UbasfM+aCjUTvao4o
0l+Bth+pAC9QYO6FiCvO2mNzrGWGwfMC0na+bQFgPHaH6c3DsPk4DlmMYnk//ZjP5Xvzbg/2QT9V
tynP+IVdxvLvVsOfGT/k6nqEIAkHimf3j1rX2ItbtwlxbTBXX905M0kOLByjrzoZ0H3kq+ry+OgW
EIz/kwj61fLxqxziH4aD762adVWyXwOGf/vx/92qD/nQ64+P/vKmPkN+fv5ujSn++dPuozUKqcBv
9f982jU271X/x/+wfvRv/+OnB3p9/28JQusPf7Kb/AtDyT9Ckf/FL381jPxbbpNVYvKbUOTz8D8+
HS9/lQ/38T/5h/npAfxpHFn/yD+NI7DQwkALU4YHQiAFqfKbcQRRXh5eccEar44ubyXF/mkcQW4A
pNUwjsDUAemLT34zjsS/4BerQz6FWX51L5H/xDmCfNnf3RJhiPiBFAIXkoIQiCF5WW+Z/7OtJ5DP
27qO/MLXbfJtEQM/D4lt02x0VPAj8h3xRTI3AqZNIaLScwsIw/Ua5y0SRtzaUc9P4VItu56GUIXF
kYAS1fMbenbTCtNGNabeppcqKWLFkzpr3USmu3Iw6gk2mEnlfCghOtO1FVs7kXJbCWZopoYIpN/c
ErT7I0Z3W8bzvaoN+5YwLV5dZ4ofapbMZ88C6qmFcZ7rKfU/Bt6x70wlzWkCBfK8gHop0qiKCzYq
cyt9DzTBrKMGiE7kfYkZ5ed+cqbtGJDlJpIe+D58d5W5fsCefdYCufQ93Z4CHNTT2CAzEvpk0bzo
lnYPk/GAS4zUQ88op6PqlhVZnNCE0HFon0U6hk+rMOEOGm7y7PmO2iIWyZ7SSQA0Dyat42zEu/a1
Fwxfw76vASUPobNdIEwC7l+bH8MsoG5iCcwDgsxy51OSPDR9Gwab0l/qO2qiep/GncT2qYz6MtFh
umFp5dx2UgR+xnvffa5a6PBcZamByJc4xzIayKlhTj1uolHLOqeIUny2ssTIo9SQnBC/IM+0nwjE
Pa7fbOq49t5ZEMzfwkm70FxHajgHPZt0wR0zPuigJJt5oNOdQbiDhXYthXh6DiFk6VIhH2OvDIa9
GQZIoFk7Jk/9yKkpYkeqL5qVYis7sjy2M6lvva5v9rCjqh0du+bYLQt0qu5YO7to5PpbILsaF6NW
x1EI+c5nAzRStpPchz1nRcen6hVnbJqy0Pr2nCSUXB1bQvLZ6oiGmQkDsa+83j745ZJgTjDxdDf4
kn6rJSWZ5i4EcVHI3Log3AM+VXclBrpag26a+dSPuUMX71hSq38QB1Ra7iw8+ShpTB4kqZpvKelB
5+geoIHnzukp7BMMuH4v9Kn1lL2QaGkB7iTQZlMkLWDm6mPMGjZi4gtjSm6US/qtNwRjnDljn26V
aGog9klVHTvPLQ+OXO/AtktSlrW0HL53iSEfox6aj1poetWMA18yMg2K0k/lkSzdAhm3IGNa1DGR
tohKJve+Ghs/c2tnfg8CyJFG1MYzJV78VLsBJJPhPD2wjtPtYAT4L8HSdt/I0TyFQcvvkmGs7pbE
oztr+XATKDXf0LZTp9ixeltD8HZ2GsExu8ei3ZST9RkY/fKTwGdqo+UEVXkjNfuKnWVCezjH5iki
/vK9nBv3TCyEQ9NE00MbJ2B/ZnJWdn5sh7ro5uAiK1jYcFy3TteH2zLGAGtqNZyGgbw4ViYYEsKm
z10RRgqiHwejearohkyhucyS1ZBnRRbi40ZasGepjfbtXErg+27EfrCEV4e5dIZrO1kPvUDSVuMG
yzX86s3l6GyrRcDCtYaYNOeRMQ7le6BZnSXwD7oQhrXTY0sruBHoZOVhaEJ7mm1cnXVQ+cbPSse0
NWDnWAHBnZh4HnwjbyjpV7lqE4xfZZuML1Tgdsx8K2OAIFHCX+ZlsLzwG9OHmdOm4esCK+IpjSTd
lElYh0U59+mhhF7n0sVeL3IZJcuVSdbTQ+zTBiAvn4uRQcJazhE/OQOrL03DO2DCSwJ9N/I8nnTj
hm9kUeFL4PRdvB8avnxfHMgXgR+ZGXO7EonIJjfAXRJzFVx5qCPcVfG8PDMz1E8hGzmwDtpzEL6a
skdHKe9V8RkdZdBR52sVesMDnSQYfJz/504vE2C6zo5dFjQGElcWT+GdjmpA7G5M78ZxsFc7Cffi
NUpg2p8n+2Lhn9y52CnGbAgwmafuQP3MogKR3HIG6qdJIgtnwdBek4nym4Ul7atuOZDrni7JISl7
42Yzm+yP2G+bkzKR/0J5Q796fVd9+WwR/ts9/dkxuyqE/t3uCblD+g0xjX/9V35tn6IUeTNwWiWQ
AUP+C5XMz/aJwAyPSCUYveM1QxDj2K/dUwz/N+Ik0zRELMZnsuZv3VP0iwvrFsxSZJW3YAb4z3y3
8Tow/FSmoHtK0YzBZhqiKQvh4/1D9zSQELv8yNvCC2gzbIKFxcFhDMpWZdGURsa5maagbuihke50
mFVgT2UYjGojsO7g/2nXzT8dXD+fA/h3c1m34YtSaXORUwhxqc/m/Vh15F7G4Ii6yIXzYOGwSnXh
tPdGuJDqjqanVPn+uxJQTDnOaI60TbAT9UYWSwLHqZnnKuekHSGzIxCdlMvC/QzqFfe9j3pwlzLs
3hcj65tqoMFhMRbUf8296iklonuT3ZheaJyWlzCK2iIMqIUvphrzSXFUChbPOzETR2RzN0JRKmJZ
760PyoaUntlRGAkz9Dvto4e2ATaktDxXE9jnJYjpmZpZfEgV0dtpiBqAxijDN1NZwhpcRUD6W16e
h5qZ41xyd5uKLq5y0ZbwaPlLv9zNQS9v2jaE6pV797pJrzrsB+CVpKRXE1YOTFT4HlsSGQ7othmE
hKRVLrfzJKN8nqrxIEyX7oe4bd5Lf4r3jlt714VgRsygxAveUAj99742o87qvlEF96LomLYOf5vj
tgRv2XbdeU785lTaBKay2HYMqCX3SxxKSQruBsrLZEA1+x6hc9xNbdDwjIxRCR58qHu+l4lEXaD9
CFoyidtoZyuH3PixGL92k1eOMFM49jGdO15nkwkxYdaO5HEmcViHFvUdAreSosuuaueYCEC7NRP9
nrRsOIRaQETmDfg6iyD8MLh8dqCxtApIelWnz5U7Naee2ODaN6KFdNYzfvXUoD5/eLx2IFIKxgb+
PUVDH3aOUZNcsc45MqL1nROnrgHvoLtw13Aszsz16u4mjYV7284sRbMX1K+snZpDN7TlpqRzdOzK
gBYd7t6bwCqd06V1izQUwXPvDX4WCrfZuHIAJ5N2/tbtSA04lFUA0/qRXZdahmdvaYYLH0MGuwoB
ksTn5JJOafgxaQfOO9JF3dEJ6vYWVTXZCV/7exs404YHkmzLsh52OgSwuESwrPVRA+h1Bu1VTW4H
bHSGJy6Gvna3cLZc2ikBLC0CrTaDly67CtdjmzCGrpNx3F+C+P1VQLxfEHSL9zMit4+DE3lbeDX5
W0jmIcwqy8ebtB0hQmKJcjc0agBXd4F6YKazJrPEdLtGRHar0cWARWbL2biNuU8W9HtIg6G7ZLKQ
npCwYeD3UigyUqa+R6OA5kNKCHlSGTSZWwUBlEqBC0ljKPovPEmAFqsJsvUktjsvDeatjx5ma6ql
Paaz7E6pr2FAx2IShwFX/9xxp9podCjw0TIfSG1iVJVZZ5G7oRWuA5oT59/HIzUyl5OycCchj6Xq
pm1jjH/vUeHdtV1kPsJeg2TxGbRMzJXfYiv0Qy2rtmjruL+u+rSHqgnHN5zD4Ei7Cpvb2iRloUOj
rZmG5rYPJYA9tdLN0vCrEK67CRcVcNCBqfcoVZVu63Gy54YoXFDJnG8OY5AFVWRyAduUibc33dwf
TG/FV5/HUEWFXkeq3TI7rdhUYwxXzH8r/efjiv6iRgOf+vcrff5m3uSb/vjrv/Oz1gMnQVVGZIOH
zIEE0slfMzZiPJQBKmwk/6XQYnufiS2/FvvoF9+NkeePWH+ItGGH/gmVBL8gcgOPpMKjHPDfEI71
HxV7NA5/KPZIXvKQg4DOAsC7C7Xu76GSyiaRUUuoiylQss/I4Kk552a9W1ynjF6iuQq2jLTmbGt3
PPU6kN9KQsCI+FXnXSsTB36RVIaeK6d3TwuXZjuSunusQuwIToJJJRPc9w9NwJolC3sT3pXuHHxp
vDkEADBV0yvniEHI+iZ22NZjU/3i+GY5EJ32p3Zk+h05k0uVqdIG58iNunjj6wCkM8PgJzNZ8p7m
KAdU5HhUwPCSeuN0LJkIQZ8CFXwRelg5PhnW5Nh1mDty6hNo5TwiITlumIg3LqreuHHGptt6hPU3
geDBxpZeeOcqhjQIh/cElN/Al9vGnxLvuFDrndK+qy9dWEIbNU9xXs12OFRUzHwrI2dcRY8+7xCN
oZ1bd5j0LlRaL5vJas2Ps0citulLx/KXXsYNuCXV0hQdkwcPpY6YfxRkirZeZMWL09fxa+DXw6tX
6dTJO29wpsJBQeRFPDmcHLpymp284sq7FSUxPHcJa4FhaTC1HqY1uemCqfo6oEa2J8eX/kc/KvkQ
NSp4HHUK/YnW2naAiBJycsOujOEQ1yR8ox1n9/g63Xvwudv068Yjpqg/yHUz4p/7Ulmte5TfzvRb
agN364SsP7frZhako/cYfe5wglnIzgRtLowLb4PFRO68iRJ48dr4pJuq2vWjIXlJI0BGSyObA193
05W2elDrDtuse63UQffgr/svQMZy5xt4exTj9fcpCN07ue7Ypcunrbfu4qaZSsg8sbN36x7vAkg6
+ouwx7jj5RfTYQyGbgQ1YaAhFr9eK8Wy0O4cl4s4TC321oyuNSWxXXtUQSzzoCL9PjQq3GsCWq5v
+/Q2jEuYZNYaJYRYy9WURIcxrpDcEKMdK5a1srmSofcT4/RuavDmIBDozl1MeejXsggwaT6vA/+e
jBDxDGv59Ea/RyVdiyqlAXspq7XShiM8SXwtv9FnJTZ9x9+Y7427iTHn4K8le/FmiIl1Ul9ZC31a
+lnbk25BoEUdASkYygTWyslCQZCIGHED/nxJ1v4gWDuFGYCjyMK1fzBrJ+GXcbPxOwJ3qjTeE6nR
5dWfDYhqkp2OzYKK7Myn+bNTSdampVnbFxkPwUasLQ1zE3tx1zZH82g6WQM58SRrd8q4hnVaJHAI
DwSu7ThoGqBRXpSPgFt3qanjAskc6ZZHSl/ikde7tuqiIxDEcgNUojmkrKtf5dqX0YG6J4dYzBWf
bVuCpjVEx1OjneuXUt8BTHOO3me7py22rU0LhLNGY+bDQTemQfeDuyYiRcciZnf2s3VkKgqu5TiW
B2zW41v12WR2Qeezog3D+UvPAd7k0lnEpofrBLBJMMDMPHXi6k8VOkYyBZeh7qAWJrH90OEQb+I2
7N5w9+LS2xZQLoImzqWk6Jomokwe1jM90bSasdhmsWzjHgZFxYj5GBYiYNgI0+RKPReubkM7VgAr
0ntXpgTqYwmhHXiW5lpav733u6TEcRkRv3uR0LlSoXvEomrvRov9XbWRWHIndNq5IGph8IBj8W+b
YVql4FWdnLvYGTctW+S1rGc3gIOZUg2JbeR8K926ekw8TsICDI7HNlNnEY2iiCjDTdvaAfszNu+j
aEzzdRxksjG61TrXisLKH2tECxd6icKvSzPT587TEdAXWdbw/6Q1uSENFFmznXic86qqX+rRpclZ
eQRfsMQO+jz2WuiMqJbtTO0PEC+gxTtLL2m+90RAueH3ndo5qBktgqEIsKxlkYnNvRkqZBfgPlS6
yQwvF+7yGLcAr5AAxJdgprlyFJ1yPmPUWe8+ANqNFgaK9VaO8iUMLKSjcg6wG/fEz23Aw9c0UTUQ
MT2detAfm2iOvNs2aj/GSJZFZaPh0nY95HRxUpY59eC5IVPF92HrmB2r6/CcDkEA4TIGWTzkqfHz
//Zw/6qH+/e5ri8Vnkn6/ldYzU+qK4p/CdAY4TkmSYTu6JPP+mf/5qF/A8ubwnIcAQf9P2AN+jc8
+8NLgeHA/eUj5fE3sIbgWUV4DanZsGBjkbvxf0J1BStW9DuwJsFBrQ8mDQHarFluf+jfmA/csS8F
pFVVLAvOeV3nlgzB7Vwv3b6hJb2tFamQHjXY6ERS1F9Z8eWtQ+VCTkLlXhwCzYmM0vpih7m66LKX
h1IGwoHexBGwSvt4Z6ChC1WygieGe+GGeuaONvR2WRCCgubS39iwskHBZBnc6SUEXoppOEFmCNgp
Cw1tEDnQsDnQb7pVT36AA4sO/TyMfubUNHj0Z+EemE/UFvhKtG2W3jmPwqNfI64QxhLPTnJJxAyD
CevKZzdxPAgCA3iGTbIcVWvmbcPLeRdbKp61KypoEjG1BWHYHaPSYR9dL8jBBxqArmkAiNNq9y5G
ZdjzMY7OpWmAclgaLdfI8ugC9+D0Frnj9AO9g3sMMZ5WmxoAw1MLXg8qwUAuj36FItoRYpG20HM0
Yjzpn02PkhPQsd+B95tPgQnZ0eU+l9vKMf0+ncw6y6ci2WswS21eVYiQoZSNu1hV/iP2e3IUVPr3
TTMbJwfOb05VF3jH0QWNXhhuxpceKHee8DhpNwMPycWJy27nks7dAKTy3kjQI0iCsOhZ1Uxi+I90
hCgKEORXbbBFhiKCgm0cnEe/1novNMA0j2KOzSrK3I9EhQhxkA0sF2W/OOiPvJi96hTbcdsPcFbP
ZvKudHQA2cDOOT+3KRtfo75pruFoh+1Sa1rnDBbTN1+2y7eWTvCau5P3NNHGt9kUuBgVFqlN4fQN
uvzWjo8JVdBYtzY6hClqRGnTqSocMYCrksBjINRiHdxHRIlTKhp7Hgjl71o3NaolQx0CC1sWvSMA
pPUqgICzY0iOs9FUbxVSnO7TuPSfl9KyHW/K+osuk+jkKNnxnfSHADFAYVh98zV1noa+Iplx6mbY
W2d2d05q4VZRQypOUb9MG+n7iFvBGIcIFIpMuxaOtMs4AqQMyqTeVYp7sqCuP5z9YEDUS8N5m42y
TgqdxPLHSB3RZInHzAmEZ6+zkkXQ8SbJ0Dx6bJgzt9TLtvH8GizAkACh4KbNZKfMIwtmfChcpvY9
rcruZlia+s7KRgN4myiuEx9qm/m6xFDG4mUTeNN0CeImNHmFRNGCNZHcOIOAtF6ndINF40BVFyzQ
cdV+GG2xnYmPMTXjAf1osGscB9CI9hFUNIk1TMnF2i3manZPPLb1s+ME0mYM2ZI/+hgtj6gWFOWw
glNdJgpyVpIMys2oJ4XMZ18IOAVcc4vBJnpDO4BsJZYiD6uudHQaIlE+qWSE1k+2eE2hxZ75wt41
79uDtGF9jBREQ/DxWQrXT6D8Tdmn9hR5cjjWdtInCnRoUzuLfa6IV9/3ygAVDY2A8804tPk+uDZQ
VyuQ836IAUbt3ZrCrzZKI6Hl8kFCZpA0IOKscylwrZBiYnSnGWYQ35lvKmVoiQseOnvR9/13cEMQ
AJIhQsxAWzbBi57D9jo0boPMHhIEr14JLBZcp4t8yljH4HRaAxPqJl2AEGzqFpt5tsA3iyvgahCw
tvM6mjeaVM/SR6JkKkMEqxitzqEe4B9bvI57Gz2T9tlw7XzRbddAki3L4cXrSgSZLC4xyb4fQwMV
8hS6TzUAI2/Xizj60bkEzjfNWvURBQ4o1ti03nPci8DDpFq7bMfcFCc2JiOO3E4JyZMK3GzOEiLf
Z9MOT0pq5CNEoYBRq3bxK7DESZdVjiPfHR/xcUU0utF1jGYCSSxiu4/GjAR62DFNEVSTuMOFJtb/
3i5tuOQQTkXguiZnjQoLWxsXaKAZcpDowpAtxgcB/1JC2UmnnQcX5eicOoyYH1UyNiqz2AcgrAsY
grjCqJnuGUg4mZFYTh+NtZ7ZYIFi7Qa0hacogL6ioM0k7hwZh6/UVNOSJaWG1FF2HQR+GKogjRgr
+6NOLUx1rVfLABVLmXcz+cmj6ECA5Hpsylc7pc49pdJA3zz57LVsuv4Yo5jcuePS7GwqMC9yJ2EX
biF5wtDpj27Wt173QNuKNVnLghhTP/HmqEAz2sPMBv7gEFmrkcblGmTigI0gGUWA7EvLZQkT0AR0
vjCIDFR7Graz2CkTYHyiltMPVKvkY5wNgSeyZdUEy/KsBA4eU7zyZw7PZFlPFrL1xH9kNm0edBWQ
D9WZmRzB5LPvS8lQV+IZch9se658cjBIRKCx2/iBLEsZ5VU0zy6AkzZ08zKZ0b/G3IRnZQYoasvB
t68x7ulXRkvxogBxwAG0qMvsc+AYyyemMRkJfKMfBCXP1E8pYACY8PmxRNBltxHS5XuDKn0blSJm
EPdbBeF+UE58280AtwEraahlwlC2obnldaqrtOhLlYD58Xj6EugmeOwjDTTJS9oIM/fMEaPgmBhx
Z2P6lHo4HtDg1Y6gqYGNyTr+Pq6ajzEk+kvauV2d9UGtN5HwXHyvxGwS7aY7qXuxotD2zcNUUSFY
BK5LNTj7HhjAVU4CAwCXNk96YNJ5jWIIo9GkYRsKnOS9E/G0/W8X/6+6eMCU/xqJxZ7a/nzO/E+J
2hoh/E+Jmv8LHtKGh32GuFWgi/y9RA1QEBhOBG2uOdqrfPNX3DX4JfGRi5QmfgIR2j9ij3/NNvZ/
ifFWjAJ+BBQX7/L+o749/r30EY+lQBoBJEcR9G5IyAel+nvcdQSm4ixYQ0WlZ5M5lB6GIB62ETbw
IhSzABxq3iMVIaahqoPM595FihSq9dFH3A1SgJMhgHG1A18o0SzYfn4JKkhzICRL0/E09P41BZEI
OxJiU8UIjTIkIjqmzzwN0Ubw7tbVUDVRlXzp5x42wHR6Kt3mK/C1JGuCJUQADkwNcTJCwupgcogq
RCSkK4RrHC8fje0KPXEfSTzNlVFXZLSbT1DJpEWaNlc9MowAGuKGksGjbBpSP7klTQ7zpIAzlJ2X
1x2f0ZCgHskGEzU1MBQHzXvjswW5F+F4YT5EMHYY75hQHbJfXJjwVedkk7sUNUGQGWNIQTDwB4xl
dxcF8M6kS4IkJ4ueqaPg2JoQohHK2NXr5ZelhHE3rBCN5DTtHS7LsGGV3TdBeW0UTKjj4j9GTYqk
TJ62aLhTIDohPPiyrgqc62YXyxg+F9J/kZNUOYRiR1FDLEXwLMjCVpUpQFMh7CJFx9cCTrrGvVci
IZDoLQlxpK7nmKzxkVs6jORh6QF4mIB/JczBxDBf/pe9M8uNXMm27FTeBHjBnrSfAspbubv6PvRj
kBQK0khj39tsagw1hDexWh55b94mXwGZwPuoAvInkciMkEIu0uycffZeJ82HOwQPB/KnPGVITJye
9qNbexfFyDQRN9ranYutT7FHsm0mHzOQt56iHKJdzBwIIySCkWM9545ids4UPdbeS16Y7MSChXeD
WRLhmLJbT0jIhYqJGVv1plTG2S5ONJyvIliliQ0QK8g+XSrTDcfZdeQ4ZCURNYahvNBdUv7QNJkr
ORfjXvnLsLWVQG9eyoeuyp/doq5PvcJ0Z6nkddIAPaIqsjfdIqjlyxLKXezkqHa2dx+UEC1Vo+gp
rColnDdei5FMdCIOXkTC2ukTYhsobMzNXYgm/PqyILzL2/JIQQGVOSaEXEVWdGPHKWWrLyFIF/CP
LaO2gbY0Jrr0aZjy51qopzxLCHsNBH7sVuxoHkA9aiJRKgMkWQQAPefK3FPAB8QeIlw/XTQeh9Yj
qjuYU1q7n6lvbZy4y3d2GuL3mkAcVnJBmqvIjKe+XLOrhB9IMqCkslu7gwXBVg5vnsUTETAKgp0a
3BQBrqw0kR9WNryEKZnFYWw/jZ9/0vWWABz01WRFL1Fb/FD9NG6nZZn3uiHBVcZMQZxZnap6erJH
670V+lRQHa8iNfZbM+q9ndp7zKmbJq+OlavvCgmqtvBiGsZJ3VFqfXAe7QroZrqM5Jpj6tbU2UXf
Nrs06XauyeBI5Fc9fE+Tjiha6WVjZYeaWcGSBadM0yfz029tu+6Z8Xp7WQxvUrhfyGqfc7M8RjFP
pmsRyKGKWqu+vGy884c8dV/eIjoyS2LHULZeZdHy6FIQ9B3DWlnqk9ODYvOd7N53wRUwsv6WWhW9
UqWWFfZxfTP3+RUzkXuY0NEKkYKHtUPctpL8Q7nx49R3P3zfB/qFBTSI1DGwxutFVDcqqo74Iq9G
K7gbUg0lwieEnsQkOOJyuYz1nJHmcF6NAXC6iOhS2SUvnwXct4Fl0MdvrQo/fEveWbPoN0nc3lPS
f1sibIpudFe06rbphyMWyt1cAHsVwzGvTH/NO/UQlO2ltg1IhrDujvFkgCg43WkZ7eMIT6MyGYnw
If86W9x8NzmZRdxYraK5bCmy6U+rllCSHE5w6cHPzq48yvlGdA4ZTCfDFyZ/9OGwHQNqmBwrblHT
1FEybbqmOWF7JuxWeGeF1nurF04oq8UP00zNoTRZQYsmTlGcxWuhyuiSeTvAYQNfPI8LjudOfc8V
8xle73A9Z/Vd5giYFQ3pYAbVxRZrcL62rTpYtyI9UQbjCsj7GQGzuBvLiGwVOm7gLbcY6ayNa7r3
JlQAY0P5gIfh4OA2Xo9JCME2DYqNiDD/U0jea9RdwCWIPo357LX5JmPxxAl4aIYgWOdqBu0/WwDv
XCc/Fkvf7/xmxGQjo3bvE6YNFLhgx872esw/sLNM2ELBkhRLHa+wTxvcOhgsK8c8uSWsTpcnCYcO
H1vXpv1atXl+Tcl9G+Ududh8BLc64lXFA+7SV1jLJs6LOxnZ6tRlzggljH9JSGcBWyM9Wdw6Ky+e
gah0qWK8U7eX1PY3appPVmkVt02TPs9l8F0r6Byu9ewyvlhPeWVfGhd0QzdwRlT4msPwZKfzy+wg
qARhCs7O34mAeRLj0uIJN1L0NgbmislyeiN4VlZLVsEPkP63KuB1c5zwLRf5vBomhWyncFYj9atN
bckdd8f2v7ku/X82GHFmc/7fy8y/LoH5n8W7qcr37h8H/uev8/vAnzCO6wZnuJj9t13mvwnG/i+e
YD0G7S+lH3Unf+vXwtP+xXGwB5zn+oK9GYz9MeX9WnlajPyRkMHSsQ2LepHgxb9Sev5tfcDv/r6Q
VXco1r6DqOExTPgpaf8xHdGh+uIKVfnG5g67UcWIXnTMUupMXtxRNTVzwrwesfN7OBqw708a7zlP
0bURY/WWBoKTwYWA5yENvyaOQ9C60LUp1k6kkvtC5CGW1Tiun6u4bzfVUlc5km7U76TVtbeG3Ron
OTpUly5Dpm3atfk1LziX2yST+q5AeLvLs8Vc2qZgQLvkkv0LS6dOsZ0iZC+OARCYI5Os+z4qML3P
eAziyKQw7Br/2k3jQO2ldM2Fjiw6OieA4hXMw3A5T459XdWtf425zX+vKUh97Dlu9oBnPHx0M1Xf
oUIuDZB2D2Rp40EfauJGbcNgcT+6UmKBT8Y5v+9TE++pCt0STpOJPmReJmhmRQYuA3lnLwU4p6GN
Caw6SgafCPM4FiSKwLYZTHjJzL25i7O5I+pqLEbdXcjFGY9euq71ot8t7XVqo7mxn/BTMXVK9HDy
meDeOkNEyruoPOreVi79U+a24y2t9PIjDzrESupA6+iTFjt1AX671WwV6lTHzrytC4cFEf35m3iZ
JyETFaXmG1o0xGgQ4qWZl+nZaZPyvRw8vNo8SMF2mBiT0aYXUDVUFlBkEENhPiyraG9hwb9cojMM
gjHrD34q1rOUU+s8+qk/wVIYLfUtzAf5ib2t2vc9OYNyNO2+q6r4HoVjoJ7wsqpchX6LFxvpZ7BX
qM3iR9FwMfGVy+0URcNd1lbhjimNetV0TfXKn0yNU4HsmAld8THWibpaZid1V25bxHeeN/uP0krc
izIdloPglgagnhf12zik+cVkZ6SJUzOp1yH35mNsSjK67dihRcXdmIptYRrs/0nV3oWNSLZhGrV3
cQHMTOfRGG8COTDOy2dk0lXLc7Jvsa0XF0U1zttOqfbBDtv0WXY1o90YC0BbhE23TpHkD8KE2a6G
WTZfZm7k/nCcLvsWO+I8yfVgrET8lg5B3hLFw1ISHEs3qMmUzrq5lWd7aRoE2V5UZXwVWE19sOY+
fW+SFoarnVSE18vEHHK7ZEAT1gW88WK47/l0rwpTpd87AixILAnO8XqpnwbcKvt+gD0lLf3R66ze
hWKIYctO3OYjvkAduGbjDnjOjBDlZZKFPfAKhJRrNWPqJxkeO4A3TLCvmXi8mlZmsMNidcq7Zb4o
+GxuYrtaHnMTLo/TWcdf0ZvHPOtO6ul9HaY2OBo/dYpNUE/irDe17c3UyookR+n3hLyJfFTrIJcj
BLZspOomSjjeNcKm9fEKckC7AakvfFfD6MOqtdkq0KcFHCmzKHvdujOMGt+2PPjPNi3pOpzKQKyW
KQHnL/EbbzOdpTeuWXJwZnZWbCkAl5u+XSShFms2F4ul51vsXeNxnERww3mnxRNlrcMEbepde536
bp4dbawIx4kcIg+qb5kXzxhi5l3YJydXdvrOcZV/acrzP2ESCvNtkKX9HY00HbdVe5O1cr16fI+F
FlAIw36sN5aVJW/naQRtoRlHgjRj6K9qpoH5yu26/ptvdANCUfh0AZ5MbMweRFC+xnRqrjKme6xn
6DOVbDjPlmETkKp4CgmnMqgfmLswko4fFDkcNNMk9O4iy6uctSIDtNK14z31nlkOlcyBYseh/ury
2uf7UmzejJzMzUrPI7wkZUbzLOe6Q8Ks61aeAy76nkLR+7bIkhO269vhw2lMAfiG1uiJktR506bK
9qk31+U6r/X4lI9BeDETILtoCgtFWEMOH4SVvnf50MFz6L2DXUXd7VgO+gr4JOOARkmwGnRsaiUi
hVm7FqbD8ITu84wt3d7zhOhvghkodDjiHe2qbueYf0TcqpfJjjhGelUAIeuruIaoKyJ0ZBGK6Zmc
VretBrs4Wl7OmSITAQikqn3z2gaZ9aGsuHzwhZN9oSI5+wp/15UguPMN0T3axlYVsqKENfXuSrsZ
XB1nohgrLI/IsVdHr8oN5IUfd856TibwnUZW0zqYfYg89oAfdopKQv8Lbt+qt+ilq5JLDyE5KJ4i
uyqh75psuJpC474MDl6HMfP0DaFIXDRlIcHUo8WsotRhIqBGcSpUiHenyNznJOkMaj+q3KpJjHWp
rSrmHZzST5Hx2KbS8zE82f2wCnM/vMjaOjuNbu1s88DY705d0+VaSZG8jFLTnLm5gvYXTOwj0E2d
oHjbIaJz06jwMcmCBg9c1E60OFOxbKoh4B01ebAZlWr2g+7tg5vN5OHysT2FQcmhMNgDoFnmzqex
tMHfL45/shiF8nAvsb5ViVUGaAnEO1fDspz7j7geX2TJWexnur1os9y7SIQV3ySug2PWzyR5/Bn1
DINzH67TpRwPUztCTsmxjiPeLswzV5xp40Xl9VOy4YGGoEZcoHnqnLa81XzfXZmg1bNYpMixpZve
xYZfFEfXyYpjib/5utRJ8lWWvXkVMcPYZeycj3ZwNC4vXbAJpM1u6XdBl5CO9BB4PABwGLdBwolZ
H6o4bt5sr48+3IEpS83jTwMcEw2CayUEZA7qikfGst5dRy2zS6dR3uaj12yKSJ59VUl9q4tAnHBM
dkBNhDu/oBec31SnvB/YE3cMuky9xi1pKvrY6tlymR4FJsjZDDMNzqedDtbV3Kix288EBj6ieZHv
oRzNUYGGABvjewYJfbZvLX9mq4aSvMrzbIc/euIqV6KT9k02WTD/8gzevuShBesP6H7NYWFvm6mj
e6WidA6+FMlbOYRMxNwmbpnvTwtdFNawat1alX30KcEPSVLwAilqsM85m9oD4glOd86K23oiadu5
UbSxRBJRYFjBAFzETBdCdX65mgp7BrvYR/UqySaO1EKJ5BEP4fAu0na+FBNZvjgBatxodh7xklQQ
YbJl6sm9hZJNWgqOuMdaA6Qf8vLEBT+SxaTX3eJX27ad8g32PfZtxXU33SwxXqqFXNyw9jpsO9ty
EYW9SptYclrgGzgoURIjXgqUTmkjPo1RnzB01nyyTBffcDnW7saRDdtOuiiawIlWkf8YUa5sMQIq
BD5rHt6RzM7bd8LUhUpqJdvWKdjBUhjCLzId1b5yuu4mSdK0ZDlDBDB4Tn3AhZ0vdkK3UbbqBlsd
ChWlD27uA6sq0bhXnc3zUEuCp6tYRZzD7ODzQCUGxqGc6Wt283RJvJ2GGgh42qXHRPTFtR+ErbdZ
MjvYa0z2rMAqRPgmCtEFcIi96SIcAT1zQrnRrcFGchFg8OjXlSsNaNPIrg8x//kRD2V2syC33ut0
bK9se+xvAu1nHJOZ517n3Cc/nCUmZ6PFZG6YMbvz2TnFNovEb55k1gcnzMWpWGdSeiCSmSGTB4zC
LyyrI+98USafrVsgSAxMAaAgj0V6UVUhl06ER3BG8H4UxDxec7cWOzV41ofos2o7+7xF2zHtx+dQ
BfIRhwnkt1kX/ovdR8lJ+kuC+EOLUzqZYU1GzSBUdEP2YVf9cpNlBQUBiRaxxzlh3kp3PAd3Jzsm
BogYr9ipZHu3We2NZ+tag3FzWIddSuGLwjEvxJOaM7Aq8opP/DjLAVw17MskbwKirMt0UxOwweJj
h9ZnS4jAZxNI01IZDRqmjnF1gGbma+iIbdKiqsrC6l5xr3b1hpVbKEpYcoMB3qyAOd1YMSp4pnqn
I6/YNP2Vcsvq0x2H5t+zK6oW9dn/UQxgkBNDHfinNYX1f/7v9nv18ScH2t+/xm+DLP+XM0cBE5pw
uLKI4P4eIAh/CfiffSgMjh2d/WZ/1xNIGBIsPIcFQ2g6ggDC3+WE6BcviPizIVs6SUGf/9ZviIk/
QTOSL5ZX/dza+cedIn8dY0WIGR7VFpQFJ8Lz9hdm/xTNbcFBlG9jVMHDGacO3TP9MVh/czBCzPiv
v8/PH+ZPRref34kQhXcOKYRoF38emNlxRPCprCVtQt7fJ3R02Z6ouOYMJ2/7WJZhdWGLutppbFBX
NqX1VToR58YvG4pD4Nrmye7r6bGczXDly9K5CoY6ffBEskBbn4T90GehdciNjLg1dFzcMwq3Nk0A
kDeXKcpcIMPsQAdDXYR+tyZOPF6lTssdVbTWq1em6nPoan8vcaGxLSGkbmfTm+MlHGlFss/t3P2g
13U3XrIkC3+/9l8WrDxftomKeJUuWIuo2CcyAnPXXXZTkzfggAXh86D1vvw4GZZdHSW9vfK0tKjM
WxsClmrdSh06qqF2HeYBl+LZ03AnnLZhhqL8s3PFHst9Mg3+dpqi7iLzZfqULq73JlKxXNJZQSBe
nMSFlN0nUNuXxJYrKrD1ID1vT/c3fXc1IyIaTI5GRfigmyymMLXobi0rZkNBtWDpXfuiaZmqRcuc
XpBy40rnWMZfMzZsl+qKqpk2XjwBRp6YDrCex/AJkhoc5UoHY3CHxyFdD7kV3lpdEN6armbzgGO8
o52EktVUffmI6Q6xwLYFAcHQSRLKUacrNKbptjvZWLTv6gTLDFzsQF2kpZsfMYBDsysIOi4c02Px
UvYTnoVumO8zfGXDCh83Z3MQTs2mHNj5pG0qFTiV/XwdWU30OMyz95h4rbNjDtrALrOi+iocFOJ6
FmGpMKYWpzr0/FtrmvKbNAoZ4uFBWFjImY/mYpxIU3q25DBO4i67GYbeecQBAZyM8XWypmQmTTFl
CbThOQf2zjPtnTCqVM9hZYnNoLvsoEZCo13i85woKdlTyX/fZPFIjYvyC5JyZOy3s9U4XaOmH6xM
uiffdOy7w790N+PpeeOahOUFDInVCgFkAWQ1780tS70jzgAwrZIuQ1wl8gcGyfgksooE20oTnrT2
C3PdcR1qkV3NmZVd1NKHbxz3HvC1ipvEO6pIZ80p6Yi3rBFXpLszcQ2qgEOqVoc8G534WKbse1j3
oi0XvIqjNrsGoseL6RWczirx1X3mUs/x9nXJS+pnsAkJLXw2qZOAm566hCzCLM6kCE4OFiYIASm3
CbJhxySpuJZ1qB5nJBR3R6fi3s5L0z27Euc6HJiUWGZXWx1xP2WKF/jtpCU7k8qa59tqn91lrp4m
044fHX3guxXr/G5gokVV5KXuuVx03UtYYRNQBIU7Zi16eyiPMumHbr1EmFU8bHaQ0v+btfU/Mof+
x//XlCIXk/Q/K8Z//cfV13/pAOFr/HZx/rRn+/bfzBpnf/bvF6f/C4Au5HQfGZQZSfS7EM//4/qh
h3Pbif2fsby/X5zOLyEmWzK8kItgx6DU/ysXpx/9FVIUU07zKEXc6STvWGDw5wttpjWfCA6VIE0I
4W/o/2CSjFleMrnvokHzusXte8OhaZ2df+GtcFL7B/ie8HLySApdjhLrGqI62t8p7Lzkdq7U/ILn
IfvuuL18p/I0j0vhDsVKBWyKwzA97dp4EddD0qbL2THOmK3smwW0Z5Qd07TpH1xicXvEy+qClJna
oK5NW9e0IDWspvN2SyDlZ13q4gsrWLX1YMbcFJzMJ5P29tEqw/mmrqf8wCauFApqEr0gqUY7peLy
pmf+9xFaiHl2MPevjperm7DiVRopbs6Qx7j1YeBPy3unfO9KhfFyIyv0ytZHLlspP262qmjNus3M
uO4nrQ9jct54UsXdF3wCstiun5FPKtm4o9v0bQ6GYTuksluHoe9fYZYN77NsxE2jl+5bIafwHbGe
pYRV7RGdRow94PALn/NFeWaLh7q67J3aP2XMKR6yvAuy1cKZdhq7huscKfKg+jY8Wnlojokf0EjW
k11+xU4B49sRcbvFbpqwoqOp9b1jtxGrQiMjGJxb860iuU/ezwz5FaY653aISmSOBCrDZoSUxpY8
zOvLFA/fY5KXYH1rLU/oYQVtFyS3Sc35+yAW99pTA6sNznFCa6ibb8jr7l3U9fpJyT4+kF5gPWUh
l9faWYgSzj12F62L7/k06iPJNLlfgiHG6Z7D7U6NYBo+5JkFgahUL9x4hJpc44yX0VTZV1ri058H
4R2UY/yH0eL5XVOQlCfFQX/woQVcmGocH/ggrII0vz1dMAlz7k3P3baKTRJ8YmwXD7heVLCyOwI8
aw+Ptb22ddc84qOcdk0W1Xu/yb2DSwTyBrRE/IwCQ+vteoV5wPie3fWjXG6hV2CpycFIMP3uA7ml
AHATGqyznWSqrWFrJfHUbxvMgS9F5NAmLnV5GueE5RaWMMB/FlTDOC6bF377TYejFqMx1/SZ3+L5
7l3jZPEqnOARkJZSrFFN8uS+KWPmHxjTWS2wOKwXQexFxirSCQdANY9PohNwkauy5KFJunVUjZCG
XcraG7+zw4uxzAgLFZGX414JvIs48BnG4x2aNx7wnQsHwM11QbX7PSZrussTO8IYkIAst/0kOk3o
+ic/IVO7aoOaqVlkM7s5VxfDT6OkyXW7w98/XtZLool3aIc4Gfn9Y+X4y43RvvHZkGsDSnb9Orid
KOC2oUid705Jkc2aEt7vHb5wcMuR1RPDSjJCs70fB8AD7aXjYxpt6zX9GbGtJZSwzG3Gb7722QsT
YamWa0fguGKOoxl6dZgakq2J++WJEpB/b1Iszfe2D6EFF7MYXhbycfOO04AQsD7ngYsp5QP2e+0/
l7bXXdqdTFkeek4RM76Y3qPQKr78Kqgf+XWz2beZcDydI8hLz5ZrzjWCydhaySinpi4/2A8znRKX
CDPWPm/nnGPNZXsOfHo/087krKF0uD9zV6OZWWBzDmOpn7GsvgDagNR5CHq2QGjCY5v6Z5JLDfl0
lSfExfpweh1dJ32Y62LYmKWsrmax6NN4DoYRYPPW1TksFv7MjS16Dt3XbCnrbDP+zJblP3NmTTk5
b7C2yhr8e1vW1mMWKmrcaG4oJuNomi/agJrzui1BpOGKKTSkCC/SgPcjktibpHM1ZhrLxwuYp2zm
1s0g73z+OaeuRtrb8Ix09yOB8ttmsdGYGdSIp7I82/GaWTmMIHzTz5wreKa6yVHOCrGl3QoVZFeo
4cDzwqnnHGLwlN3K1re+vNZk7VaNeL42ad7w+iABt7eALapHq3WCvUd9yBaOWg4UzTCHMxXfRUoB
fY9mFGpi5o0EScIYGoEjXogOsDQUD3SXQzdu/T65wdRB5pvkwyGuW0BqAWPmDW617uTLKN8EQ1vc
LwM9CgpgtC3rINyCQmovfJP3e5nN2SX+Zgj+QVjz8mZphbW6mvfKjZgmLE58yIkz1Tj+umo3IC7z
FxOwt1OJ4TCSY3iMqs7azEU1XZKpYpfb2R05p32OBwfkRhhQJ3e95Mxwas/acXhGxyQJCMCUqrtY
NA7iRtXNBaby2rkvdYReJuoFbbbtC5YKl74rLstpKa19rme8+ynFvk1K3m6CVWE77PtqbHvAPlYn
3WWrgZJtY+GPWNtaJP9kIRZcTkNnVviW3Xk7mk4/xF6lb3tKAN6vySYGP5VeA1U5T52XwHPTaV24
TQRxeQkHNgNT4+4rbIQfkezyDz7CEqiaUgNn7EJgJyiCjKlIs5gNjh0eW6m76lqKOAvWYDsCSH56
yFggMXNyE7CABdJMBnZd3tgXZSFwYNaS32cn5/EFj6U+E+kI3KxSVWMhlL3t5GRpWXQ3WP4AXD7R
lBnsTVvjKGdVsQkdlqXYo3/P5Pa8xSTpostJBezq9oZmeamt3CnWuZ8nAx+KYOEEj0bCxpwqH65z
Tb4qS0riFp2sXQyihWTS07VeYrEDquciYX/UbRmWTCnyuXeAsVkTewgQVIfLnobn1YUH8pEofmYn
Tc0PLJrno76fH7W/TASkbeve+NhS19DEuvPqNnxApMcB7/27E/gHBY1yPP4X2oDhP9gcroo/CWi/
fonfugD/Fz8KYhzgDnU7tf6f5DNksygMaLO5ZoVNtPJXO07wi+cIN0A341JGQjs3CL+6cdxfYtKW
Auip4M8A8fpXmgAMPBT5v3txUBbsAPgG/xmBTPXCs4T3Ry+OxmEpGtdl/0VlQN2rJIL87Wi8xHVH
Uqv3J8A3eZg+W41vfXMT00Dyb8k+rt28iBgALdl1lJbthaOFlax1PjvXWVn5N0ZNDfBAyyGvoZvp
aaKoCuAU5fWJUV556aettYefx/aLhkuGMFPsHvGaEvCJlnSXMiI6ttQbN5mNY3Xllcq6nWWUHpJh
Hm502JDEsMkZ2pe4Maw31RfQ7/REde4NeApapPViNTUlQKAqLa4is/TrZmAE5zXBTw5SeOdOSXXp
MkHad46Um46o2PMcV4N/aCmjr5fFCY52QK6rdhjWrELAN8t6Qtx86lMhIwAednP0HD0+z2Fl38D9
oWyLtODGTWN7YqWTyto1NKfU2YjKT6ddxOxm63DusEepdOuHhj/7bCVVeEpCp0bsgLj0o1369GYG
H3JZu6W1iapGbPlB/MNcx2wmF4NIEkCi9uxsEPeJ381OlWdbWWPo3RVzRN5urKqHbBqaB+GXB20g
lwYpKorN/oeWTxZzlO1+hdmQ3NSpnbDVTWUeQ8ei8VkbheGdg6ff+rgkk3XGrPqh1mquSesWbAUp
bewrgMVe3DK+lyZxcGHn5i1RIny2nIVMXjAsLNop62FvT315ijAQnfLSqB3p4R7lrlTHodfyOap1
u2ntYfp0Fnz4q7Kbque0YFKoOOJBaxCIXflNklImMFF1DZhVmmcL0yQX1vNQnDGrg47L3Tmf2YB9
DaxX2QuX1m2yj14ZdVBWg+YepwTr1izv3Nm5vv0dQq2+yipv2BZtq98qU5orzOzlYzaG5Ydrt86m
sHRPrHNRnzTHOBpRstVJojxeqQWrxYR3hDnzoEOWbjHlfyMd1IPrYgWmIkUG7nQUEEdlJ72Lzgqa
F/LF843JMoJwCqfBVdRb48UcGWyqcp4IFRRWLvn8CAQE9MlPsejFRx+myZOYp+I9gNRAqYNwkG5c
v2jvqi5XpKkBefj5nAKRk+6DHhYttzlWhE/YnEDUJymvNEO4rw5nyI4Kx3vziVZQ9nMB347RMCxr
q8/Abhe527OjogrFo+R5YRlIOHr3rTVDrhHU3VeKvyJhciQsUiyKmlUZBJPF5LMJTlJfZ+ukDGxW
RZf9/DAsFa6hRTj7HKMyS2eZo/2w68p6TQYTPVm6MdlhcBMxMV30IYUJhtjkSUzMxskUYXfbo8m+
5GnunhIvlzvtO82zHq0hXGVDKcl+utMacClbO2Wsm3UNPwd0sj3cqSBwoGqNDXHpXK8nlIFjH+vo
dmRE+QQPTLqbuDbd1s/YUFiKOH82+KbuZ6fxnpIhC+6dpsl3WezRNg9Uk/eV1ZTFbhhTthyXvKMn
U3WUO01s5h/znFRfIwwZkhphfJzhORx4+vNrUquadVuZ0CzFdGErABqGewKuPcXOiHrxLvneVwYm
LitmSgF5hIS4euqi1HwvgqH6hBWSHlqqnL1x8nYf9inLT/CiX6VM7K4domu7diKxMjkRW8Xinq29
U9LX78LxxStXynKhuTtey3HJH1qe2Nc6Dxz2l4QQ2KAJZmDBZBypF6kmFEU3dNprYbSzrV0p103V
T/OKQx5gLCHs13My+f7f1cQ/VBPnuRhBLa78f1JXXL83w1f/n//rj0O937/IbyWFA92BIRQe2lBE
LoLM78LiGdzFMCyGIO3zmz+7eH8tKdyz5OjEggdRuJFto0b+5u+1f4nYRcxEmA0UtGwhM71/pagI
f65j/b2owOCLwRg3MQcVBQ7Twb8UFYUL1MepbJbKaeTplxyrjFiXWRvD2sWPZwolbzJvqm+jGvfL
LuERZ1Oqh0t9VcpxujI/rXEAHLDJ1aliE0VYlbbZ6THkjywzLcp61rb8NhAfvlDSDsZdL88WvDMX
K9o1UaOZZ/UGlII7ssDxbNrTTFhYw6ZHif5nYWxcT51hsXEyjIg4VoZIszI9dp1NGvkFomDl9yBI
Nfdw0ifBI+wC4tJewXquvrLFrQln6yFUYlonMJy3Ic6uZ6Pm+XmsvfT7kvh4Rr2ufhRVn94RwnJf
g0rHb1xF0Y01+KSv7NqJSUjn2Rp8Vny0C9eieeUMqRVplsUvrV3R6ObScupy5rLJs+sBH81FSwD5
pVrs7H5spc0aUwYaT3akgcqH9by1qkGQ9vfUbdCb0QPakAUeGlESQ+nJxdabAnlq5t6+9P8Pe2eW
YzlyJt2t9AZY4Dy83vnGPA/5QkREZnIenHQ6Sd/Rv45/Y308WmpVoyWg612AIKRQqsiIG6QP9pkd
6wcMYbKEc+hkhfuqiQfczhhyTmGcNXcYAImwRd101KrsHkonk7cjHtU3HkvnqkxWqoELN/ka8E5/
Nu7gvKzRxLEqd2gcEy0fIVCwh8yFLg7hhEiD5xgnpBbWuWC4eNBtt74Mve39sJoYuWYyoPwNcXOd
gNkazGjJr6KHPFjhfM9j/aBT6T1PLR/q3Cwao3dZHWYrtK7nRfYGBNvgNI36h2LxxkceKq5iIEyv
vLBT7JWWmfWNILsGf72JSoF5xcLx+SNOsuV3WWj/3Kw1o8FCqU/f6d1XiGThvvOT7EHGo/iKo5wI
W5qy+2a1Hd4NPWGfhYk8K2WTvEbuol9b10qOYErWW+Z9kkLGSDwXjZEGVuI5Adz6e4mzA5T4PF06
HI6v66HsIVkEXnqePByvG3bpiF+sTs8OjqKMqa/XnDF5Qpjyg7R+dKM0v5vXXl/Po40NM3csWVFD
NUa7TEB53TZSFxeu5XSroVAvlLk6tttwpyf2vu2WYSk2cRqu5xCc1TVWuwhKZ2Xd4QTyjzKxmh8k
VRKizytcPU7+p04CDtdiLtme6uarqsf+hMGpvLVbGRxBclHu51vNjTtH+sPhMHX2psY6RTE9TN8q
p62Eei05C77BV6ru2yRU53F06jv2S/2QiLG+1AsJUSW7ettGPoYl1ZJkq4LBvgEnvgIrkpjXFMPR
njXu1u6q4oEFzWUW7BBHgrfKD9lYG+UF6xZfGT/XogfIJLNzB2UgOnuW9n5NGNAugtwlgNal+Wls
AI87tR72vcrSx7KPpWFfUYKkiOxXUbV8MBNxzYhAnTO7b1/rLMb3JxqXwrt6xvm22NDX3TTLzmUr
fPw/WH8elRdXeyQIcZbkzt86OXEQSqvhwo5FclEWrbuPAdWepx702NAWFITVOVVv/Bj37eToT9yF
+Q9GjA3OVT6cde8PyCM7nTagcdMYzqA9+8Nnk3SZPvIjMi0UqqaikHf1RA5cXo16cVlca+K0YuBJ
/Z7hQOgfPpLvyU5ZYIhE4DQTn4yeCnuXfysGUGXzy/hbR7CqqbfQFpEXesKwlPEiOZSpqq5cpMwv
VuUO1qyQn7rtm3e8wBPqptPF27SdNfKmTWI9WxZLbUFTUFyW5cMz5gALWeVbAkG0Qg5RUFRD7Heo
JByFpptgbAax6yS+qE39LanU3Kybba18vl6eLAsQAzhaIFrJK8WtT8LVNdpM9C3TpN04n7XRbsw0
+QAGF0FndtySY66ReYIymMSZVb/hRC8JBW/swVKvAZzobsezCU4jCDwMrY4YgEn2qVjeQZKgMU22
V5H1M9JT21dJCmitUHdJLMB8ZCwoL4yc1ycYdm1/cFo7ANNQTRgfqnFGvsuXkZhuAXSiQqdcT9Za
UCOY9wtgExkF2K1rpS25acZEPkxcGs59k1iPrZ2t8MdI7FyJvBk/Klv1lLVFzcgag+wKaCEaf8aK
u/PGGrCsbYEkpjssJcy4rNwJ7tysp+WCvBACOjtyA7Sumj2gY3ZX3EpMZ5c4cPi3MZkO49kJk6rj
74vFTaT9+IUbEhZlp9UMvrXLKnps5n6aaAewmk9Xdv5LNAg+SmY6xJYDhUFiP6XNKJEfnYL7EeBp
exuiGA+7oMWzuvdn17O3NCJYj1Ua886LyMKqupL23ThFZR1Rmjma9jrB+JczsboPWth3fPaIiekK
lh6KGpXjUcrAfglQbzXf+G+EMevSDzlnoH8V81MXu9W6z8gw7nyn8956Wsa2E17Il2FcmkOMFXDG
QalyyNoilMd2HIqXuJIZJSPT9GonIKFE22XnqVXe1SIGf8d11nu0go4NAsDEtgTfcqx4/rczazE5
dlwbJ0eugs079G/A+nKdtwuxXFRV2v9sSC1yArKT9RgTpz8lpd9BbNLDj4y5ypVu1nNf/lxbLl7A
ps+NbOdHbAHuL2L8iMYYjyI4wm3w3ulI3WW22zIbcVPq3fvChr1hs1m6BA8IeEfUAmyEnqjvxB1K
ds9F1nxMV6XrHcc/+y2aBO5nrnovoFbWk4BL+lLHofURz0tFhahDkAnTufPOHCC6sR0Z/bQSYy2e
SAVmkVR3fRSM1+7ahDsdZRUyewBlPcya+VD6OQmlZQ3hfvIMBNdx5+m7Ig/S3VLiV+dXT6xXOX5w
AGZJUJUxHdRxMmLYeamn2fKGh3so5JAjq9i78ayZJ8sGa47Zvy7H7AJfC9GQMWPeus3lHH+V1dTs
3SpY+42beOI68cfmhdKD1fzkw4Tvp5TtcEhKAabGjrRpMJ8ygQgriSyJJYFdVNRMnDKOZyirfCuS
ieKNhgr5Uo1hf4H/WzwurT/eRF6grqT0gXMwWyeDT6gRLUMth25uWAk4s+V7nw08YlgxBFSQ+DEx
MzU2jXMVFYSSaXbYE6dYTnHJyBdhH7MVBRCnJSurL2pNnBvFKJzkTTCVb5Vq1SFKCv0acc64JJ0p
2u1iiYoiXJEDB3JU7N9XTcP4surm6atqx+VyGR3rrYpkfd+2g/IOLq7hk+VW6U1EHn1PDiy86UvR
YUQK3X1PTv0MeNb6EdRl/dH6RQX3JB8QNuCfyS+2xSXa9NHg+bRKKkmjuY5gJpDKBxOY+AYr47ir
vnXbkkpx32rHK1/Y+udoshu57Lzn3OQ5vHLtiXaYlEf+HfgIVh0/1mk4P5m2smDDeK+m6NTR027+
joxYBbFrHOgBVfYmU8I+S7yEFhyiJqM7ZRxjrJD5jkwFuzCY7IjpPZPiffqdV2m6Kr/1S8xd7Dht
cC47Nd7zc5T3jMTpIOHcFT4nULLoRsQzm+OFN5kYJ8DAw7iI7d0Vfn0fm1j0gD+cWZgJ1UxWgoZj
T+5ARtsEbrLv7E35ncP59x35X92RucP+H+/IP3/9x90kp+Zj7f7JNZmv8/drsvdHTMgUK97fVHRu
oX8PwkZ/cCz/pzUXzh9QEWEqYk5lFOniKv3zPZkzJcBs7tCIvObi/ZeCsL79Px043JNtXujYdSkz
49LNnOB/iu8Todtlxtm9WwpN/GckfJSeubPxkonvF676fvlq8x6GYRhkBN/M65m4dvUBNjT9Iczb
25n3WJg3ujLvtrUUvOV1mNyAU5hPOYfLYK8CP75yrBpgdW0WibHOp6/6e+Xg9ODfk57ENSgBOpW7
WExDu43NkhObxWeM6Hwvmrx8KzvTl4B67Ny0luffrJMTvI8N6Gcd6+ZQmYUNGKuJn5sVrylRJDcA
b1kJZzdnVdRmgZwbn7VSmWWzMAuo40ckrNAHkE3NApusBRWrDpzl2iy/6H72y2SWZDMx2VrA7C7C
VdYHSSrmNiuARW+ShFzVLpwAEm7S75Vefq/6Yz+wEwUVXIk2ymprN7UOTJdx0MjZZuMAcRF/ye/d
ZPFXIo8VoYQjm6OJhBJ7MOfjOSMuylQFWLAVs9rpxr+xv7eoYQiR871AbP3vPQxKLJjJdZ4uNLSH
Q1qmuAlJSa0hK0Zh380CBkKQAOBiYGh2yshsmtyt1nxrm63UdoP5sFDZdpmbjTY1Wy6ezO5TBcjk
pdmQi1WBx00ii4IOGnnojNM+kLLVWbc9iu5rGXcAJoWbvY1LPeldJP3oUVsjx6p6mno4X0U6RhuM
Cpxzu6Qt+42IND8oDPR0R+ZmohGD0/u5yAr/KbMa6xqGmfsLbJX7a01aoH5trc8yaS9db00vlkDK
z9ScZ+ImIfxEpMs7FmMebUpz8oGAt+DaMMcheJuko80ZaVq4Q2aOEiSQ6HTYIaHWr3QVcDMjYXpD
rnT4vcy+xX1nEfWpC6NyJwOsOvEgeENCBfZZ2+VBFYBHB6HmrzD222clquyotDcjA1jLw8qh+by6
w/Rr9YPpjdq9mfYK6NayLvSLa6ZQKxHJ42iV833QJMluAef74Nt1gNNlXeCNZYV32zIu4JinuybZ
Qiyej+UU5e/0bLjtHqepTRk2I6lNbyV4H8JxyWh2ju1niQn7GRVfQJZHRX2AuTeSL/QTGtPz5WcU
zulrJJT9u+u6dYDhkC+KxPkYEPfsimQ7cJW+l54gcU7glttwzLNlUSD37BgQzLqWBd3OfNvOwfeK
4UIO3gLzNxkvW2cZoSuzvDns4Zl/V1CSgl1ZAlce65AKcA5S/R0pSLUePTxzbyOD/odxau2HJptI
tWJLoWYwyabiZx/17mUBbhiPtfC50ozDmt+U/TwnHH1nch69Tt3jHEN6+bJid/xcpYtDpOEkj5ov
KViLrINkqPlaDbREDdwMHqJYZjd9C/TIAkaP0LRWDzbofm4cdIavM2zmeoyWW0d6/YXwO2LAVpWw
ZOBKHGylXgqaNVY+jcq5cAN7vJt5oK4z5Wf7CVT/kw2v4kepLW6Ypb0QVOdKruAYrYh1ddkdpC8I
qhUxYMaGHBTseA5hYket3rRrx6ak5qPgsWvAKycesR2y7oiQsTO5n72fVxcSotYj6bvuyteeR6ir
998MgI4bWZx2D6OLhYS82YKBRnHB4TNSM4SZmLo9OIgNgal6zXc0FCT7krDYmTlocc572/auFJzL
BAqPdj8WO29OujXX5DbzTqLy48/GTvDglG7/aZPYf86CoMYm0HkwDcv1MIsuvh+yvLntF60eWjf1
dzHj0B9dXoVqI9wq97aLVP7R6X1YdtrPT6W0ijO8bLIBocN1l7sIab4uPnhxOmDhmpfHLE9ADiLc
RTdIoQ4dRPV6R+FJABNI2eMDJmb7oe2s6MINZXnlUjXzLDNyqRLn2dM0riM3zIFQfjyu0eVKOg/a
SQmeaNNXcf+phBtfaeV4bzSKBc884pQbgcTCAr66zUM/B+WBFxo8eTjGdzbqKxfYKWspJNbeerlE
NlYcmMc1p9LKZlWTc9J/grjUT0jRoORrpdovGE5hvKEZoIVp70/qEpJS8B7lWUQSrXf6ZTvg2Z0v
0lVo8k85fqWNbNPoqWwhi/YEW99RL4AKVXZNHt4e1p5mH19Sh5Q5kO7dcYBJZAnMasdMDqa82g30
c6LnkHCDl8mvnqPlA4yG8FqEiphqVOf5Sxg21bMjSU/OkYvLFPtaw/2NX/GxEyuNlTqnMcfkzGgn
UPdL4JQXTaTwozGQK7HCIXvuHK75D9LyvYt/n0D/1Qn0L3C7P6b+//+/f4Zh+RO3O4GoEoQe0w/C
5JwUOdv9/fTp/mHj7I5CElD4rZgf/2lIw4nQ/McD3IIfw/1HbMpy/nBd8++QqeIImvCw/pUhTWTY
hH9yfpghDQ5yhy/3/WXjgIHQn50fId2GvprGaEsYU73zWCHBxGR0JJo2gBPy7ew8kv7X3xNQU5B9
MNGu4qV1YKFK9YYbFytljap24wqKKCxlgCpcyNpnj/ZRwvGJopHNLdiR83l8cLpAvcwsCISqo36H
SBKTDcElF+b8X0bEvh3IFrq+MnXr9OK31ursRer3QIJyl7kuAerVd68csIlnrL8l/7UWl0s7qm0b
LACme5+LO0OZzTIwBMnhaTCvLfut1zDZziQHwwGbwzEdWkj6k/ROPbVteCA1ClXPm2MNEZNkNSM2
Li1vV88kalc4anpn7aRYJhu9bctfzAW8OARedRhNOqu2Lz1ly9McOuRz6snalE5o3RdgdZmlOtRG
d57YY5ujPLLp/IPXYaAhScZsg7V7n5dususwcW39RiDdq8XbOCFjl9qlDDQO2fTGkF4UdIP22FsW
0frOiXYYa+ftzKCHZgBX7PJw9m6ybKhN5S7F1U017WVAzMmRs38tpzY/oYR0p5keuzvEO+t3XYQ2
M+bRe7cNn8uivOF3WPvLHhdly2I3u3uLKMJVvbqCmVcxTFyi6RuNMfBc8utNDm3OHaFZAWYtTu2e
tGP3wQbYgv8rIPazxx4BWgYsNnQ9m6wuVLTQ5yPrCiiPdvaWYCLeUQKcXbd5mUH4qG2xvNjwG9O3
NYtTcZuWzuJ+kLWXZ0V98HUi6UlJBlc+zRrBBDPodB5AGjIJnJZd5arvf5C9LJVHuNv3p2jLJwxo
YIyC3tkR0G1+TVgbLB6VhS4+hoT9mWY19zwOc/tizqFvCZsYQTQVHUAtEvtuqujJwhgybVyKJfZR
bqXvLSDZy0CkfOcpbaWVtOIr2siaXyFwykcKk527RMrhLYQSxs7tlOOh8nrnKrX89A6ZXe9pkwue
YdLmPxAWhTx0Mvvd2RaahBXOxQHzQH8QjeTqNFkRZDKnsY8iSOU5KMvpZs4ryK707qb3Jf6LW5gX
6qeX9aTF8VxAf/cQCg84LoOeQosivEexnZ+9YuwPXcre07alfFBLYBTXQHG9ynV079Zd+OBYBSgV
cIr7kDgdJBSXUcxKuc4DryhvK/MqrEKdXYGt4CAsDp6JETrJZFNi2q4UI9szg1CVzLuMpejR9m2M
8ToUA6YUGvQSM1ytKojlO1XO1dXIyfBjlnn6Oa1DTn4J2+SGLkM0+3TmzLFF57R+LDoaD0stgwdv
qqBWQEp6zn0qiwxvpL5xOBRclQyjMdLUWQcEsdDrtiq69EUAzMa9zm8SpzlmXPQhr/AhoTn5+iO3
MeOAnK5m/KnjWKhNkNnFQTeUtG5g50AfGoa2/fIgLf9G46323PBil1R/I29GYo0ncoSASJeJRhJU
zvAiEwEs88an+INnzuWtDek1NjXDfjZwtfZrwu6JZVBF3bQVc9Nu+6B9L6gd3nLIbjhZ28NOZRXS
djemj3Ffuped0uLAyb04itYWByqOg2On+5e8KK13TWHBBhNRti0oXSUV0hyF2/e7pA/MTdcG5F4Z
COIKkZ5S261rzcS/IYHvWl2nh5aTyT7MlHUIsgAHEtoHH0VOvxNixc5zu/QYpX5La2KvTzzcBPA5
P3KlmPWhajmBDE0+bnUe9Oe2wjtfECM9rPyVG0YayZFbzHgMQTOcrZyZR2gX7TEF2PGjr3I6gObc
ehhq4hxubGrvp7g5AQajCaZOgkPTB+MpC1X9jvk/xWG2pDuo27BXU5ziUaPcI4OicF9MEUy+hNKe
PpiTsyMWFiUMNFtSWepg1a7a09qU4qVu7aMXNo6Z7xTnsuaN6/kJqHPssQF59RlMZHwo4rA7wobu
9naQ6MtB4goO87697iPZ49oFYWMrHexsb/U+UGi5HnDLO5SVADgw+sCvcqUzcpHc9jezR8AekgIU
h8wfX+ayYVTOLGo3l7ICQCb83RTV6QZOP7K9m3Z79hhrR03TdDULGZ0YcITHqqkuK2M8zAN80WoQ
BBjr+qV3O2uXFWrdTHW6sodP4QtqFkb2sO+GU5RD7dyAELJ5VyewthtLp9a17dUgj6CED8esX33D
SwDc6HiMv7YLoKJnNWqayapyBoFdj0NzEVKy+aLKvriAls40GvRqedE11IoexnEkONuusnjNZ7c6
Z8wBJ2Y6Pl8qb28SOG83RYdMKtLxl6Do7DBQn46TM4ChP2vG5h4N9tBzGsaugUenEp3NWMmTC9WQ
x4QMnJ2qic6B1s3gsYR9+o42kR2UhXW/L/15Pw+QyxaiuNeeLzVGQ1nAwC3agwbfegCqA1yIadRt
OYX5E6Or9hqiVPg5UZWwDej+uCIARzLGRxXejak73osx8C7FGjVHd5HBnvRevS1hcW+HSFFh1jjx
m5RK3guZ4GTQc6WJhWgrtwkrZflRsH77SPdNeGXD23z3PDEeMuHDB+qGCacIIp5HS0lQzskzLIb+
rIx7gVRrBUSy1g9+ai938Mgwm9ZpcEM1eP2QGfsDFsvogacowwlrxwDZueZOfEbfvgnX0vpZ8Hjs
o7hvb4dkTa+CGGgIySJsF7OT15eTsWJUafa18oEcFuPTSOfUfhHGu4HPI/0ChaefEberV45h7m3H
4/Cw6NK/pKi+f+J/Oqd29ubncknDO8ZDPFPl1A8wetb2bI+D2KdLIE4V++XeM2aT4b98J98eFCsq
QNDgCNiNXRoRKcZ/2BnbCkNu/ypKLaqbIEeuF2iRU7opF3QmEiSYXxZjg6mTwvuicKHYe2rI92tV
WaciCbDctV25HaFpHwfbTDotG3cNQL4OCHTdAZVbeLh0EFwJglZvdmVZr/QYD+RHBNliq2im+8AY
d/JvCw/d1dvV2HrK2vMe47DkSOZ3MdJI7axP9TdLjOJ2UgXwxaxRVI9JV+m3gpvwkQwbm+c3kgx4
THpjIbq4m8SviVNmS1Y/BQlcs4Vg8EF7PR4iQz6jYLN/Tp21/UGBA2+cIaQFfjFe+4aa5iVt/kQE
q3oKE289a0NX6wlbYt0zzDXf0NdIecXXnHM42FpLejUtUNrQJbig5obd5n9j3HxZqv0yBDRM4RvL
d7Yhvil/oAfnGwPHWaA6OL3Mz22yDmDiDDHOGmHHxYGfv9B4QtGoIcuJb8hcy15PXCQBPUdtcQ+G
7htJN9dwqFNqe19Ys/N9ksGuo00Hrw1/nPYF/Px+P4XR+NvFs3sSikvwYTI0PNtw8XzqX36URV48
plQQnIa69p88g9IrCH9ShGUAe6I0pyTVpOK8oj9QuDiu/U9Fm9ZXN8fiuhoU6xl8u+Wd43vfbQre
23ADqAqiFA0S8YPWIPSmbwwgS+iRgTdWi9IS1OcV/IDGiokxy7AEV11PeALgCyZLHh3pDBS0xyx1
cDl6EWAt+Y0lpCw12A8jr/8Grb75GAzBUDlWdU2mNL0OS8UhvaprJtedM1Sn3GxnZCLnk0g7eW7s
ii89mgJbRzPF03xDW1s68rX8ZilWBqtYuANScGWjQOOgch4dqtmsneXY1lWYgWVMp6p4cRyreYXB
AlpZ2lnzERnKIqLIiNtNyfRQ+SV1L6Bn1mvuNNVNUQwBhvAy5wTBAOFLfrMikQ9B16whgF4yJJCM
KpVSopTOtMqMBjlpURv/EPesm6hJufdpGZbZvpJxsxPgkk4tqXu1J0XnMGZdrfApNHRL8Q26rEbH
/2gN/XKe4WDStg0SM7GplKB5074CEE8iEhEj25P8RQatZ/X2bz3jX+gZ3l+aqD1+tPKj/flr+N8j
NfOF/j5ScwmzhCTJmVV9j7/+JGr4fwQuI6iIlngDdYlRLv7mPI3/cExW1QapAiPGY/D23yO1wDhP
+XKM2jihe3hF/4qm4blGs/iH8TTA+QrcFgAU4ZiAvc2ILn/WNKbS8qgRbPQuiKMaz1Zrnu4qzDgk
1NN1pyy98Xq6IE9OpeL7GdbypbbQETa2mJqn2M85iXUFHS8zUea9sZvWG+EBqtzmlIygQrtR8GYN
bniVl6i4dt/wF3AVs/M990dSr4UdcYb2hWPvKT+sr2G51bjqUkXjahvAcp5kM5+yuK0/kJnxchIZ
rJ6xUhgjX1FkL6zk7Vdp2dNPrGzx9dpZGUJlkO8ZyWOOdANJdUs8dcCmBjDZL/RktXsvdySc0XU2
CRKMjBtogXnE1jVRkeL5U3yNGTd8iCdVP+tobX+7Ygy537FWf+RROV647crelFtip1UnNfanaCDt
16y3IhT6cRBzcLL5uGB/tusRQE2BbzYMBd8Q/q1fXirDX3XsCXPHw5/OQL0Dk62LSRJ4xPKzDWaq
fSImJDtqoqY7bVnOBQX10a/GB2KFUatl/gPORUKqYtuFICUEp2yt7jP42NFmFY7DJDGV5TvYvAqJ
NzJ16HmsHqNy4kAzhs7PeZjkl5yC7rqdYZA4Nf8AdriQGx1I3HjK7p5pHh92clbd9Yq/LdkFLmgc
cO1LfjsmizwwlLQ/xKiGEQmhQPKpFzrWcdLF97Jd4ucWE+wbdklxmANH/HB8Gd/H/CrHrZ1aFFtY
fbR8Ak6oLmB62mpb5DgjkyZvP3yAzRGCmlp+hK0V3ocBKMFgipLPkf3t0+qs/lwRwD0VnRTXTtGs
R8ddqlvcWD6wUMINtVdOFw5FRGghWX2H80kTR3Ta6GdXK7yLArXI40c9U1UFp21JDwXayAlYQ3GZ
ARw/dcMY/+I+j4TjKwtAedGb4YG+1nYWvNFWVpoD93QEoJDeehhF+IZK+dtuE0w+ZW/d+xVjFpES
ZM9s+MuR6sRrQAs9F1h2Cn+HzJ2cqACaUfahep38weNCM8aYDZvGs/LtGDkMyWqvNzpZ1xJ7SLqQ
o18Oj2w3su/f+3050ZAxh/NP8rp0HBWYNksIT58cLFPqefyxv3C0CVf3iwe2rqE0/XouavE166Qi
t7s4WAXdaqITdBqaFFRBXwn0yDAqum0d6ZoITujyWXEkB3GohtB6i/PAv7Lz1Jm37QROTrBiyU06
dWt5xkuU3KHb9T+cIJ2vU1mk9+7aqTfO1FmzmdjD3S0+7JRKjGiNeXl4xzcq60i4VpP/qmzDCyaa
3L9NXAk5DhJuxkuYuJVmjpEKJhiKGXY5pCgUON1rvQGzoG8WqI7rRttWfocZNHsqHLtmrDSUtLlF
kJ5/F15XCcb1lv7lgS+4YkdtnY3t+MN9NI71E4ZQ76WPuobW3qaNbn2uFs86nNLnLhgIBQ9hHmx7
7EcvbZQv4qKuavU6DlJ0O5c8z0erZPuKg6Z5B58QtUStPfjydpgvdyOD4Xnv0RRnnWuFHfUioATA
xAajAG7xtBRq51pFSSA9aVeYCBkthZvALuZXmWggCRU3xcd4SjHi8TsCQxRNmrBRQL1SvJGE3S+d
KpH4ASP7UNr5yo1t8hvjc7KK300ZoONNVhm/InSvB5+5MDRuJxqDjdsOtGC1Mc1q/IZt/sxQqdNA
qXJ8U/mUW0957FvPxeSUFlz9xLv0unZ65mvSA4tLCPXGz6EIUSEsP7NW6zv87t4hANZMb0ed2yH8
Di5QuKRs9yTqJuGGX7QsJiEg6ftiroZwR0aaEN9SF79pWPztlyQEEqcit2fVlJGg/e19bGUWxO3F
+swBNxlZYFrgpa7FmzvxJf998vkXJx+TYf0/eomO04cqPoZf//vUY77I3049YfIHkDswdxxPfDeg
tukfoxzvjxDnDkV5Idqf7f2pyom8jevHHoAdBjzgfP5x6LH/gAuSYDHiS3GS8qkn/Sunnsg2p5o/
n3pinBkgGPgOSRHHvs086c+nHoVOE491nWHibsVDI0aqZehZ9Xwyj7zd1x46JU33xOmQtbzxXcwz
naMW6sumABV35XcJZZpdXacY9msgDxssjfIej3ryRgkNrY11kGwZXtY01+tgv0R1d+w6Z70ajGiS
zdm4m7+VlL7gG8B44P30bfbgTQC/9LKfiuYF4yV4gqZvD7FRaXyj16xGualEG5wKuwr2kJtr039B
5UTqpe8z1RYXGMq9TQDf6xhXaEJ91s34YdCJQqMYdUY7yo2KhIUw3PhGWQLoxSLKPXyvkvEX3R0j
9NhpvAF/w7+F5eGh57b2alHvjSElrc6dEbBIy8zpZmaYKw8gZMsLB2hoxjkG4SseOv9pzv0YK28r
CiRSo5Eldbk+c5tGObOrGc0WlyNd1d/a2lCwLO7XbMEHYTVYvLC1Wqw9Qw5yJPeD6tXNgAL5JEjo
ecF9HzpwNMekbU/2yvGtF0BZLKLQfMjRqTGCIJ4Oa5cgK3LYo8zOMy6OYdVyV6oZ0L6LrNiR3PnK
ylrSWIjomLkqPypyARgdjCips37G7mykSiIE+SFC2UZBc/XnOinnPjAy52gEz04O7gUYwmVfQy0/
IDDUR7Rh1OtvsdTIpjzgHPKqOMV+5YgTtjG1j+pY7UMju3J9HgDv2iN7qbNcECmn+lt1wZZcFygp
xuvH2ci4LnFz0OVIu2GVxVhqbe/NFALQuDm0R0AY0Pp0p04RKacfdMKv+IbAnAxw5fbBTOgW8404
ltGynsYwLmgWd0o6Efr46C84iyKt9QHokNq03I3PdgW3GnuCtSl4o/mxVLOFdl0xRAKxHhqhe6jn
lD27hBBtZHCPd45vHIm2L3V04Dmv99Ek+VRp/Nw5RkyPHGAzuRHYl7V1tiTnD101lHvEknbndE1/
zFHmc/b3Lb9jQURjsd4RIjEWVyEmfiR9kiTiHLgTvezMU65aI/1HvGJE0rp6h9OPj1vMWOo5E8B3
MlMD6ND4UpiUcmRiqoAdY5abkIQq3ty4g72zdgd3IlO7ZAy1tK/gZ4fU7OLLwC+Lv1UdRiSu68hT
xYVnhcuhx7r/sObtsuOo2x+17PEgRBmIl4mS2SwJxKfuemqoEP8w3rfdKS7K5cDTFF2PKnAvPIzN
5yyuErjjIneO8+iiSidVdgpLV/4Mey/Z4+apTpPllIemnUaQskV+sworuyuGuD2vTdCjucUzv8cx
POVuM18yXF/3zlz3dwEjqH0vuuBEQonGtnIIj4sbaobLsknwu6fQo3o35I/Enl8dYi6/0KNw5NiD
5KDix9mPplnWJ+i99RMGrvpxcBNxkeVp3m5I9NZEtPgdxDyYR7eUkETdNXhlBDHf6N6PCaRJcvE1
EwRie90P9nHsd3KE/GHHHHvC3DkMqup/LKPuHke/cY8s17htkAGnr2jptTzncUkQPrGHtyWvKVLy
x/TL8iQOFz7WfWNPy6tHmcax6zF5claavJ3kcLntWZ+frDb1H9x2au+KJSYX383YICOO7Fc4/zjk
4PTmllr0MJZPC919l1IF2c8cALJ5kKv2nBL5uFZeQOUa9QUXQEbWXdUs5bkzddx0Qv8neWey3DiT
ZtlXqRdAGgbHtOkFCc6kKGpWbGBShAIz4JgdePo6UFT9lZldXVZlvWrrTZrlb6EIiiR8uN+957qc
i2aWv++2bmOuFSd3SUUQJPbrMDXEqYWGDFRnuXYJsQx+zXFaMTuf4YiDJqODsmx9l6khqBuE1RIh
PXGfncWXCD7pWSYs/+jgIGkyvLkki5Pwns4D+xjWSwVmpHg7xnkAXQa59L0OmV/OTVG/WRZ4L+V2
2HQoxt5XQGfu4M/Rjdz0LLA9cK1spfC2rsPJF/vGGCnTtewCpXBqG6zh9jerynXj7hfYKW09lHW8
JLjposqWsT2RcveXxLp2Jxb8la0DwqLkDSYWh1lrP3+TssYFmtWWSNRaNuh32CKxTPJa2Gq/QVtG
Gu9GXikcMQCtKCXGI/hWMkPtPA4U45lzhKM+z7NNNBCnab4ZXuiu0QMgkPTofjO+altzeT6FeYtU
16xtrSBaokGAwOdTONkjGU8aARkIVwSqWlaCUk9eGmwkG46M4zWKF9pYVdv9ZvpmkFEyDH+D2Wm4
afXW5wb9TSxjbjPdQ7JMbtY30ExXAwYqAeaMwY5zpf4Nshz3lR2TvpGIHGC0wh9VRMucI9/HKnVe
rG9+2ryg1CCZip86GRAKwqLaeEiNdtxXOGERDgcBAc6onVNbhGI/EUHbCwScx1BkesoVcBaPPpvl
IV5QT3qXQVyK2uEcMzrsV4PiW8Lvzq0tlVDg+YcVQSSU9t/l4Pg79MH8mC8sOebc0Q1sdfaeL6Q5
pTGGqXlADhw28ucG1sYNobpmmMilsBFpfdf3lXnnswE/hnGTnuhJdlduB6ZKTWzsq1zTHOqE0qmi
vKAXe9rPkk/Ln4H5l2md7DSYroeOb8ovUWb2h61rVJF0cE7WLuPnAxxxufFjExY2tgUnx7tCix3D
CU4FfeFRsWaVe5Ulxrm0x+oRw4+6IxVXPpVWU58Xdix3l3yMb62uilMh0/Gcwu1wNm1VVO9qTJr9
6IbJLmPCx6Axx3xJh6GnHoACipWZivkei5h9lS40kEUUIz7sac6rcMcxYH/DximziqAxhKxtWXX+
ytUAgBQzJhErq7Gh+Qv3MHYgILZaZ13iCHbGNFDOuRq/YYnuwk2UxEOvow4AxQJojIAk0090C3Eq
9aYl2zM5r3z5mYstREa7UMZ1AvF4DNu+O7ll1lz9heEIe7r4mheuI40T4NHmBfaIn3rcYD5JgnqM
00dyRtErGEMoWa2w4DPk5Dy/8ZEhhaVToGAlb2eYOg+4dSnngZHur0l9uHDYe+O5AfP3kRcjhWwx
pSoaQ5STwllnPk8m9nJvIyuGSeF3itJZApU0oJCtLEcxUpKptRwpoc6+hlSaDZuEdHayaWfRJ2uo
uPEP/oX5EwDmfFP0bj8pOgLWHp6pwOUIfUiWwOf8Hf1cQqDlEgflAqje5BIRTQnmsK8RG+XoTKTJ
WMKk83eutFgipjIcrQ+DtX8FQdpcN/Mw3VdGlWzgjVXA3kbzmi5J1WLJrIolvapxsFvXZm+9D3k2
BuSMmJ8teVexJF+7JQM7c9z8SpdcbJN4xv28ZGX9Ps0u/ZKfzU2MX2oWiig06douTK2NHg4JBMnI
v45LCrcaxuRuMsdpm9pkdO0uJK4La1Cnt4p9YigMKryXXK+/JHy7JevLoXo8VN/53zoEvrlkgpuF
gYjTBjjhkhg2l+ywsaSIVVyXYIRIFuuzbkO/IG3MhgcnzDOjj2nJIpcdqeTWiJN9HWMXVktmmbqW
4gdRYoGpTHMu5pAWR3tJObtL3pl4F9FnBLslBv0diWZYQTwaWwte4nxJTVdhGUe4vJYstbHEqgk5
MeiFXFdejSV3TQ5NPXkFAUZGX+Sy7Qpzx6pf0tqt3uDB/I5wY+sODxwDCXbrcD3OhSn9o8DPRNt3
Vd3ncvT2Tpbl4Neo+ciWpDjLhLo2Khp3dtt1b9pMopw6EHYDvjrreMmbM7rqHxx2VqKMett/lksy
3e7Jy0EsM189rS9/jVkpj3pXyi/M/P4PHNyORb2tTyKgn6OdsYTgK6S6k6NG50LqxIJtxWV6adD7
D1B6+w1s/1nJqaFNqPun//u/rvKrfOyar6/u8iG/f/SvP/qPP/j/Ki/Yh+ZrLwD4/6bM8Kv/lzsO
Nl//QnbpP520/PUX/segRReujfiks/b/4X/9u3sUycFiiQXatZRA80r+GrT4fzNh9Fu6qYPCN0Bc
IgT8G+PDgRoGGcR3USowl7oUBv4PoPuAQ/5JcsA5ynqDhoGBFcul+CfsfokH3/MdOQX+xMWeQCVy
fR3bHYU2nC38najp3VRIq0+Uvw6wlppwm8quwvGWF5uK4/AZPHx0R6szsoUsTeCMcceTRCHpmTVD
rr2OsrEVfMKGqo4pJO3HEZVy3SjL9Oc4q6hP0y2OszRJzNQezV1xBqInT16FYWJlclCvV7bhCJo5
UWdeyAM3cp0SKZnWWAPG11pk3lF09fA8uAbC8Eyewlp1sg/ZDAdXWmsJ49WnpcaDMd5wQ6mgGebZ
M5OxcFqOY8ZOidH/oMgOk6mIrU3WTg76tWxfClXJR4K7bWDSbbiNcmm+CdvPA1+B6p00ClfWnHAo
UukFRlKb5WLWFGY5Y1DL6N5wOHx33ESyKTfe9E5wISdCjKU81eCOZUps5oq3Z/SWaiktsiXx8tLa
ST113oZSi690o/6uyo4Grz53T7pbmS8sljJAq+UWSnp5a9e6JBvb2Nu4NM2DiSjk7XDdU9G0Giqf
e2Iy0Ow1M+SRuugCaVdizykhhTzuY6Gt9fGljaww/cyV0Teg031Vv+A7HLYqVt7Ghj20sT0cYgZR
75UCEbDWk1wdQqPJd10ridt4wA84iKnjXDrRKTKUwagolfZrmA8sc3gP5QnPvROk9EIbQe4Z+pPn
ZfW7JfPpzkGOhxdSy4Ec9IA8VOsFZjmD+7vQsmhrA2AKfBs66OCl7t1oVO26H9zx5g+2+8BnMOz1
2XfeNCm19ywGQ7VcFgl4A69WK71wURMyu37wOUSWbL1LDMgWVMOvgGu69xgmvCDKcmtnOzX1WFhn
3T0evPGlptxEYxRmhdcxHNRdL1v5UhNgooCmcN3DaIzVc95VttigVXuPGdrULvLwr/RT1lOnVcfd
i0PU+j3EtrM1LCMrID/Uw1vVGvTJAoBzONDVQ4nXwaGc16J6N5+9/sUyZueW0rDyHOZJ9UoTbA2h
HuV71RvheKxp+kC/MuJ9DUvzkbpL8dn0rT2urLgNn905qU7kuF2qjYHyvuX4biX1gsrZd77sz+jm
OE+JQ50T+AsvqnGKwIV2jeuRScTFabRsa2EhDybUn9dEesXJTez4Z4aL/CvLWu2V+1OzjVq/PegU
Ojy6MXXxBkA7+iuH6aEbY3nUbAXOYwrNiiowhVui5Ii9HaqRRLJnw6Dl+dXCX1x0q26nsUiRBi6R
AEurxUWRF/qRbE12UOMYnh0nU+ZK8hJ55xuX0aURqmfmpNmVPr7wo54qaP5AX0mGG8z/1pNFCR9F
TNbvVAjS+MCL03NXZuk7/Al5k1j9oxXDU+sdyGkBdHxRd6SFMVF+T4yKZXgE1J85EqQcce6X4VL9
PWcaJYLxyiV1vtL4Iv+0S7xLQUxB8UcJptjjl+sFc97v8dWYUZu1ojrC+VGGdnPHTcf8mSe0oRmh
GOmuag15hA7GQAwkXP4Zwgs92KHIf+r+XL7psyMoG02Nx7SCcciWEPuB/B61Jd9jN2V2GhGcZEms
jXYVrWU9WDOOPFTGapncOaY5ELhZ5nlDmeNZE99jPmeZ+Gk+UyCtsJiBlom8uL0f3uZlRmhaPjE/
vv0a979lhEhofkcsx9gZmezfk7koLlJr5NmvKm2nAXA+hWFX/9IxTFPvWJWAnOcZB2Ni3WZQLAcg
3IRwJgfNTtgAfxEoUqgGDD8pPYou2TIQjcawuLMFkmOhze2964RqFy8j1HQZptLHJg9JDgZ9hUHT
fHG6BOiKmY8E0SwpV+RIcQaNU0eCfGKss/n/9zj0s+pL7pMPTIir8u8nJjang//zSWhdgaf+TP5h
xrL8xL9PVzia2ERlQKQuBwoCAn9NVzzjb5TSU3m5WEe+DSd/HXUM62+WZzNEgWhGPJjxzF9Hnf/L
umJexDI/+fv5Cm5lipX416gaMg3dZ5Tz9/OV/7KvmLMLcDyAAIamyo2nswc8tuQnxN4Mtca+MzKI
9/9bqCUlEaqR5fIjmou/gybd4DDWhISxwhWlTdsJ5X96gJgRQSwNQ708ZFFJnQxbj2lCR/+OW2ht
BOaktPCkPv19jKLwRsy76z8JisGrwCrxIHWUmKZYhNcSExs6qS1zfKHfiYgEW0Pz0MRD1B7UbKKO
mSXz7M+h0nuJsbxMhh2+aa7Bf9IHwCsBfbokfPJN2Gtu+TAgkYv1d7ZAz3gXEJ38Ol+DXh3tLfuT
i8U5B1yz+ZMfgPiAhftPdCBmD3PXVd2z4P9JB6RYu6s17C6lHf8kAXhpTn74Y/tnChFKVvrF7E9D
CniUf/P4FzQGMfhQGjaKDYAsUwbs3F10TPMxTe/Szp/mF5KQehL91NvC/+GWqHx0/joN8FFaP292
bXPQrJgeEbUFpvEhQzvnv/RVCfLCwtABNwLl1/sRxYQvsMANY/ijkWFS6itFfn9CnyjD9E1MRpJf
6saOo0MnRFYF5YBtfy2g3BWgGePWDGJfaE0QeqqaXxuHisjN5MDRD5yy0zC7+FrNfXgFPnZ+yMPK
iHa+2enzUz/q9Xuid4NFK/xUYQ0qxUD1H74nrLGtUZn1mvOD1e0r6g6MvTc3i5zE8aEYbzlejOFU
GHqYw8shG0mEZ+71XW/NGh1aWhQPx0xELefLqEiyg1gcwMfBievxJkStvJM5QbwN5s614gsm5Akd
Ji19HFToSwfRcuym/7LMyQ9ImyrlmWDI77HzMkWOBT3GPjSQunMs3gW+j5H7cMtJZh7nh9JuOfUW
nIWaDSllYjTg7EP6M9gtnTNHXgqnrILnImjtzK7oimimpbsxGXrdPXdT54p1KoUC3jHLITv6OFCq
beY5E8SBuGmmD6wEofw0ZIO/wViKxk+zUfO2z0hA7qltZRh+RFrlQ48PQbVuOz9poo3bVgbUD8BA
b3FrmBDaEr4Aww2KsZf+nEJGspu2Hc1mPY2+n6xLTqregSHhaJ9su6LQeaJyhLKJeaoVNgTdRqN1
aGDMb5kHnOFQkjK176lw0JIzrUv8mdoJ/XSnO3Xpm4FW6An2kb5Is4CmCJdNC34ALjAzJNOFQKJ8
/ZD2Pabfjp5Fz2khIobTeO76IcweKIAA5Jbnuu0cIUvV45YEDdNGs1J1+hqREzhRq8t7V0B1fyEV
YBobFZbpuIaf29PrZUCS4dP1munkOIMaPuYCTWmNFZ+OWJ9yJjfwTU/9xjVeicUXV+aBY7aUNrJz
83pP/3B9g6A+ic2fm9uAmCnf/9zMigQQ1VF3lacfapT6/F2plNjWUNS0h0c2XQCYman/gv8vJT0s
3Enrz163VPRU4F0l4aIElL6A3ogS196fO0kxcxv76Tae94RLKJfr//yeEUlRRIe2dNopMOqcu8+Y
N+OAWVnXXDRX0DQYu/6nlwT6ZZsBm9xgnopYy8cN61aTBAajv1NPXACPlBy8k8XNDZyzMktGPlax
wW5v/IpRMD9t1dB3QPBhOIsuZuSYau3I+DMyN9MQ4sHxLQKT8SiraLEjp2Eb0I/raAGdLlZ4qfMY
HUsTsmOGlsH/2TBm7doPWGpeueZ6r+agEQyhVgndFNne5TKU7edBtCDZGlOfxh2lzCn3KqufeMIb
Crwm1ghXDkdyanm5D6m2+zEWphmdCzv2c6owprGpf6OjE9KiMKboMLrb1AzTmBNviq579sxwHZk+
CKv4oUuNk/KBPuEVOLo8Sau5Mp84Cj/UrkBJH1j+XGoEwEASi1M2V9+spfbLwS+914WW7KPKoaOm
TjvmHwB7UXHfutK+bxkBl213o+uupsWVL42mz0MwhkvohEdvlZbdRRPGOSsokXYnazx4UXl1K+Ol
yeJHG14xp8H8a0zUrZ7bIZhtE5ab035FSvvA+Ai9lJ2pACdAaV535PBtr7ike2dMkuLV4ipOK4wx
HMk37cshhqlnzfrOri22FZr9yIQAsR5bmrMtLXvkZnDyUqq6jS5jqs8XfEM/UfSm2xF6Cp+JjIBL
U0DuHkme+9gCqwg3YkpbcAqMzl71Y1lcR4Mqc5DTndjpsfwV4fhiZqywhPJ0bIaM7mMuxWdQdNXG
5eHnb/Yz/FAF+xiALe4fskOfjyltyIGfK/JDTRYlD1WS0Cee23f4Q7oPjjNv2mQ46zS1jjCvnrQk
zjcjn/WOB5bgnh1/+FVtXHEp0IABtnPlJ0RFGrfyqX1rzK8uxdQIHf730tK3xf5N8ULuHpnqPpio
nhdHDbcB3OUqq1A0Mkx2iMqSmhMpP+hUEA/YvtIX12/yY0f0LKhApb/BFMhO5VzZOxwcYm+R41xj
Qf+EOtCuXK6us1a7QWsUZTBjGly3nRbR1qBnn+1Aq1Cen6EM3nXo6eeyBqo9hLJea7RCbPzJ+2BK
R5ivXPy3c0NnksW9NprTDbt5UFuIR90SNoEfw9Q9ueetG8+C71Q1dsSzavlV8CSAIZR7pn77rslf
mtn8xBqzT2suYGabXxJ7PqLd2SAo2vNcx+k6M5uUCVO5TfOSuI1+6CP3p+hadOaB4LQfoS+o7ajU
lna4nRnHxUeqZcyF4ugXfGdjVarC3sHFKHbp5L9R9AyKejLgRc7OOrKqnRrSnediwOiZK2SjR9jZ
rKA4NI+ZYZ1s2VD3h9BVhWB5Jq89qZRJYs8aaqa4ODoHFR0odbYNtUzfa8DVj+4gGUxHNPPtQCDW
WwmH8AkcR/WIv7N9ReocHiOr07/ItYSPhBh6wtQYBw7QZRnvGeHUsWsD6HnuZccpCXkUUmfqTavW
MuKTbylxDieOqEPT9x/9INWzm3jZA38ElmjndUD67PgSd41FJ4iSWxwS3pd09WRvccjaE4+Vd30x
R28EIqa7bMo6Gn1L57cjvOy+K/sucKa6ru44i5KbNJieiRU9PmYg55GYSEz71b4iymFf1CCnFDRQ
OBUsZ0Qq12M6zRRlguzuKR+L2s9CI3kK2zzrsGg6Gt4R0UzDo009DSv/0LnTgcdw6IIBinyys4ek
TI8WiSX7B50TbndOO8NJWSVE9Z6QpOi/PGq43F1d5aUhgnqKykiu/arRnHVrwEtc4VyLbqDz+aSr
muMbJtiMWtRkUlCH9LHXb73eN5fSbfSXTnntR1RPAjZPSERJFrB7+SVI0Ae9SxiOLT9eQrFMnfSA
AGHT7lzmdkyum563QUSkszghmd3Cs+HOsMLLaXxWDBlTz4DgDiF2BbODkBr/w0h52jQpE/CiGa99
xcOK2lHeCtVkp3ws5T5tuyUql7EBU5y1hbLsUJrDTlxlln8Yw4pSmjQ1jqwHT7kr4gelmvq+jCbr
lEQT8fLZw6kbzZBM9LfScPRA1WayTlI6zSphvXSN/UPk0rmabvUI3cT4EZuyIcmoszt3TRXYdj3u
DU378ms6v2Zj+Khm93McWrVhbjjBbU1iBqJ6ebWZ1zCTHYpdyxN7iU2vZTeNGQbaQj0vFj24JBWM
gFQWv2c/n7as4RAji4Rai1xBKbHi3rhJoHf7jsaZTSKG6FFhYduM/pAHCdcnTo6FFwj8yQzRJ850
BEt1Df1OF8jQTVKyQ7TawVGWTm962u7KhbcsInHJ62+gkzucAQWjiTRArFZCr+Inv9Srk93TYFt0
Wb5z7Di7jPB32HbGXyQambd6KgXoG6qDT8RtXVndCwsDXrfRI4LHbhGq/q4Q9i+39tfC8vd2SAcP
EvWqBuoTWdaXMYl3cBKPvYEyayaE8xDt6fgZ/Hf0/HKFP4V8FoDqTV7bgsmU+U4vGdu85ht0U1RH
SE/ReiRFuy4drtVz6OxJ0t0pad01WvfC0Q8rOaNORmXPqWz3Ybvw+zrnojnU0Zntmyg5NaS6cQ2h
RZBm/OiM4VDq3g75d1yRtSMV6Ef5ESVvTS0e+4opkMLy1N562XinpuypHPpfk94aBDzlhYPXhRht
d4Efg60kxFGEIea3jw155eFSZ5PUL6bpHDLXt+hRmK3NwBAfZCeLaIQkH7c0UyTce0L9qYuSXe/w
OhwBXaZE9to1GrPdQUDUxXKz7bukCkJ2kbXrcEWMaLXbUsRlURoB9RBwIb5xZVrIVuqHpZwATZON
ckywncjmGbric9e2eDmnBAm36p/CrtjxmwJ/srBzlBjND3SXoHixwh7kmN+6WQVNBnAuY3PYGIxp
SJ2zZmjpnT8w8jAmVFGSJ/6mLel3YZl4AUJw1vEIkgbU+CppXPJGiMhJkz9hHb/pTqvjDo10QgtM
vm29/ulbRsusAlEvUmtD6U8CR/2Ay9KM2ytzEXCxqQoQE6ObbCy5Tcey25sZy09qaqgWLeqobuTZ
fS3g77RtAxA+NXuCBEXvniFNOPxNCZQP3ZnOVeIUwN7LGeRaDK87T85D4fGfYn2m4gmwp40TfmoP
qJO8Gq8Ra9ih7M+6d8L1sBX6JHb5lBSHRuNrbnJDQ1WegtlwX2ziCuvS0vqV5/gPlTueBxrupgxX
GKOLfWpFL7aYNroGTrKcsx+oBpfWnl7zoX2esnrcwKmtghTtm6++t2fNo+S+SXRshWEecDJCNi5n
WpPJbGBeEv5K8V6sajqU3eUxJYg+oRlkefg0VCrfyKJ8NjR5LiLLv0G6DQ9Tz19JV+y0rQTtKj0k
4LMOfQ2XV1LvamMU7Ddu/8JhlV5oMEMF50CvOTTtIJnUkFXGsqKrxe6Omw0Vp8DilvoyxMI/NuFn
PcnhEGcdjD9bTnhLO2L5H12fKXDMkZzJCeEhIHRb4pLCAlMrOkUzqoH9JBwe/qkW2NPT6Ulw+185
ycStoax2vU4KM0zT6VoQPd/22gANy/WnImPtEKCHRd7tXVCee9vpit+5odnHDiHj0DFpX+WO0e9i
rI/0CeHDKVdd5CQeP8QwZ9VzN8XOycessZ3vfN3DK0N6HprUrMPWPvqzn1onAvfkb02tfysMakiX
4CdLtukibWBlotQk8RP/hHYz+pfcyKMDBs6MJ8rPwuZQFmG3dmarvVItqV9nhvD3cexMyYNMVasO
uAys85yImNLjuWyONHebO+j/+l1qcKDZ4Skl4h3pdoZ7xNMlQgGYV4f73IkThNok+LB+6yLm3l/6
xn6YmMIFnTXTakJBIMsBGAZNS282qTYqQIunmga8kzTt6AX7ixOEIk2uUaO3j0YT3ap5OE2J92w2
bXOoTE6rk9OILcCEp5hUFp83F2nH+pjS0dwSbsc9oaJhRSnkc1GktzDCR4Xjgcal9l4Qp1gp2zuo
1LwTQJazytpULgZdp7V/YeA6Yof8GBrtRwF7hBxUc5yxNWxSp3qtqR3IYANtPC8BKIJgFjgF9jaz
LsAnthjLOujTBE+cbQSEBp+6FZhur285m176xOOI76TvzZBQJU7NEzJjRRlQv3em6gJC56i59kYj
5r0avGFaIhysOGqqbmWeQ/auML9R8AxGGazOJqzCcaN5XBtwUY3L1Mg6ZqaRXH0uBle7NAF3oSrA
ZJ5KnNWN4NUJx5DIdlWHXZarhGuFXHYLHZegDi/IzIbL4HNNA3ZWbPFigahsvZ1y5ZmBD/rc8GjR
3xRF8taYGLl6jU5QJfI9olu2pu2crsH22ZIdR9I5yzYh7smNgztl7RBRO0iH2Az9VYcRjBGINO0e
WPMr/Qrw8lT4lFrsv8LEUtJoV5JzgAERWdatkLAbdHMHj55q27y764nZOVlYLHeKK8rsZzXwfYbG
SGfNLVXmxjDtXTRND/ko6AYsJX4x7M/YwLWD0RNg00yKaclBzzApKZ/9YSTmfEiTtApgrB8xBt2H
k3uenOnCMPcwx96rGqdNH+XPLQAh9NKgMduDiPFdYRRfQZHbpFQpzuSvDmGIo8h1x8sk4t9m1B6L
WV3ytL61tn1j2bm5WvQcufVv286PFRJAZHEAyZYAo5mVu3TmYjK5ze8hA/LvW8MLny0wIY+tHe9k
2PO7DOXr5KW3elr8Y6V2EAyGwjm+p5Xgl6yGDV1ImyZpt/ZY79sKPKjPZ0soAsJTEQzKJNxmR5w4
mgeTdOAQdptZ0SCLfi/S6n40xWOeEBAU+HtWc+bcj6V2h1B3AWYCm11QrKDpbzmGumyq933rs1Hb
z6z58Jyqtl7PquvWGIdeZQ8anxnY2gT7jNbqOleD2x2XkYmwZahhxg0zk8ypfogGDVxdzAYrDVe+
MHrkDAH+hQwZh8VaPvMOXr10OPZzv+48tU8r/eQPnKjqkFLVxbco5Cmj9lgIpJPZ8JJgrrMYs7uO
umclr+AI7VVUymjrR4Iq+yam+p0pgV19tMlIncT4HHnWbk6rz3xq7lDEziTWfyZTB/DZzJ8yCjyb
mTG4kte0sa70rC2uXRXg7AgyLT07Yf0jddJbnobgERBfiu7DHaHVYHbhwTPj5QDX7qwRGFnBNSof
6msXx6+uTJ5w4icrVdbRPq6arwqyzmYR2znOGIEEcEoKt4Cc43/iPP7sMntL1diT1fof/KIpc3B1
l7R8MZeTkh6e47A/I5yvVaHh98iFtTGx5G9sUz6Vpr/D8F99iML2jz24LBzlnFnMEb+okZY3Iith
4CeSn7YVWeG5v3dD1A86Yu8TXHSlpvmLOYIeefmUOe2LqEZ7Y1b1vCXy/At2lbbr24Iqj8autlS5
PCD+/KQUjQM8rU5jCh698+ZTEhoXKBV0HgzyZiMWrae633cGwWBKlm99DF6sraInArBvPKrxPpH+
zqtNigvyA2bqatXgnd3G7jx4W9hq49GGN/kZdeZ0MeeOAAKQ/MQMADZmfCSFdelD2W55W8wjwxQU
ASZGnIf0GqhOkv0Uw2CsCVBMb16k2TS0GBz6rXAWZwd1mX6DZn4Q1TRfrBwCcNw6aA0i9PpHjXTe
ARlLnQtHb36CVClBsNYSCqmPF3Eb9rp6x40f7Wvu/Sd/VsZ704jmA1Xlc6gnVBW6Sngb4pDBiM0u
HsPJHyFHYBJP7hs8jqu41Z68wSqhcJDacClNpdRsg32hv3hj7e65iF5tSWde20/metaxePiFXW+w
xxL+cBGGlxatyOQpDXWWAQd/NckSqOBpO6y4EhCXFUfDah5h2fE1db1p65SZdZ9YFgFmu4UaU9d5
wNtFx3ENuS5DUl8VNT4QBNkHrSKgVVHS6s/eK7D9hjc/++Gk7mfF+XgNOMNeW3KomTSGr1ETY4+p
oDcAPP10Evdtij3tzW6rHXMkvNUCtkKnP4QGdQu19St2CSU5sxZYLkIBEPTXSSl9LZmWBGltkqVY
UJcGQ46DvVxCof+02ybh41ODdYAr/ORisUQq7N66TDu7kXltB+Ouq80piIrW2UdtTudTZLQB0Zxp
oZ7iGUigrjrctIxSnuDa7yuNaj2znt+QLq6F23wQ2XhM7JoEel99zs6k3xnNsDcENm01LyN8DEKK
KFJsOQeMcEc1EY6OFWeYItSbvY1OselFR4m0LZMgGwDcuoKXj1RyL6aqXk+KamKfAdIPvVkkhtIV
29os7K+qTsqzZ/XkmhSBnDwy40eLxBTg/3k42iYPvemN6oovLUfslYICRb7IAbOg9MrUyA7hdzmE
nKhrLNGGMS0PQJjvjF6rThheuO+14MxYQCH9fDGqo7Fh1EKd/hS+LWSmF1Gf1czDRH7v5LGNgt2b
JGyL6CUib3/uvDgGekh1yd4plIQ2aLTOnY0oeyAhIO5nCGNBM45FxOLoLeflXOk8TumYI7Dz8kxr
rjGg0tOexx7hLtNDnKmSrr+ZimAVY7O6k6wR4L4QD9E7oDtOxkElDSpnzQ2qUH76u/ETNnGrtM61
1ZYPsBLLszVU7tGqJnOPNaf4bY5WRMfDVN9Cg+DkKk6yln/UKIW8TIOn8THF3lPmReqQkVikIj4e
j9ixbDgivv6MbmZ1ASug8WZlvb7OJVkftKfyrgN6hYVnGPehVbU7cs7NqTIYlcFFchejX2EFoZTO
lhKM9F6bJAtxandmt+ZdIuFrVRYGEC5IrSd5QweLy0I5Y/3oNTu5G0YpDqLv+g1kt+Tk+BwwR0gI
COLWILfezLE309v0YI9G5xBzInNH9J09PXGzliBMmB9Cben1Nb1iXOvRKIjAxNbvwo4qc0UZs1Ws
RednGwPgON0ZZJ2rB9IVk76KeIBW9cxRDLXn2WBc461hVSU/jEGPXyq7yzYFcwcZiJpF2M3G+VfE
wDXo69y6lYuuWxhRRF+Tlb7GOfPN2k/1S1qolrOs53FGEfbVTN3xvqEBcA5ySYhjo6N8bSkUjrAu
2g1Ln2c/TM1V89BJopVrtg0kDN+b4Cpl7ng0uzbaGwrUBB2R2Sos0etWGBfSQC/7kWpQQtHFNuwy
6D9aNJRfRmgZv8IWqO4UudmXsJwwCYYybH+EKBEvg5VVDijBWswrGD7e5V/ZO5PluJEsyv5KWa0b
MsfowKIWHUBEMIIMBieREjcwTsI8z/ibXvaiF/0N9WN9ICmzSGYWVblss7JapFUqRRARgLu/9+49
t0whWayWeMh7sljH+zwUhbnmONOap9bkKM3GyJx6hJSHMaPiFyihzPSDtTBAeSfoU5dEeXO+q8nU
diRu9bVaVTmdWsqh1AJ9GbIWWH5AIAaoJQ56lfBRwaNkPzEj2oUMApMeWNysR6dLou9nm1q98CYj
1ZFT5Gw4667wSVJVgwkPoey+j4ORnX5OhxZjE4D1SSejymlTD4wdnbjGzA0o84iNxCpxABHh2mTA
t8pIRQrcoJJAzkxtSvfqaIfgJ4y+faT/2iRepjYMaboWtSUtXK36ImyNHSYyAzgKfpmO9abVAt3e
p3YZnkcq258H7mhLA1iqJxLDyXyFDmV5msKSgN9M1+c8oZ+Rq89FrqBitJWclRYBYUcGX9bRRTUD
g1KWP0S6oVv10obyZ06Una8nxlo12KAxr3eGtY6FnWenIVuuzZTJzKqD1Qd2dChG2sAPhOam5mEo
unE8QFnOvzZxhwuWyKeU0YjaqRMUhMrsXR+lRlaNlH5Ay5wXOCTmt27qwRrGPTmZp040Zpd22CuZ
29AsAsaGBMJV7GKmZ4JYpFvpTWuXWxPNO25IENwFZEF6SLvOEe2LoWhMOMQsJuGl4fzZHxzah5E2
XCdWOrNiELr5VLJtsuGYAzxIaOAVhDxQYw7dBNw4DlhEZ7oi2Yf6s2iz7rTTdPuJecc0AveQoEcp
TQkm7dCi6ZuaQLBD4PTztxbloThaohSVp/gF+7DIFEmo0ZjWqHIFI48VAUxR6BVDVp4Zw6SNZ/2i
HtlyCifVlzItpDCN7UY/7YqGzhnPE6wDsFOYb1aW48/jmaF0BTLKHiSLN4xRdizpbQRra+HdulmQ
BvWxi/RAX0+OjjZBdjR7FlOwEZ7VLdC10w701oUceeIJZVdPW7bcgWoLytM1/ouhPjBYJUPwB0sd
rhmPJDO4QeGInwOY/cFNT+kWlKse1kmyHgyHVVkl7z4D45QTcvODgF4gsHHWCDGVp/A76LxEp0MX
RO1pLSFGjZ8BfYZ4sq03MHOyDtCSvMaX8zTTkkwihwlTJnzHd18xymm2xZ+JZtXsSxC56WNszs28
G2QYYmFDA6H+AInHoglQKsYc4Pzb1NLG7KCGTYTyFtI5ORg/6N+jj6SUjtHv5G9DAd/FibyxaVZr
jTXdmbUpIlfYA7gdfEo1RNEF6s25V7cJvwur4NLKtfl5qDp/9n4Qu+Gtz1+S2GKIOvkQc1dNW3eP
ajVniUvKBv3DFo9VDeot7b8xCY3J64XX0q9LZ25GgneAesxaRjrcKCs21pLOBnThqFfGF5x8bbUJ
AJ/KrXD6gFiJECATL1u42J2dOA72qRZP34wMgfVOr4lXWxdlSvpyOo0zYc2iwCadDiWyqtyMjXRD
kHForaIs1m57YzCmbYVzYVpLzfQfQhq+3b2JXqPZEz+t1V4QmxVruqwHgOUcfWgeY5U8o0RHgwTy
Bju/08vmKu/xDU0AaRMvChRIOIB+IaVNXYrkhoWd8hrlSnoyoovasDJCK8JzULoJ+B+G4hM1Iuc+
2MVncHar2otCACj7FL3qAmCsWUoZdDCxaFOpMvlnvJ+DHjIYzJsh1qYN+M2qu2OcaT/4zBzpsUIx
ftJIXbvzExNFuTOlBkU/DwfTgdIxsg2e7tq8pPuhg2gzpyTcAbaUxlnMEIWgoTKP3ShqZtK1U6PW
UFAPo7lj1W3109ahmPAG1GaN1+aBWbHfFbPvpSqZZS4vbxueFbqvoy4bzeSQBvzBaVYDsnGTakoY
Vdv2iG+/bIZjyAgeSHCjo/mCOpLWp2050zFTy2JestmJ7jpraJXMBPxa7VM2VUW2yeEVN26TTrrp
Eo9nVdtJr4xoG3JeabmbeXhqeX4Q22rCxAAdAdDdhEEw4gH1E//RMQJl3iKHymwQcEbtbKxeMAGG
H4c3tarHnDNZh20Tz1gG7z4N+/pQQW0kCTE2zZ7dcJiPrey1Ea5oKolBMLAUn1DZQrLS00JE+1oD
9b1GZc/Kocet0ezmotVh7nG5Zm35nZzcjL8Ll5MOYePKoWj7bYMae6T6ThkOhjA1kXNrWQkwdlUh
HfhMTMTSQ1ImAzs66vlpn8YaOZwQplKyK7BxTPO5Ko0q3hrI5glQF75GsJXK7m39YLC8sUb9Le+y
C2gvbfOPv6NJfaUjtQ0ddId08Oiw1krHWZw7r3WkYFYjWuaJ7hkyE1cLq3OjVxVK0aRoNrSLIfIG
BqZsfil3MOu5+8X133JCvl8fpDzsEVM3NODzCz3t6eEqygN+WfV/0F0L58nk+nTa5w0gKdAK2oSM
QYQj8t3fJb4XP8Sxr2/1zy5lCAmFTSLPlRIa3OtLzQPatBJhvKdquKw1QaGsoGPzkiCxrz6+1PKp
/Uudu9yVZhtQT/g8VaKI7YVz/+quOL5mHa+O7gVtpj1ix6h7F0BXCkUjzS8b6pPZ/fiKi9737RV1
E++VBJ6KdNlaxMyvr0i16Ec8mKbnL/F6Rdy/ZECgPESxX8JaXFYBgrmPr/jHj1M3DWwIUrdoqEnj
3ZNTZ2OI/n4APEyUmccZDXdOimhGyL7dfnypP3yctkF8NDkDOhAP1NfvnF16j/5r6Fp0vfAqvmDk
ifdzB+2DQOB6XQD9PPn4em/F1Xx9XMxYqH3AwElbM96Jqysd07AZ5JyRbRDMa6WKEISNNNvsX3xr
f3IhqfKwmBxxJLKFd8+JM3asuWORrXGs9tdoRMPz0eh/Cv7/7Tu+PNhvng2qKbpdmskVYCWq724n
J4STrdqM11MeojpImIDPHRGZQakkC4m2PSRBEF+kvqP94otb3H0fXvrdO9dBRI0X4Mc6z8zF1U2C
SKIaCStyE7s1XRw3qO15xe3fTnngrxFVgG4lkAtYNuBbvxyzbSf94BfP7h9+LUcjKcDilSEMQ9Wc
d79WGTFg1/UkpetA0mWBO/BiioT8xd0vn+vrz92wHbKxHIFXgG+AL/rtO4lCPVTw6mo0r0h4WFlt
o3Ls0+uN0SkUE2GVnEzVL675/s5APtk6LmkB+ZJbWECZr9eBWkf2TV0b05BVmSHNVlKnHEpKOaw/
fkfev/48shgPWLvhPFkObJ23F2oEupCm6sKNOk5afTCLPr4yrJFUhRA1Ru99v9pfsvAeIlK7m+Jb
+6F990Oj73K9332/WIR/Xt97aB/e/J913kKgv+xeFmtJ06Xtb8bU5b/8T//wby/ff8rNVL784+8P
z1mUexHH5uipfW1UUYUq+Pw+tKt4//zf5QNe3YyfuPh104e/QQmLo/rhz3/Sb45d9RMmFuCnFmsL
e7zF5v/KsWup2FhAYRpIyRaHy080qgpQ1cTj4khTsH0xGv/dxqKKTzr5MAsg7Ac09S9lDb59gkxT
Wpq0LZujPsss2vnl9Xm1STKhSfMB7dy6qK8IJnYFdYMJuujj51Rb0hHfvIa6rfHz9e+eYMs2329U
iQ13nJak76FdpQKRzFT6qhtQYdRKx7bc9FdqrKqIibuuFusWnfu9lnQZU3ejegqmBqKVGKP4plbq
9IjwSZ6Zo659MxCnbyJYPQdlTAp0IeSpn8wmgABi1OjAJbIJjpY1YeewIn8+SEvJvpZVrXwZ/aI+
63yNSPQI77zbAYglnlqXLoAN9dCgqX62aKNBAIDxhWCPTLHjkFbtFgZkcgF73ty2ms0k/LUKekY4
z5AsTTdVTPfiF3poQ53aZk1UzjiajLf9FMLhoorWs3TcEDZMSPJ3iXNqx5O56Tv4M1Sv6hEuc3DS
pG1+xsom9jWeXyD0JbZd2KmruZ5BKupQVvtdrFZKdVISgIYkcARXzogxGM2bStF6kDgE1++nBu3Y
Gk4HnltLDbvdUCRWhfTXofbXWiN/HB2IDbKqB4wlvYibNZ6D4eS7KJfgQgbz1jTdJcwtdCSCeh96
vu+XO2Fa9UlptET/kedDHgSa45AWe9+jBQXuuWZSDdEqzQj341d1Y0rjatXlJr/kiNGFAqEIrye8
R/dpmxaHqlTphzp9tUUrV53hZk4OuKiGc9v3s+2gFaXXAYLaFE4iPOrkzMUzQuKHEqNA6eFmYfdu
ti1sfs9Uns0qpy2qkrWgNBbWEKcdbpRAn26IuBnQCoXKhqmURo4bMtU0a6Y7aQTVtYIC45SxGtJx
4syrGMaXaezmpk6fExG0p4qBm+dGK7XwJKGVum3jXqL1tTJnz0OHHN7Qpp0tivqBDBGiQmpr8Azb
166SZMye6trxiZa2ovMwxIE7hK19jKNZP+pETl5peWZtkj40FhVNU16Mel97mJzz8pzUM4Pa5Lsw
1chHjc5kbjxOhkgtIuUWYWoGv17di8xAa2lPoblSq7656sgmvapNvb1GX5VDCEpEthYFs75dQJv6
CbLHCI/uu1YV8EtFKw3J1+O/06oO9Lu11YAVCNgxiTr9Q9Mznn6tWFVSRDBeNU760YfVmxza1ufM
QSsuSDaFHieSPpxSx26FwB/nNqYS+o661ruDLtNrR6Ud3A+ccyd8uZ6gFncj6YTA5OIJt33jn3eG
AbnLlr5+V1bYVJH7hOcm/plbCnXtApomwh8f9UdLFMtRc6bhJkkDvwOnpeOxVuluL6q3CHlE0+ig
OvyathDNe8Y3uLRML7ek3tCFZ/OSWBVeSpsUTOyl5nPeav7Z1KfteiAAzl8VHQLR3o6ivQqxl7dH
ZM4mpP4EDCq0dhPgEkQxHcJZJeyDFrBPGLybK9GNas0Fhug2Ms+SsJh2FhSqfa0saYBV6JxkRksy
aEvDwLVNH2LSoPXadezM8kUlVLlzC0XkL1CXnj9eyNW3ybRsUapgVCklYlXHYu94d5xKpQjSGTrP
eiATXUWN4Rf6xgZvFAfEWWv61g8meijOOWvTx5d+X3+8vzKb5eudqnACOvMqI4lRPWtajwhLixe4
+cWh9P0x/f1Vlv3y1X6osvUKFEHcn7FaMbF0E8/xlM3Ht/J2010+RMZblL9ktlHbUKG+vQjJlmB+
Roek8bVEyI/wYh2+fHyJ72fMN+deVROUTZS9tqVxPnx3NMQG1QlMb+HaOoyewRBqE3vO2tzGnrra
jSvHpeG0iq93imt4szu7lafvhYfvYz+dkg18PwDlvU4PQ/bjA/5Lh8gPj4evT4f/P3NgpM6783tr
ZDmz/jyLnj9knEXfHifhwDzU0T//75vk6gX+8v2n/HaUxBGtL+dBqhgOON9R+r8dJZ1PQtB3ENRR
urNwCX4/SmqfYGuilQXJokpcUbw3TQGM8h9/5yBpqTSeFm81hQr/+EuU/beVFkdJ9MKsDOhObJDl
f3BDh3HIiYst08vKbzFCo6guTqO28ErRnDnd11cf1sWPB/nf95FM04agagpLp7jTbBrb2ttXKA+i
lFEGIEQxYR2Ov7SqQvLvL46tb5ccLoL7HFQvmjQaUdSQ7ypUpFGKnCJD87oe5p4FjLPwJKWcM6kn
H98OeQbvzsdUAA6Ji9wMZQL39vZ+erR9GvRD1WM+7HJs80ax0r4az9BcOQjlv7jc9+fh7Xn83fXe
laj07+PIYWTrKcM0cGxuAxQiYNsmlDy9o50aulB2xVh3nqSuWevTnF3bsBtXPVi8q5let1cukbxC
EJHX9cT0Bk0dXziBNFc2IrTz3gniq8SU9q6zpbjj6GkiFoDvohDf2hVdWrlQyJJLZvwTUnVOHiE6
l+/pwc1kh+cB8ksctQM9d2i7hCmPsDEf4yb0X5Bfl5tmyJjxEhsLRowC7MpY4ooJDkbYobR1eUF+
m81HWGWQQOkl4Vlrc+2ojksKQUy8JBHXPnaNZhFIpqYZXuTmkpjsWF22AcHVcCAroj1HVvsR/6we
stUwKQhEH133vt1SX6iFwgbdhDXxA8K/zBj0bhuSBr7GkiCclZYl1r4PlDpc0ThD32G35RRtByXt
b8jUnDc6sK6vEBWLy9DOCrC0IWBXGhRhn3sTw1y8cZjh90mfNzfq0CeTG/tB+zmyguIoygHMeFfL
E6tjhswsMpydnaKNymeGvLMXwDO6VkdIJkMJ/dAN2I32FhF05zahPfdGDWFGG5TxBptThd6zlK26
Wuqrp1QdwwvkulgQofeIz4gAwg7IXdCio9UcXFwaYXzpqCWMdKXZMVoekusQ/8aeMkzZJibJPaRn
ot5cDLM3oUiyZ+RL87fYdobtVOnzPoyV8Fy12+46W5IKYka6X5yw4T4Cum8F8c1kQe3rDvjvivEb
IfG2UKuvmihBIpqwB11T6TREsjNzXqQ1fKVh7qBm7PB9X8L2r5+NFj5Slwvzwqxi1I1tiK5hhbIa
QybOSPOGer2EAKPnMIjjqktPfKUDstAwPt9TXsljWVTZGUrb8XqkHLuEp6Rjt59qt20MMzzvW5tj
li5IAVzlmA6GlTJWkGgQY3QXjLkw2kmnNSHuDV1yajR5cViK4ItERi9gX/qXrg8weDCj46nirLUZ
kGgz8zUUZrgGfL1gDdANdUEQDUtyatV6VRNn2zAUUK3HPLll3FyfpWOsnAQmYRNNY1s5arTRPLZx
nJ8EDGy/4an2b2ayOLyQlSxF7plrpMah6OT+83NOivUAgUnRPVs26Y444dFrjdm4CMuAoUppyrMs
QnEJTiE7Uwekgjav3YOOKNbNx0G/W/gcEbWz8K8mBl0H4J6coScDBx2MF/FiBE63JwC6PEuRG2UM
2jxq/fLUZ7RzXanh4JmFiBf/j6rufZ5tWKGWnJ58uIXHwAq1i6ifTF42hIwmiiOBJ1lRtmOLDD2c
qnonU167KiDxRFqkMQViKDfhIIPnpsyzPdGa6suwoIt5usMam2znHFNVna5D4lcPoWmWm4GBG0Nq
piBeJVGJ/K4HQFeCw7eC3F9JYtzDeuOM9WcLy4beOgis4tKtsW6z/Zh7oRGHFKfaOjDHk0qol8Zc
bwfAWHk5vxSY3klCTJCjT+3LNFrXYV/xGyWwtzJkZ5S/ePdlfEoD/6h3zV0KOLmpHc01Sp3vB94f
NHJhuwmO5DUSF39tDNqD0+LHwd27Uo2a0A+TgXW0DzFCrxkuqutGYkKysvQmCwKxibQQPHIK3udK
dRq6DWJQL32yyTE5gC3fjIFzbYnMYxSbnyqlP+2novg2Ah4akwmaYL4fsXicO7OPSriIEmpofNa1
b1dnhqZVF43slyzvFIOqyM5jC3d2TTj5Yg6/gu56IHGh9ejlHKzaunD4Ui9V2ANrWoAPjP2R5fcw
GM0kyM5ip1V3VW3ld7MzPuIWxiJhPfYGFK5SKlfcxrECWbQKO3PcAiJHo1+FlzMtAkRrstxqc3JZ
5BlocnUb5+bXMdW61TwGnq5la2x1t3OCo8XM0ZzFwXFanGrAsGqkVCtycMCL2MOTGZTJemTp22tx
Nh0ce74cLebLoRh5ktuMnMuITPmetynM4q3iN6dMuYODsDkhtPkjkOQXQhu/oiI/tE6wwy+/It38
UovZ1AoFU7XWZreOnE4QqZxEOIEmH/OnEMfWmA66Ftsov3hMEhzAESmBo9kcaBOyJvsFWeUKEvS0
DOJzjkjMs1JJjGhY3foi3UadPHc64xgk8pjimC+YR6/qgbaQY3dnZTeBLlHPGbmdS6ifI6zu1PHP
HZQvYFluUBdvjHjiiENmGckYym42g52MME2RXvrFUFkzwdE2O8UkEFMrs95V7bK+94MSHUqHqs1b
pLAPP+QtUQ9+QUna5q4Df+X2S5Kb20Z9fo6NU/FaO41uksi0LjUUvJvGbqIbR9HLbTVC7+y1drxj
tDvRCyEpOWbJO7aRXXx29NykLWPgQ0wcco8xfGx1OByuU/nRtdkY1reQXt9jbk+6i7+WgJ5kUrYc
ncUZgjsVa35nn9WlQ/HY0JoHk6eGW/SeC6I6AC2vG+T/Kn7mjXmNEzIo7K0fLzz/KUBfLsusYpcr
O4xYRDkgpIwQZuaNaq5qTkRosjJtvpXj0B5ndFQX2Mfya1OrnI1NQ9ILkxmZljB6+MtdYLe4Br8L
dip0yBcYnZIn5H/luJriyT/3KyvBSGjlpY4CRSrH71KehP6IOwxOuGlaY6zoiSnZI/uqca4QagcO
uTNycBJ9PqK60fzkZFQYxwIyDK3ND7mPRTjdiURkh6bKYSUq/YRSviDY7z7W9OihTFI8Uj+EQCZi
oU2eY7owfWVoPSqKGN8zUvlFF8TNizsbufZJ2oXL645074iZzUe6A9z141Py2wqDkSAGFgFVUqea
YYSsv2s++FlkVO1s0N07DS4zd76Shie9j6/x9sz/x2u8azNIw8xhQ3INRnJrPbxFY0rsy9pAxPHx
hf7QBCAkYCFHLZN3XaXb//bEn8dmX5aDFJ4ir0rizIvas2mN/9WL0F9gtiHpuKtc6F1ZEavBzOoX
aF6LymZ5rHJ159s3H1/kDwNGw16uQldDNci0t7R33wsBZqmCxwX5/xpfwmbY6qf9abvCROmqh+I6
8H4lWHj/IPwc6i1Db1ooqvGugfJ+qDebk/T8uu4vWdsw+b4e6v23cfF6fEUQHyUo78R/3rj4n236
z//FkO3pXe/i5w/6rXdhfGI/ETodiB/ENgr233oX5icNWQEyje86DQZbv/cuVIZn/GuDnoZNxb/E
AP7WvGAMtrw3LAMmVFvaaPZfAdci3HlTgC+DMBWIm8mcjonc0tl8+zrKiDKj7hxELyOHyZWsrAal
s7QEKZ1J35409TjU6METB1tY3a8bQymvAemQ7Tc0UKfNgIy3ThOFqw9NfWT2UZ4ANNW36PQqD6TE
cD8kZbSJzGZYqdjoVyJQZxeNN0bIwHmW4Xyr6Jh4Iqd4wMf7iJtEeqKYwhOHInM1zQ1hgtnkh6e5
QxQMmcPawkCL4ZqNzDoKG7FzhTLx2Pg1UNa2Rzsqa/0MIoWxq4F1o5HNrXP0wZXX8W3sonoq9zGs
UIgzfZkDv1H8djtwjFnrdsmQphHaSndqjBQNJ7w1GKCZbvMbOoNfGvfRyLTJAhj9Z5QGRgHtKsLF
BmTnV6iGAUei6xtEV/+C19BEjn/S6KjiPoQ2FJA0pji+/B3cYAftro0E0Mw38IZ8MepVKO7W/yI4
zDkyUKftR4zHwyOUnhG/qVCRluMCNWkKrTLFzNc+tZRb6T0zElFfqEMUbqcgpCuvy7E9qKKnzxCU
VXjFUSXchXFBS7mB8QpwpkILFz3H+ji7aj5uCeY+AflWrpJ4/ian9L6awP3QDHiwZxgntLlyT/YN
aXDY9/mAaLmbQ1TtFYhYXdam25zjkg0ZhIwWO7yIBYl32tA/S336aumoPVIZPeWNGbutAxm1txPH
S+sei4jyNcqr86bEJm3mabxW+YovshzDaa9N93qa5XAI1A6PWUrQQCWV+ZgGKtnrZFgeNTUdrmc1
j56lYg6btmqdNd0DcgiQEcab7wvNf5fg10vwDy3CIuX4z9fg6+7pz7LKlh/yr/V30dmgEXFMS3Aa
eCVDMD+xsDKMQKQgBB1Vlv/fZAjik4ouAeATDV0biQCr9s/msf0JycnyF2hLsGQjQPkr6y+6rj+s
vzoncBR7jkH/GP722/W3GvE2SKt3vGwgsCevQAXEth4y621R9M+GuiXsAkU1cYsnoYNmddSGYz7D
gIk6/IVyzr5SwRPNUfGk6jqpWnE5l95UAA8Xi5VfSdVv7RySOj+oJBFMw47Dsr52FKrCoGKyGZE9
Si7aXD2w0GHBGzPNM2pFIb9gOE5NjKgVncGancTZNON8B4VMZc4WHxcIDkIGPz1JLIfaF/AlHmBS
X0tVmS5J3og9vS2GrV04FwONM4DoOoDfFi3/XKI3x2UHOALR5L3QKC0ESZ95cFZjl+bHm8OZKYfz
uDdhbiis4jZIkc7Wc7cwqX6SfEwxY2cW3TeoEDjEQQln6H07CeA/6jukrAopBjJ2bpHRihUphe0h
jtXbLCCsaZqykJZ2GK1h4KAcwLX1jHFVYsvTlHU508vQiofMz0YvCJbYEPYtGoBUvoAqV/6ia+99
q/E6oRBb0Rzx/HDvSU2Su06H1ycvHG4Ika8k0Dj7TEJP12oSOtOQbymz6BPTxFcYYuNclX0wXk9E
2XsW1jq3Idp+1VIOD7gxONXlpjGcamTjbnPsHRi36s9sY8bKkCFxddNMgtTAZwltrnxJETGuhIPI
PA1gldMzxIlNsrQuamdbmN3oxvOARTXx3SEXn42BLbdI/TVJ89+yFmYRxdQIKQDiBJ5yV+klFkOC
2FfDPHwjUMoHSTM94Fw8DkNKNos9n2iKZXvTpAQbpagJxElyGPjYfZ6iQr8OVRPXCBlwayBroEfw
JdLrzh236O0LPYEr0rUjmbO2MUMFMGdaDPY3Y4m2n6WgyYSJop1SvKOCDvywxA4vfLeViTlqW9Xm
dCIVq/dIB+j3cVk7ntrFGQQ3k+6oxN8JAguRu2+HntYX56ZGYhJZNbdBWFhggaw7kw1sp6DTB1Yx
gtEz4yc4Ync0t7t1SIiM2zXFtMY6gMcSZP1moFlIXpUsThHrH1g/OKPgTuNr2fcCsyFdBWznNSei
aAnpKPTwHB0IGeCxbuBjDAwPw6OxV8qmXAUEsmxMUaS7GdUcXI7CBE9QXlXLPJwDIPLd0k49ozHu
2tbhBBTq54WOKEGJpwr4UUyYOT1mj0ArnMq+vIkzx1qHNTkwwLUWOflI+Z5UV/Ykr5OMV8Eok9Ab
rWlP3uieJniO0ajEDzikm7IEqoG4b6thFd/0mNwXL2zsWWkGT95Ir0wHHxpxQI43ZdODMkt1Xcr5
iQNquGqkf6OChHQdAVbdaqKvPNb9hunBSxyjB9Y7rdsnKniMqGMm4KsYquQcuqS0U9eL4WveZtLT
DLh2YCNa8D14bYo2OQajvcO7R6B0R7z8PBm30ZzySik0dBX80lsQPmezL8h5ETPZx21OhkAQbyel
NS6BLinuTCjs2lAg6za67awVX2luiBsK8Hbk/g5VRLnJoM7j9I4iNPGDtjw3whXOdEhAa0Nbwr3L
MneBHZwubhnULz6Bb4Dw6hqd0jC4iQXQjywkPvCqzk/SPLTJQAlxhdXlWpeASoWRd9daae80X15a
Y3yoZlE8NZPJa9UkS8hi0d4PgYo1aridgIvuhUgwQyr6WT6GgIf1FCvqlB2qSe08onSIHevp9I1D
sc2mqFyHgcPozDKDk9lASBXF9bxBYRKsAZQMmx58oKuBuPH0iMFQVykgqGRwSbaidFnNSDZqaMZk
HKF2KE3mVZrEnLNG4iDOc00T0aZr4LPJGkYJSRZY9U3Bx0xk5qIxK/aQduhF2R3xRqYen1ghjqwC
xBuNJX1wg14EIAv6asfAqtzSEwrW0LHLvdbDLlnyPGh/2fEWAUe3Qn6tb1OF0Et1VpotEdOl28F3
3I2o3U9gEuaXRt5vSYlCtySye3PSlNNQY0IgsNe4Dgp73MeETynkb1qJRdT5IKw9kisL8gX2QH71
aUtCTXRW1lruOhOiv8CAs9FrEbZ44cMJUAOyusref2BbxjdW5CRBlGL8RiezuhUTgWWuj6MB8hXq
pbO5qEZ4D7QbzkrZwKSEkiR663yaTHkgpbPegM0k46pVT3uy21YShisrt3wJfT/YGNDLcHMq4Tfe
5+AsSYCsBI16EWXlS6WaZDWAA76lX8X25dfzWin62VNHigoVEs8WzRsqp8aAcroguxB01xsZ+zqv
M3AKMvQaYA7wjQJS7PYjFczpXEbQvjq/XoOCGjaEOT+mOolX/VRuy8n/PPMOoFRsgLNZxkvfpHeK
XjDnK7AwlSbGpkQD+QNOKq8xdjcVm57FuXwJiOjWhob+CqjUNZp4wsKpiD1Vt27CMLsm4q9ZaTUh
v9qA57zCvOxFsTqRhT4kRyYkdwB38Sn18bQuK+cQO/3ANkSL346qzwRcvCh6dT60TXJu+emlOhs+
FswRQOyck1SC5mdVWvlFBwHRI56L0hC/7nqEW0bNItjxInsx0pWMEgPtANz7bConazX1TL5GWnde
3aW6V9f1czoiiOqm7jZKoFtChIs2IugmoKlTQQRSP54rvDmrqneOjdYhOh7IeVGLbwnmQA9q/n1b
zE9pSOAVL1C+Ai2srTqzdq76KHEZHzBp64HgktHVuCWI97WtQXNROhaxJJPJti3bz+E8nPspUDTo
PP4Gt1O15eMJXZqTmcunkm5gSFtM3xCpD9jKd2Gm3TdjgdGZ33liJhZ2U0T53D76g/KY1DXCw04r
3Dqxk5MhAXKNJmJX+G21tqPQZk6l5/ucm/2cOtHXKNbDr35MzIYgkIUjdECRpj+lSi4YFIHPhEJY
k+cl7+lbyq1Rl6FbZRr30wBpsTH2rebA8jeYADHqzQBXpcI2MdYNwS8lDC6liY4y6awLmK70Gubc
3jGHDd2046xJscXHqw1wyYsvs230O3gwhtv3ZfGlroFGCnhvK6Zd0Uonh4zNrp9OOjydW4mlzyWL
gx3H0s6RkEVbqTHxqLOiGqj5JH+tVJ5VTtIAnfvmq7RS484e0I7DQPhiwhRdlYyEriw0kt9GK1Vf
zGJgnZu7OL73hSQ/URXKRTfMxSnELdAbyqSFa9yPAs6AkjO51S8H3LaYxnL+WxhHKwUnAU+yswFh
ZR+HIsXiO9iaa0X1jaID0FHNQ4xJ3HXJ7mRhzrAhZPq90cy3wTzwmfqwIoyRczyB5xw6lanhbE9+
qRLhthdDs/PhLJ1aWrizW8fa+bXDDpllF2lk3yp1eydycRUtjZJowvbNLwFaIy455sOXPY0kjycd
HU4BRvZZcmRY/bdy/Tcqeo3K7j+vXC+7KH/+5/950zv8UQEvP+e34tX8pBNqBbnHlIIsbbrY/+od
2ksHEAzI8m9/lq1Lr5FuN/lYyIMYbdgUuz/LVuOTQLtID1LqXMamufhXytbvrdFXOppFh8TPYA0X
/A95//vWd2eoTQVNafZiI0zOVI0hKNDDizlr8P3mQbfPmOG5ECH2HGKeehIzEVaDMrJYYHH5I70J
EItzDqvvRnV4JFYg2ViBlkKNbJ27fsncNWN6RXOFgNlIiH9lgziTnfKMTxPkBWy12Oh6TwQgIpaW
CwGJmBhbNNyuGFOQU1HpzYV8rrNpWmf9/Bz/P/bOLMtxK8uyU4kJQAvNwwPwSxBsjbS+/cEyNzdD
3+Ohm1ONoiZWm0pXlMsjIxWR3/GlteSSuZEEgXfPPWefnqwrTVAAuJOYviRxErD4saYODzD5Wri2
zrBS7NkMKLYwu1DZcsj+K+yvJ8vTFoxQ3YDdVoxBbumvrYx7v/AAF7qShTgbmq9aeJpPkUXmTxcu
T+XmD1pjm5QtARSmSeGxyRSjncuu2O5ACYQwdPsoLPfmUl8lQgk26guUAOWhaEb2h5gdanhG22Tw
KIoNAYJmV8qWpAcr//Pgzt2GBYW3t/AQrDp3eDGiC4+CtOY2mhxmHeL5K5sV167Xzex7JAyqtULq
sKMqH1+KLvukQtX0O836xM5k+UNtv2hDUW6TWY83haD1CBTyDYXumNoNzCR2Tqkku9/6hgJdbNhW
tumrsjo4Wt3f2DkFmCm2met0wCEShsyOfPY0HzvVlb0UJwxBpktyWlDUtZ76do0v/WoUKtvUdvkx
ZDG9RbZt4HDtrmiJWtMdoq+8JQrKiHv6nMTWCsLnPocBT5Nl/uYoRoOq6p3L/HjbV3nKfTe9WnJ5
EFbyFBKa9o22OcDxe6GJlFM0SYlibSurpMZI7mXajgFmQ3EiaP8mSvPdIPm8chuAsmHHPKUevDqC
9KPsb6OGLakzpu/zhVuRXMpV8/KYwytYp/RHiME1buOFwzIc0I/RK47pcjF3NOmmjTOAtilIV2Xz
LFF4GAl0FDtSFWeL2uXNmKeXgqt0S61Uv8KZEahQHAcPGWUCdSnj+NOiK1ojrbdiifrQLdGXLPtj
aGq3c9+cy0l8WKy6VnKcDkMvPV+jN5Nn4ETKWsuhZMgjAIkL7rEmuNFdFq+YH1g17rRhecG3/0aJ
PWacBSKAXdqn2uAoGsPhhCALYxPtG48D6Bs2AiRdjk2s7XLanJEUNrhc7rxBr1ekMI92RVjZCQ90
i9xN8WyQTWaV4A3eS5SKjwg8U2A15eXA2+9SxQcFYXllZJcauSnmFCeL55Fl955ar9tI1Ddgg6B7
NAw3whKv5MCPcWKeWr1Bt6f4xYcZuOeK3NFEB0Wi6rqgpAXDByNYbcJyuPO0+jlx3Ic5sV9zj/eW
X8rigJ+ajOctyDpXnGMj17czVZ9BWo5f1JwNXDszzPkms/euzMtT30Ta2s7Jbdfd4q2dKOlu9ThV
u9rU5nW+dFchzGEMEk3/4lRRuGp60hGeqLvAlfP1fx6n/+xx+m+5iHcqyd//UU02+SF/PEvFbyxq
pe2R4HVMk5nv/z9M5W/SFCZXvLiUQv6uEf94olq/4RF2sQiT2CS+zyP3709U4zfbvujJBAJYh1GL
bf07T1T6In8Rgl2GIdK4ZBqRmx3SBn8WgrUhz5Oc9vP1nLBviqo23xmpJY9xDp6f1qOvtjfvY40o
/BCbr2MiwL3Z8tyUSXuTjlX8UnoyfRkzTZw6I44Cb3LHY2NTctqWS74jDKLpPuLovGHD0l3Bqvoi
v6FtsUf0ftuWxVOdOtnacRP92omTFPdtDdMuASK1mjK3IvykR+dwMcRTtajyW+/imSkVGE9d1rGg
pIyvh0ZnAhpPxu6H7hnyPBqH8g/Kl7o11ujlkRt8c14WjzN6WbZnlp8YSYxUczdgfcK1MmpLBE7q
ZkE8X84UAtHSpyh83HMkUdt6ia2HvuH2WcJTBtCFGcjHE0U4G+bw5dxvvupNIoCNSqBxPDMyOj7a
bmOWibGfZye+W8Jcu2o7DB3Q/I13HUM1bHZdOzVSG9YxVdibyarRWMpaob6xpUwNey+oP7h2wczs
KpOHW+n291m/nBNr+lBtf0dkO7/Pl0rbD7YVfza6BfkL5yFUoEEdgWXSHAelYjdKofnu0oiTVXbl
fejU15TRLGdN8vAaIifEXVagI7YKcYDL8UmHqLOdwjaswGWFY+U7c+1+GxmlXoCTxded1Nxyk5RE
eGiUsBCTF2U8g6+wg3wq5K3SRv3k2WVzUooTCwhsmFGdZ4dXuFt51/qw32iJYwW6VQKKKyrhV17R
b0z2wj5E+3lnQzW7NkU3b6nCdP2yTtU+n5xqp1WZG/Smme4KkKqrNreTayNJ9M0C/O02bgz3hYIQ
SdZOvZBsygKYl9eVBa1IOJO4nuv8HSbW4GfOlN92Fz8bB6YWZ1/M30U+0QhMr9LJ2KhqTVBv8XNE
tz1aAFGlXMJsl2mzS6p46FehqOtTRX/wRnegTNZpSsBbNQKHPIr49TQaInDbtr4dZtc8//4etEbZ
Xk2dk+yFKcBxVbzyqfHqdRqGbE4JWl6NhjWsPNleJRmOZ3x637KweRK1C/1n8PYcf5HFDEpUZ6NN
12VH22KN03jjDeHzIuTg9xd+O+c3gHyA1pB4Vec3oS7WuM6r24FG9Q+M/uY6G1Pg5Gb8TM+yxx4U
5IWykxPlzTbQaoVMaKV3zNxsgTQoL8Ci4JSkaMuGngYOoNVHTywWx72q9VXJWZAX7QZWpcagm4G7
eWDIjkQC770WjmFEIuyk28NHw5uFJKHu58rJmGK5NNFHy61XDXLNVhMiKtvXfdeFx24erCBsqcGh
h+KqxIiFcd3+Mjo8d6SYJ2ywl+/uhd/oXXE5TWtKDW9l1qf+3NpQxvk2r5hzVIAOMW7GWt1XQ3WM
su4pYcXqu4L7jZAz1GjYKoMrd9NSsSUC2oTUJZJ1sVgvU1/Ox7pUDVO4c0h78xAn5SskoGPamHec
T19cHViX6bQ1yDSBP9CFblmMNe3i3EoMhmZHFVsq5k55Jq2t6xVU5s7lewnpdTVV6RKUE6j/mrz6
d8IeR8ubAECPPR742sKINsSnqCkDpIobWPq8WDvdTqUJpa3+pPT9MA8pG6wKd+w4Xo2ju4c8uJd2
kp1DDvf4HniDil7AbDYb3QdhHWHiQxKnmbog/2maNG+TJgutMVuPObuPS0TZR4NtQJqV4uRGsn9g
JQPC1sh2BbUvQWpXfkoslNuVcaM1gHgmSdXDYunfWjMnWICMvK5QBv2REj2f2HOFgwJdNdQ4pE7m
9F10vLuV/ZZH3QVvaXPntaZw0wMU9JuOfbaJJI59ypI7oyttlL8FThvPkb2RKbUS0EA2gKwfYmGY
7Hbwg88DOxlMhrjpDQpEBy8MOARXOyCyzgo0wklULhIJbg5Aouk7IIw3vVNEEIrRWlHowUzWxWfW
LO8iDTdJWFznoQPjrJwgjjmg/GI0Sz93xUHRSOcPBdwgnSfWOpogQy159Ohwl0PzdjZ2PNwkSXwq
NKD8cDY5/innPWVL68syb+9ogb/JuugbjLYbLsh9SxWXrIw73ZmvUt351BcGyHK8r7v+2l44pFY6
VFTzUl6QsjMNzZPtFU99rD/EWW1vbK0+G3GOKuwdG44aa8fOHpuuuZ2K/GyFqCuTAd807s0jDc7X
5li3R5YQNH+O430vl0DMeD298FDDV8T2zcnXlDdJ27KS6PiQZRTF+CHpV6LlAM8BwDbLzE0/5tWv
VNFtTds806qMU4YWi8Kb7l1mTNzBChtKTr16ajbSl1Po+Hbc4iankAY48qI2UP+p52DlqI+Y8el8
hs6mx4+uhU9WauHeGmf3RgHrADVGPYDMe47YAjJqUQRxXKNpc+2twpjkuRayX2k7vn9NxtB0Abyv
JFVIq2iEzDiaTAETVxARcu5F7QOkNfzTuG0B1yVOQG7kAj/TfbMULs5//U4N+oWwDsyxSBM7ACkA
ZJ9rP986Miq5feM6UWFPtwSIm7Tl12vn/Cv2kIJZalgbyiBuHR3ZPs2QHly+sOtuIjhNhxLL1TJe
9v1EDnzUDXz5/FWdObfryUWxzDgBcYiH0uPK4tMYqpOn181qDpcbi1SO3wqrheUv1SbGobnm+mAJ
kVK4GKfeTU/lzZoJEzkOdku19UBV7SKKcHweiKCvEmK7BqhNBNblntCSSYOb/WUaiq1MmWTbzGxc
gHWJ64sq1XfKxhBb2upbNFdvfKAoI7hq/VKvv7uzm6yafKzwVtvorKH6ZkucUumYDXwkQwxUasSY
ezH7N9M3faSRA+ZKcy0mKt3Iiwt6O9wRSr8NchMyA9hdwdmn1JVfFEtBkBc+ATChhucwtww/H+Lv
4bA0QcEncBpKgATBHKaVtzIKrAoqTPVtSwnZroxtZxNib15R7MeNpbSyXdUm4RHpB1AAsSsfPn24
MUU2rmuB+psqJ/HdZiYSDJgaYpHiUZSWNBToWUNwvun2FTmNQ+pozUNkK0o0Y9BiQ9OPewnOdKum
5avgkB/YJh9J2NfRtiFetku9qjhJWh53CVDkUB+Mhy7Gjl7WEx6AmJaMLmn8bgSULzvaEpTQbuEN
8uhyFbpD2nwjmF6vOQyFhzjWtKB0Iu9gFEohTbfUjOkCgDJW5MZmHBZjir91QuxNMSH4OT16HByR
1G1XUxdDGXejSHnrcUhCSMdhfztrzfyG+b5EO+Ika0c8CFQ17sO4pM+gqL5l2A/uwXxglCrG7xaR
J3I21IpGcgGellvlDoC9G6C+v5YhYcXtSEdnsxG0VgTJbA/HBcDfunbo0SDlE2aEt2pWpcXcXZUj
BPNunO9qWZ3rUObnvBtGCIx18giu1mbJEH5S0HajGu5+bElWtdc7+wSS/Gqomy5IlJlc93pa0zfF
8yys7cSfNQogKXVEE8jS6FTrbFl4R/J9W+f2bWsNOtCFAQvXYJ2neNg3S/zJUz4N2HEREM6MbxP3
6WueHhnTOHWMcDTgPnJt+MM0zD44hvfaat4Tk80IZcvlfVzLPpjpXg1ANeNbmNjBe5zP7pexRg/s
zBCxj6QKmPjMt+bGfaW4XuNLhUqhu50BMB6aueEuxRaIbObXTULJTcztq/SgB3cRD1buq9aF5B0d
oBxwJOCwfLAKp9r2g+fuo9S9w6F260WcLKapVC8ildk+cmaBJ8LmZBrP4bqNqqOZswbLiljd5MZI
vWclsoB6hfCqqPX0yx4opndkBeTNKdVDM2TdLgXnQ95iiW7MC5ldCy2xggkAoXPUXkZRS46bIV58
LSueAFzDMFqmYk26Ej+fJWR/D8vCgQoLFNacJBYcaILteoSy+ln34JGI210Q2ku+8VBujyRDvXVV
Gem3zLOGTSuLZZdqM8UNiJL+VM13+gQQo5a6cxa1voXEHa3t2CEM1HJkprz3NoM6n7tD/ppCNnnK
W++/gvH/ccX9rGNYwrm4vP/VxcLn357e8/wTTk/+N/9dffxJE/nxs/4QRLC/6YQGwZshhvy0W3CN
3zAko5lyl3AtuGAoFT/kEPs3iDzEVkkFQ/Ryca79XQ6xfgM456CheH8IKf+OHGL8aovD9UzU24Uo
x56YE+blz3/iEUhcNBAKOUINL8Pa3iQHLRCr/N3yia2s/71IwmWZYbm4+RB4iCPw1/3iwcM/97/m
AAr3H1+ZIMuBEIWyZOm6e9GBfnplbIw7eLtUjfaInaSGQlpqMKNuatjAWJXDIUjkYmy7uXKDNmLX
Lpss+RbhTrhOoC9T6qjwJFMsEpgCd01PFIo1eNivxhk6Rz7P93ymyVbMjNzKpUwyIkrOPXNU56Em
uex1aenPbkcqNKdQjMobLHUJjZi9y3OSXYaxa1wPVPz8hcmCwr260vmd0kw7uLPCn8aONADCOayj
XLqbsdPVVrDL32ACTs8gPmNO4wyITh/yZO1McaztQju6mq5vI5k7R0fZ4roBpgGlnBtK2TnuVQED
9NGm8Opaq12KSkLuG+ZZb/K+Wnk13rZVHdmYLtp4Yg5ps+XTg9DOyhjX00FJr/rouVN/l8mUPLKk
aLL1NCj7wehceoxDMr3QMvFKLGjnbbckhY+ldwiaymvoWDUcFdEY2DXkzdjC3szuLPa1nXqH1Mys
oEdd+wQUN30NU9Qv9AnMMfvfC2NCa2VEtUmkt/BbOyxSetNkG9EO9h0hZOtRm5bibjbr8aEaEnbp
9dIFlAjR8VGYefrCcWSm8q/kXZS94flenC/rep7cflVUCkpUPzfaEY/hMuzoK1d3cBDybpUnUXif
Gmn9QAyx33u21m9Guy2PbTbp4UpStPg2X8h2uTbKO1RRuhwX2nJtR4Q7Lw+z73hztF0dxvSgJ32f
8IGH5m2NiXNXotJNwQDHw1kzRHcuhVCX1YkRZe1JKz3O3nrewl0E1M3+QLkHPvv2nUmX2GJeIGPl
Zp3uM2boYxvL6XuW0sdhUX+5oXC4XreyZj9dY3hXmTR9UxAuJAYZBa2J700MQKsx5HgbVSpQOrXx
5HWcuhRLN4za7Z3dOTGTUTvP7x160EcaxdpzZE7zQzV15heSGXU2XdWziclTVZ+aMuf7EA7tjudP
/OYVFeBszVOFde5ERLG2mXkUVGFswu3vcjUwdMPdDnQ9lMZqnvR+q6sRYF41WdQ4x90y4/mXosL2
sNTfSiOMnh3VhaAvSxXtTQziYo1zrHlrYggB2MMq2KlJjIQ7lFgrI68oOXTqJZck7vXo0UCqwoI1
8pXzS4cub60vxGnWa+dVZfg/AmbglBVMEnk3eGHroxq0cqcR+L/F96yd49DA44hPX94vda5xel1y
y9u0i9E7G7V0GrNnUiGRqUT/onEr+U5fcXdfyip7jLAs3U8TiWjf0wSdtEjJ4mYOjcuR3+KFlkSW
b+Jwdq+rpKIfVl/M8RGeAFadUhg5LF5uZrfZLD19xbud7k2W1sfBmDR/yLJ4KzRp3iWLqg9TnOoH
Uh7aU8a1ZfB6huqTMywbYW2J9DWqKT46lij5WkWzxsHdpkFvmIf2dojn9oNUu80nQd36OJrqtZEu
yz3cb7idu4g1pYvDISiTMqcQTJdg5/eW8povkv6j3zCSXSMW0lIRCm96DTWhBVZOLN4KL3Vm+oJP
LaaPxtVzZy3w7XBGNZujkTDilDSmHJSeGX40GVWAw7e6RY4lcG1x3QAU7rjHNUglGtx6w/bKHV67
4QqTT+1zL7h0KcV4gdAm74QyKubDjqpFN8W4uMzf2iHE4iGRn/oBMU5YlGowXViM0zmByrJ2MYCk
GPM4sm7KrKAjSPY48qolXluhxnjHQxQ0VYMZL+dOK/V0OeF5F0GZLXDAMSAS3sQlyuXQvxVlPPt1
OQybZazsoyP64dRDIOZ8r4uD0wuH0Ty0D4Tuk7vaUsu+hvixBwpOhUCZI94NE7XXZgyYm+YX4FNz
XNQwepGQVI7dNNOVuUqj2rjNeNiC3TRVMNfQ2DrcR/jmCGSfaMqYHi65vfUIQ+1MDbF10vnwD1Y0
VFscheEqrh3qsDRCvVHCHj3NGZIivXbXY0lac1lYHTsqkQEPx/Fo5QPJ7i6c7mqnyQ5uwu2mgT+5
m8pouNJ/rwgI5zg/tFqsvfW9qQdWKEdAVY17VFOfBL9PuzXtZ9ZkO5h9iKtbcVk9InPOT21Nb5UX
W+xe0QTotyjb9qFmLF+5XeQ2Kyefu1Uia3EeMxpsifwUBiazRPkpcAIQXcPWRcqkHArtbVeYnncs
BwY3okeLxf4AeX1Xe02MFHipJpAD0+oVZnyC447o9pM5A2UOdWQ1K+c76qtpyG64+dq0x7W4f+M+
6g9NaVt78ikDk2BaTjQPjBSiWQ0NLRSfrNxK13eDY3fbNucBg8kufaAlKb1JvTz5MGelBfw77TgV
YXm7DHH5CDPBQTaOkgM3ww+tqIon2eOT90pY9Kz3I1LoU6bWnYvQNmeeG+RQTVkEcdxwDBH5xiwp
O0QAYvTPLJZMqUfZWiXZgkdd5ZuLLumg6ovNTGk46lOhsXNv0TJxcSANdfNrNTbxGjvsiK+wFB/u
WLIHL0V3Y9LZRu14ajxrYztdTZRpH8HucbONXSN+pxyv0Hw6P3HpmaKcIxpu+Ph9kHd5xvM5H7Yy
W9KneVTsk4zBuh3GEJ0XbgpPlkV21m1B7+FrZSWgfKwh2Wmz4vfGbi4PTNZqUwv1Y5T5p5Bcdo8/
uWkI3zogfVj6GTbHa2J4v4TwykgOCXx1pFrnSHlCUNdRYMffm27e/zQb3PwjPsj89W8i6OdKQi3k
Hclzi19Pn0Y5Vq0IG3Ze6+z9hZK+rRl0W29Vncd3PAAB1+QVUXAfDfmpT3wk3TWl6n8RAf49VPgz
pOvX3+KX031Yt+E4R20OCKwcVu1DFnSP+2gngiTAtL31bvFNEzrc62t29etut0s2f5V3vgw4f3rP
f/8dyOzavOuEg34/p/90Do/HOadJnHeC8KOPJ3xbuOztJf9QVIrfFc28yvoPTzOCqPb8zJtZlAGY
6eJNmKS3BYZSVT3WgtVVvq6Iz/fhlVXXm8Zc1lh9yDys/uKj+/PgAFvq8tH99Av/kjbuRqqo3Ihf
WADTCab77tG+Ls4iqLb50Z79YKW9V/v+zLpJ0mfj/xW8zfirN+yXKcmrwrRsL28Y8YqKZi9fD8pN
fI0jZ1U+5e/tWezSv4hxs0P/nz+ky+/004fktgUXrKjZVJ6MDd9PjmAbFMZ1eteeodj46i8AUeZl
y/4PVya+W2ZClGTokr/8hSmq5AK2mO+Hdt2vo91m2MyB9NPNdbZDbQsg/K2WA31YO19sSEfof7zo
/+gaP+saP7yOvL3/orQBczgp/+//ef/vf8gPTUNCirOhXrkG+zei0Rey8B+OSf03svo8X4X1Q/H4
u6qBN1I45D/47w1Ld+1LEPuHbZIcNshh65K2Z5FgELv/d1QNNpp/urxIIJJUMLnJmy60Olydv3yH
h558nK3jF0p02rYAY86VjSne7ZpjxjoJy+HsWkeO5NN9ZI2UWDael5yTVJZvrGDdyeeorV2EP8wg
/tgq7VbDQ71Je8t6G6DI5Nyg7JkcT0ZPJLw2AlB0l6iF5quaTaDQyBbu6q6dz5ce0nJtVI5usowQ
tCalnb4WY5c/OT12sJ7emSHI3dbeKmtBSxhY5D5TNBmezXkMH6c5zN4ywdYwAPZpMkJUGuchtIoq
3yjKf18m6TrPpTH0D1pmhU+eSZcvp8NRHVMK9z6WYmk3QHNTgnsIzyfbyj0a4lyD0k6otesmdNM7
14xLtaJ9csE66unFM+yrmeIKATO9zbVV6tb0AhcYG3XsapfUMx2AkJKYQDnwH5h8uLmbWZHcu5ZT
fmt5N4PZM8BCeaI5e91SHLGT44nzjNJ2WOu1yZQfBuwj9gqdBtptl0OEZ6oQxqflNPWNTcL4jGYs
WS9l+mWC1MTUrc2WNVXglcZymFRm3oV6YbxZ5didc5nnZ67Z5EkLywIaRRY5rwsUzFvTKpdPO5oU
A3IxM/tFy0D1aUPpFNZsT6c5TaYR0UfObgBzpqTOtnoIC2YdYYqI/YhSiZKQ51B8yC6j71DVHZmD
1DTyu3ou1LMWsc7lg842aaf6fTRGzVWnppFOMqVCX5pkp2C10hALU7jaUzUff59mRZ90WTlBQ5v7
pkXzeKS/U/IL9U4w0qY0QGyz5HuU6t31bEFv0ugmK/1COeRUKrdW3qVjb8FTniztM3WjITv8wv4i
SMlnqY1x/jzhMD02+kSrl0e5MokzTW7o/NQ1VkgdzzcjG/fARLPPyZ3lZkpM557ungHbKNU8vi5D
91aZvDjPVu52CavpNRYWJUxzqC+BVfZiM9PaTrDb6nhzpzBZUVqE6J0uTnYTJvQ0i2bWSJ5d/qO4
V+qtWzSxTfj+bmmbt7+WiBRVPLYzRKCheCDqx6a97KueJtNZtMdxoCiKhidcVGbetTu9IyYCQhD/
RNv2y95FbsB+WvPiNVW61CO1Xb1ZaGDb2ouBhbGyrOZKdhS8UKuXHeHwIq0UZqtv9VJmFJFY4eV/
CrXHJmmTb5VFDQUzhQZbmcFDHgey70/uMMXbiYqd5xxW2x1Zr3yDoRkMcMzA5ENtYABsUpdoaQxz
qGmLnABhRQe4z0rauJita5qrSk0+ZXUzog7NlB1N1HftPRAHJAxt803z6L1NLwg56Mr0vnrLAljK
0CfjUWjAfhOtps5Sj+y9loPbGUxXe0YjIsblueWwgS1Q3Fb6MrzhXZ+fW0zqV3WcOmyR+kFUKy5u
tBBcFm9xvzAvtPhP1s1Yg81KR4vyxDCnVxpnkImvIsWPMA7agyBxfGVJnMI4yJNbAVwrxUs6MpiG
tFo9W3CCd6QMjXcDr0WwCLveOtFgnpzUwcqG0yfz+7QbX6dLOJuOBGEcatfojhTbc8UQ/jPvZoag
U1XH2IVjtaQvoa5Bs5ro2zvHbqx953sTBTO/xL5HP7LWdmfHhyGs+h2pbfUia5W9OsMs0rUQERm8
+UKj8zo30L04/U5NNr2UWWyoR3zs3Jai3l4Ojj5OX1PST++2SuWpDyUArjQHFhi2k3W2e2/aXQbB
qxFt/3UminTkC2k+uzS1n+a6MD57z+n2SehmV50bGntk6Hirch2XraskiaxFhqcEU+tJzrTlmjOW
unWGLfHKVcmyFYlU92xx6405ZwzhorEfMP9gzKhqvNcGU95XqDn2C/LjYgSwyxKytmnHlNksdsoj
R9Otm0KkPfN9rBNwqabwCS3t1DSWbyHWUGJsjltChq7Z7Mj/pcaKFHjKEjJ3D9IdSSAaJSAGgBPi
rqo874FOvQwrEsxTqrAJApip2W5zxKBnz2rCILT64s4DgP3BnSU8pGTNXnCr9DgwSuuJxGzVBLHs
1YeFTYXAPBXnWyvs4pc6TcJXtZhzkDlxv857UvRKRc56qY3qDciEQX1zP95ofHJrzR7Gc0ME59mq
E33LPTXcVbNyAvieNHloGsXp/CmXVqb3LBFN3CmRyB/yAm1yYcB/W/hZwTTz0Fi18B3Jkg6fbtEU
78YIiwoxPi0pKJ8Le4OYlewz4dLMV0kMS2YZwW8LnSvclsmW2OkMvsStDtjLWBBD6n9IU1fslkaL
bmQ5V9cLLbOronPTjdmzcqcpkqK5voi/cuID2wGHA9aDythi3vFMcnnS3nfGaB5cY45v4kINm9FD
ZYyIuq5oeFuOmms338gNhtvWieI1CYXlLq4UwpbVl3cTp5iNVJZ3sMzKOHWXYSpF052xg0ndL/qQ
ZEOsY8fR9OFAr6W6wwxaYTJk62DBt6P8txr0hodHShRJq+2xWHmVJTmTSOwgRqQZrHhHuY2isruL
bO6ltBoIImDEB2moktr01ichrtK5wCOwIkSLsmAX+O2pXE+oldRJIvuU2NOjaSi1hgyfbhegEGv0
PWenFbQdGFYcbfPZiIMYG95Tl1aoTgMWirim/3vGtHpFXQHluPkykIyPtK2z8CpJ/c/pSXQd4Wsq
23hWe9pW6FZ0mKamwTPVwvibx2nvisjcohX3PshWovt1UU4rc7HZvowUARaadG4qfDK3YeSM66Zd
sCbmWsMBJOHV57W1bUccXRcm8K3bNpHPsaM+sjeoKClkm2OV4P+BG47bpunVpu/LcO3kHMZMqDqr
HLfIlqY4w2/artkAiqRHMVgoYxurI/D5as9uwjsVHc1bllYkR7PJxV6yfj9HoU5o1zDLazGMGVcK
ls8oW6wd9hVnR64l4vZsxPEWxVCn4tSr1qnNUXUwSO5PwvD2bKzitQwLVH+NSsOIEPjijesIH6rN
FF1e7MAxj60V5V/ye9OG/ROSk8RdXy0uTtV0FCu7rqYsiJbJtolEa/K1K5fqecpI66xzUUalb0wL
fLxizh9zKbXvQ611lk8MEDiCBv5uP2v4mUf6uZOdgwcKzYoU+CdZTxKudRGOEt9kXT9GCxEqsgKS
nQ4ukBsOo1yOCV/KLxFH7n6xIueua8Lh2wjI8nnpww7SLmXQA5XsFV/9fNh4VQztF4p++chFZj46
jlbtRisxSMJ6i71rJS1+QUot7nub4TzHmKMPtxRbVBr+TGf4yolMF3QsDM0da4OUFm/0WJLiSGpI
xTr5WpaEnsHRa8TURui3owa8W+6ow+mxUy5L+VY66fKoRqiG64JV7hGBQVtWatSb19+Hsv/Mqz+P
mjDJmQ4Z5/7FcfW7+tvpPfr+nn+WfxpZ//5z/tjCW7/ZfAVgpwCjZb60YG3/MbEKJlaY+R4WM8bF
34fZH3t4+GAW8DmCd5If6Bn8Tz8GVvc3phd+Duwa8V9/8kd70A91kOKhfypL/qKR2SBdmFRNYNU0
+djEEH/RJdWC+q2YDQKPiFtPMKqy9qV5Mb1p63IR+8mWDG8HOSU+HM7HOmVxl7qnrHpVYjrIjt7C
Qd8MWMZlwqPXOyc29EhGAw9HFko8DVibn97y/07gdC+/088KjnUJUjC1mhZi2YWr84uCgyBfSdzn
a00m8t0grv00hDhq3dTCCpNzojlFc5odiaZ5AZSXme1ZSDy2jPtwX0mIpzYRkqD37OGVduUpmCx5
2XDn3j52bWjeZp7EAaVn7cnRW/kWokXA/k5NHKhSuulryiLdpDF1rr5EWXVvNPmMLxSutA2FPWN6
bVJjC+nWwOTIl7fOd3GtXrBaRDA4FvxvV2NBVN/khrsn/Utyt5716aEYJwy8jPUVcYw4Ttn9IGkU
V93oXrzVLkCQrfX/2Duz7MiRK9tO5U0AWugMza/37nRn3/9gkcEI9J3BAAMwrTeEN7G3EVJKmZFV
pcp/fWWmFEHSnQ7g2j3n7OMU01sV1CnyRhQRV8aKP9ypUXfHyvSSH55Eulr1fjwfmTZh7/LKgh0q
WkmXalnjiy5xginyzLSEabUTOSdbMZRdiHLQEHMz6FWNWiV2WFLdi2F6a4TIo4QKZjj6vtLOTSpD
CSYLusZSary3VBkdhZO3C1khmx+QhLnZN55hvrbUtWC7LvFYUgyKywstOyq2cd7C3KnyjNMQt6wz
hjkJWqZtrmpnhonaR/G1xIl86AY/vUWJzW6Vy/sDfIv7qmRzQrcrvuHBiMaHElcejJ40eKIG1j6z
ByZKg+vha2FIU2wvWWXQ9lhhA2v/XoKSxrJdV8IInnU7y0OSzN79mC3NKVwot8BNxmcIN/a1lG19
cCDJvDh1yak+dkHF+sL4jGghOghSe1dpz5FxjKED4DEz1D25TzkibkDClTThvmtI2+ama+Bnr9KY
31FhlvjUU3+eP0aXwXHbFPFsrfNA+d3apMfdpA6WPljEVcwEVpWEezpdi8e0JShpJCR7uimfeD1+
fV/g37nQ6BwcqIpBqDXwiA6+EhghquCuSQz5gsMmZLct9MaTCMGNkchbCnlDuO9Re8xsF71KZ/ro
90ptKMfttqNrls8iSaOzPZG8WOD1WLJ1b971Zi8vlY/PS41BBxFvck+FGYGDb0j54T7P1Ew5u99F
gFwaKx1WaWFb5gZhs+v2MP2A+HmDYlZKUtcfbsKZeh/yoh2U7DVepL46DHoOcK3VTjCsaktxcgzG
eQDPExclrdeiHb6NrqBWOmuTkic6Hry3MK7mO56OwVPKSmkALhtRLzvLaK7XcY4cvapUnH6E2qkv
U4Jz+SaEC9jt6Ckp0l0YtfoGror5YE6NR463yYwWPbzOvreMPcXGT+yi5Rjbtd2GNG7zTJtvdUfW
mY/BWEMo9gyVna3Ztr78pjNGDkCCWFInRrArsgULtQqEErcc6IReLei5NbL9/FQ6WcZLRSE+Fv7k
3cgG97NlUCsE7n46dVlWvHUT56Nimvv96Bkwrii1BtxH+n9j5oZ1CTnTzKsc+vRLrA3z1p263qd+
Ssb7yYYXthlLTDUSVth9ZhMf3WRTTleYnS4eeoiFI28ykZdyY8eyUts2ysn/elowNRnhdB2TCrgH
6RVNnI0JCeiiyo4d1KLHVDfuWxmZzSa02XCMMUTupEK0bDq7eGWd197zKCs2KTs0+rB1Cx3LU2+e
3zmPUG5iKp8W0xFAif5sOGV1OwbpTJJ4APubtjBRSuGR9rZn1b8lxGqrldN0+h23fVyuA4WF8n9+
oPy5oSJw4GMKYnkC4xTb5T8+Tyq7R4NoSMioDerwBqbKKdr5e3tDQv3fqXPL1/rjs+uP3+sXXYzP
UApem++l13pLzfI628T5duduNc+aleGvms9+F6xksOHjsQkJvP87ae5PigumNHxjC8wWTi+S5J8U
lwLYorDY9+4AjbhrM0d0IUiyFu/tsGrMdb4Ltv/mLf5V2fr5PQGkOoAJljaXX5SleuZXGlMgvQWB
heSCs54eq6Na+fvkyuUff/Vt/vX7/fIa56J388SdOU4Uq80Qb6I7e02wep1sDPwW2xUbkTUoN3cn
92Clk7+LWv+Zl/84LzO3Lm0u//t5+U9+VfSav3+N32ZlHKsuxZCCoBBcXCpj/jUr+39jgF58lThZ
maaXdO8/I7wOtiOEH9OyIPH+TPf+Y1hGEmIqwM6Kq5UaYRvm41+Rd9yf3bz/un5/GkmRbxZghw/6
zPq15ZmUE64gli8bWO/D61Kf8H3kaXQUFik5027SW7t1qiMegOqpDQz33ae2HbK4me3rMsFIr3rB
eVdTFhGmM37BUXDj9zz5o3D96HqqUhbbkV28SCsZriEyFYc4hp3H4slb103vPIz0u+8SqlSuJBHZ
Y06i6dHA6vBSC0FdcehnT23b9GdMesPbZLnsxLtuLHcGIJJHqvjqjbBq51U3kNQ10zrjhNPrRytw
6U8v3Ny58srBegM6QFcuAuq00mxwaHxQHoGTxf3vYdI5WpXjYwJCPNjN1oy+gku/+PSjob+DtdMU
uHgM7JwEFbnNpK5gmrVwrqyUOVGr5s2MtP1E0mkxG5pQJqQbI/82+NuFwUgeTJWbYf70svfMcKZ6
3dksNiEoDWFB7XQ+veeJ5ouyCMmvsWPa342qNh9Cx7YvEaP7riDRdRnZR90WwtCQNkgDTKZOzkqO
YUt835PtpktpT1hVkQoh+JATWTsqwCPqg5G4b8Mg/hxUI/0DkCbzllkH1FCWesErNr5gOLtSjqQf
6Z/JF6YXrQo/8xgyKEJ/j0XMq1kL906/jrMSFhTZPtfdpa7HgrMm94qolTWvOGzNZ692ky+VTtUh
Qu449gbUTZmXJYwt2U7fNNYrRActy4YxsnQOGZl10j9LdhP3A44yS/eUN5mTiO6mjv300UhEdDNZ
c7/s/pf0jiyNrn2upoadf4g146Om2eihdEXwWhBHB+jshq+YXymKDTMrAF6IaGMOVXip4iDnuexY
13Wc6yslg3YXaneZRwvvumTnyksbszPpBRf3Wq7tbzjaxCkkZkeJ3k9rL84cbL7GT8tvjOpEZeni
BK4WT3C9uIPNuB4uGgfyHnRSd1viqr4ybWXu68VZvCyb2YPhNjZpxFwNiwN5WLzIde9kAE+cdEft
gktgym+22WJc7vhcYPsiZt8WACvaxeDsmyWd7HZjvAbS20xmELzXeUJzHA/ldTlSRMBg662SEgNp
3+CjhsupLnaAaYl0Z0aghGMyqnS6L2dr3KrKR1jibrSyfUgyjlXSMskebIsx0js5Mghvsauln/TH
kp1evN7Z4vqupIsteXGCp54sd6Mtxwu5jfzsj+mwoyYFL+AQtOisHNcOzeJRIkcZvjlTbFybJmGg
5Rc/sTkukvJsZ3UWARmM+n3NqRWCScPJd12oyWe4YCtEkVRUF8Yac5/9PjHUlbDZCvsqHnFWJYvH
ytRm931K0u42iN34u1i8WKll6W2z+LOEFY1vDlSedbW4t3AHGrzNOLrixdvV28S/icFRIFGMiGP4
gw+6lMk6MAdjH/10h42DaW6R8ykcdHgX4d+Odz4MnXVvahJv40QojGLJaCVLv3i2RZ8fg8Wctohc
T+AEy4sTNd21XdfGNl/sbDHi7y0pp+yRz/600YvtDWHSPERakKtaTHFgn8OtXoxywU/PXJ62wY1p
NNTJcyIj3MmB0vwSmZXaO7uorK9JYIhjwTa8kw5PjhmnpItfYgPnNxcYW2WI9mi3RspqlyJTd1UP
JPxEEMO47FyLsCygMtBDdVtwjGvdXZ3FJRUmmoy35hPik4o/VkYYXE+cfnctBV5LB0tx7idyQNrw
3ZvBymMIYRNSg5uIN62sEOifzPHkcrGThjKMhrgx3LpCu/iM87RkU2i1xJw5J5csXQges/XHkE7+
a6mHcpaiKKCi7Zek+PF6CrnZ00kk2H0SsKNfyl2qpkZc91QAJz5wE5MqKjNZWqnafmmo8ivf8E/G
tDRXCREys0EDMJ6jrGVdKlLrPrbebGSUG8+dnWMvaBxPcm/+kS7NWK3dmI/90paV/SzOmnQRHzTw
tr0oneKVq85G/1tArXSgoqw644QhdmnjgrfAfysvMZ84juCjzpfmLhXK4cNH0eGQ42NIJBwnYIJ6
rdqFjqxf+Hb5jUyq8oFMA3goW9M2HAILEH4dfdSjXT6W0uJUNpoS+C19YnY2jeFRcLoB5NPN/mFu
0MO9QdY36dJHlhQNrNVsaSkD6DqceFQbJe9zRI1ZjDtCrVynDPQqG3L73M5ErYWgPyfG1PyI7EqG
P4xi+LyxtMofkWy7vTOZub+SS5Va1JZqHyz1arW/EPYnl15eSLb0r9Vzlj74VjasK4+a9ZUquvTS
lAksxqo05zvTwz6ynjxvOCrLmN9Tcl7Z3jPs2Fqxhgw/ZJzX3Hdq47PLHep6o0heatsct5Pfjisx
1S1MuChPnupqMBlTojbG3NZzBTeW3cA6gjC6rSaVvOk5HPbDXJfhugS8p9YTxk7U0jEzHtnALU29
sr1MQT3u8mHQd+M8u/syi6ozosb83LdEZ4Vj6P9Qcrr/jpLz1ybsvvpKqw9EhT8Gw/5hxuJr/TZp
k+YSeKNZo3osU//QuOn+DbocI/hCxloGbQ5z/0yHAavjExR69KALanL/tZZ2INMJzzKZiYHlsJz+
S7Ccn4v33x2Ul0E7xDBrg+3xsVEBTv/joXzEBEANVDFsfHwca0fI7k5mXvpY9WI+tuRinwfVUqzl
/lR3CiQVwKm6xpMwUrv2Qt+RSdGz6D/mMdLfgP90B5ZgwNNBpgsEJvpUbhK3E6e6TONLPFiKmE+L
sYpRYd6y9iovsd0b91kSj1SI16BaEyiOaaDbhySakwtHEUiNPaQ7Ogd6yslW3Jpwkde2kXw6C4/C
qIvyVSXzfGFBK6E28+w5R7pdYTNy39KiHy+hx+aNNz/Zp2wJr6eejFDqRT9Up5Ak6Uxu7mvCznsg
MQGhdmaURbq8ttopP8RhYj+Ug9I7h6f0xyAT40Fl1njsZDptx8xG546mCbo8xvoojKaNBXN0P3sx
rXMmBduMzvXWXPozGlWUDGyzujKbxrm25sQ6xTqDqg1O71s6a7VnNxnfpuRc2Tl3vXjtO8G6ybDr
5G6chLvWkU1ye1SkVOYg2Ixaj1ueJOaLlVK6GWOKI4lEkdKuVm3yaEPrWrPiHhlgnRzSqeFjLfNi
q912SaMvKbv5XZMOaXMXJ+H8XnWlPs9LQIeW72pryTLeGtPEcqo1rfIzm93s0hd2Wa+acZ6+4lS5
1iYQLRQcWxXbmtX0DV2WHH5MyptuhDtJ+iGke2Yci2kVtFieOsLR53gqLHC4rk8OAQYyvGDKzPnd
OTF/ecWvZbqlGx1GLWHn0Uz5/PVjTpCb1NKOygz52BIVAx6Q0OoH12RWG2JE3E3dsadOe7brWyg/
JmF7XloINyDNL9hf5DbIWnwSxAmTJ8A1sO3ZrzKGoyA3NKJEWfhEnoeau8werNsIX9X9ULVMZXgR
Zp6V0Nw4aw3mSMJaxFCIfSdtN0YSlfN2qkYnxCM0D3LV8rTjpw98TU9ilRwshsG1n4iLU9ssf7zS
n/wbM3Ht5s0oTdW+NIlJBSDdoreJpU3s3FZR3qioHl4LhaQEin309h3QpuvSyNGyc7PFcJDB6P8m
nb65Y4RpzkaKTyIrc/CBY+x7t1iteBBjESOu0SLrwwBGlG/1oK/qzND+um4jSsVSpkkFp+ilqiP5
QLV0RhVXxAxWkfIjtUZZHwCowMa7S409i6wwiTBY9LQLiIbyUz318XU4p/kurPzoZqii+YBzITwr
ZsB15wHpX4thtF6jOLVwZ5K74bqtvvLYFgwpHnM7Y3J/D2C42ug5oTGwtdL6I6LV8qhbK9pVgztw
MBvDXR5r8xRSsfVYqHFpSjCn80SW/N1OMoe4iSFraH8+OYmkU+8up/n3JIjCbNNPBjBpu8rXWcYB
Ehm+mS+Dim2iI5H5npGFufbSybvYpVm9WzoAVRiM+gq+rfGoPS976swMUxUAzpjc3ZS7+8Hwejjg
HDRfE2v0dsZcYlsHOSEOfpnHjzpI9Jpg33BuKsRi2uVy/37mz5PE6cP8U+tpeq0ir3n0AEtzveeg
Z2DGsNJ2wV3Eq4AYmrvCimVcz27vbVW3ZOngnBATwrMw3AG+KadNhbq/Ga2oPEEiwOQ/We3NlNv2
Trq0vfRpHBwc8NUcorL81naU7Nc+tpsr4bZc/ENdbQdRxe9Ba/Rr0J5iK8e0Z3FcmBwHqqx81r6j
7ojbsa/tyu4l7yWeMwRz621CY79PyGG8z4XsSH30xDoIifhvtm+TdXJDQjySwzkqUlAi3Fh8ojLt
J1ddP2VP01BjaLHb/uxYRn9mgEoEKd2+/+pz14X5ABIEkQ6Ndu+ZsXmD7wwed9ek8kpyVHgBexw6
B9r2AIQAOQA2IYJoSwGl2s+17b9Tscfa0a2XNGUy5dmpTK3xwpolvfIdzg6rOps46NB5wW3JltVn
r3X1iJozXcoizN9pXiCrFWXFhfu1+QVPaPqoGjehSCe1nRuWSvB9kja8qr2GU3Ij6bCoEg6VFNtV
O0+ZmEvaxh5e2QQUchWFQX32GzO4cXkfnmgZ45RZMlTv+Jbde0mvzzOrHgKUblnXMSA4GM9KFdFz
YETJSQcRtUy1JlzWtxq7mqquEqX7PY/fCa1tFjf8WO13ju3eh7GAgDqltspr75xotl8TA9NqFNfp
XVW28FUTz5aSy7NQ24Kc021f5DMqSTRfqbIwbuvEhI8EW7/6aebtNgk1ozdu0lGTnff1jSMVFtia
p/RQ1w+AzDp4OByOQVs2nJu0ITxWQqlzAAk7gpRw9XO60LoiXDSXxkt4cCdzWzxEuS/+Ll3/Zy/8
+73w30dNh6Hxf7sY/v5/1kn97f/93//6q/w2sHr0wDuu5cM+9pljf7NQ+AyrDmtIFHvbIWbF//WP
YTX4m0fIkIY1SuUdSMlL+88/1sLO30L+Ci2FyA7YNwWdPb+YJv4nE4Unfg2xkO5CUSF3QOxqYTP/
4qKQ2hRJAi2FmpTO5cllGP63sXbFN7sMUW6x3Idw/2tH3JUZ3TTOmLZX/hL45TaRz+syHcNh29VO
9aplZ9/US0yYQZHEsP0zPYwVOH6qf2aKfSp1wSl1Rrueu0TAB8qhfniYR5EWs5TC0sogoRwuYeXg
Z245i2Ty4rIC+ZxCg2pTY0h+4OEExpgLfNIrh6n5Ku/mHvHHz6OtWYZOs9KZOyxUK8feUn7Rya1f
IqBfO/TZ+EQdg5nw3WiDrivxd5MYqpKxARtYIOAXbvZVUVKegvvHlSlKEX5X/UhvbufXVBkAmNrM
o+1va0D0DFXg1nksFjV8r1wrDbAA9kznCuUenBqz8SoG4XjpjLTaoSR2wIgHfkql9D0VwX1yQdOj
hAZyTvuBrzm80Y6pr1wMxremYYpH4WrnXaZOmOHnNOBX0a9m3/k5FpDJMktiurZ9tAHL0ceSuBen
s9e9jYNeO3n5o2Xsu23bsH8pFX79fYc/fe+GSbWH9AL43SjSZj+whdt2NkqtDBwIhpUigoj/gGis
N+zsgQVVNCnaSjDjYBxXunnGozwX67rKg+vK6iDYyJ5uHbNgiwherQz2sQxQyuYW4r1X+fk31Trp
iQ9a9gNDrTpDzim2Yd6X3wsumU9O5eW+savowcDWzpLCbsP3qCvi/cgn9uwunMUuLNsTVQPyQSSM
+7bZZQdTaSj1hjNspIu7RbKYP42ZSzXHrOyNZ/Pn8qIz+E4e4EY+sukR1abYzX3Hjy9k7fwwRFB/
1oszr/TciHYCz2qvGeKCJyj66WNSxu0x6WvzSA2IOBfAOtdmU3enjBDN95CIPtELX92WXMAblu3G
NpiK+bEHAAzTU8VvVtJXF9ONHM4w2I+DBr4HzpiOI5MR+UyxdXuTkVpI1qJ2wkPc5nrfEyb9pMCV
5UxUCX1rRV33PY8EWGudYoTsHeOerVu6TlluYTC34NwxJNvXJeenq7qIuVwjlkw3nZTeCdJCd9/x
QSQ8o1vCNfNI3zd9MlniaOtJ0aSOSM559gMDVXxD8UNwbDBnMsuNxkkUfbodmP2q1QiJ5dugh+CZ
oHEc7aN0Ns4NcE1Y/y3YHjn05ZFi6pkpys0JPjMXbxyHwDs7Jp2/xGa/1FVpNvAsbDNxsOeI24CD
bx/WserpGpepfsECpHY0P3kF5y4IAXQ0FhogoIOhukhr+BpeHZgxhlsZh1tLi/zHaJnd5yyc6E0u
CdxeMeGs+MILUGiu++vCyKxbUXhA2blcmq80tKbXqKDCBHeIxRjbgMNmmpYZmQlX9Nh5VeZSOY7I
lYPnjFjKzp7HZVlrwbsRWSn2Mo6fdKLlH2HKODMFffgEsCG9HlmTHRN/HoLdWHX6hLKXfcbKni54
AhLSzrlKaWS1g/yujQP7wlmz25WWaZ/8CniTGmrzgredySNM82/uMFhr9svTaxAb4jghMblwAWb3
TMGQ/1DR8Hvv1tN8cYqeYaLzJMXHUdA/GCm7eDNpRj7YpvyWihJ+km4bAushkRwSNuYIobeMD60K
1FU4j9Yb9iT50UFW+kpcUXM0wBw1TdpYY8nyriIuoB3xqP7CFsE/dKPhXYY+nX4Y1E7dz0nW4ZrJ
quRcg7CEB+tM2QMvJFlbpmjOOid7EQKqvgmJd+BgMfVXT7C43gRSxy/zYmyru7DfjYaanjo/nOm+
kVXzRN/wcJIllYhTGJhXuOKGDd057bNShtz0Qad2Dm/euBAyEgq8njB3yIOg+23bu9wGUsH03oYv
sVUk+9ntqjPl0OLdlJCKReVjmLZL8b1u0+ocOD2mq1GTnozt5MFpdPpA5dlwEjYylR3o8WbxgImV
alz7u8dvgT6fILsBKCvQMaRH6UwNFvwUse4kK2bH11Zv1Fdd2BE66kyg/7Q1tcV3RAb2kNqIzM+5
4m2bpsbeoifC/ytafesVidhXXW9vnbKMnymUcs4qSJKjNTv8wjzkHmvnW51H2X2EXObX7u2sKPiS
WkM6WSE75BiYRrwRJJ1Y6lf8eLYzL5Khl+BqDMYtFnNOIzWK7p09wqoBVtyq5q5PHFw/1cgNAqQ6
dIUxlc6mbQlQlGOY/ZBh6p9hJDhnUHPVPdJedXaG2j859QRTODQIxGgnBrIxtXcRmBaBYyqnx6iw
Kpdmd5JU/G6S4DFHdjvmc9UeQ9gaJytqxTbnIfXEExrINFea9erkvbkuGunBXeira2XXyDJ4cg7A
P7s94rC8qrl8CRwtahYgaO6yTePxnJ2yW+6NKRkvoWzw0XS5enWBcal2IAXAnO2Chvd0cPp9UkE5
XPWGSK8HvEFHh5XENgvH9Moj+bTTLBkSjhNDswvmwHrKefAchbbQkxPqIzZDHfBQTv2cQR2z2zEy
iMUZOKf12oy1e0X1uvOjpN/chpCsnHLtqjDfWirWdGiJIqzvQeZMJqpADN2QFAGZy+AJJo4drIdY
p+/WYCbPtYDESH7DazYugv3Kz/X8FZNK2/Sw4O4qa7L2pYULK8idjJ4dKKRtmJnEKsduawSstDIG
uhs78/WtpDmNAHZTZx7TkpK7iVKEbd6hv3NzFvdIrtMuBaK4MwJk7xh5OGr3hBib27xJ4qsgnNsj
yS19stXS5zCqQxUVc77iQo7OlNZ4p87BFhcpHr08y6ieT3AHNQTcxlWHGvzd42MqcM8byUPemfrZ
rbrmxxz1aBhWNADV94r+MwnD6EkWJbI+/+tmrhCX+jLKj2EeBYgqNDXoiU69mAKx11YkNDdmFVJm
WE0GqygvSrlN1N/p5Sm3ea7GI4n58hDjTmDHmjU7I6NEInBE+NUbRFTrPpFrG0gPmJkM6hIVfgEL
zlC/SQyOOyuLcJxx8d54jaO+Ei8HglIVYHdZgfQnI8TeRozD656dTIsnh20k7Cs7m/e1ytQ+YlfN
JaD1kZgUJoFCy3TnaWXTa1SZ1pUMcv/OLcfPseadG6yqviRl1u3rVgHhatgUWqGdXkk8pYTcaDmw
4PxftYPrbP1Omx/cze23HBPELQBrbnyppgqi4ca69ju6hhNjyVBCOb5m6wHkZYj6jwRvr0FnXJeV
V0Uzmw5sLrM9UhErX9zJne+Y/o0Tuji2gSDDFVvZXJOrIEjVNZbw+hlJrl+3CUVipUW2dUjpBnHg
+X7zpUWrRiOmr6hI6kORmZQXzg7n8FXfK+Mw2fogUjtdN0NcXMqZesi1r1Hw49QvbiT3lGBdOIlt
rRhozG41BJW8EkHOWUTGJeQHA7r0KjCj+ns2LLSejETtcwDD5zDTH3JRRme9yHYYt/2C+knIdGxH
4PC32U8SkFkH3R0PgpLooVpYQcwE+qn6SRBSGHtueOLMZ7/l7ryiuLk8zY3t3uKGgUCk0a78td/a
4l0MU3rqeu28kcxNv8KfAKMo6pdyxSZ7aH8Sjn53zPwvzOO/UOcWDge2anrjiYC7CBgCAeP3uIFi
qtXoKyCU47fFiNbt073xhG1zXeL2+3cEisWl/zsR48/f7Renug2iJJ90WGyNg/dEU9mOJEuySrq1
3nm7fDfcAZ5d/9VXSMrAwaPEywxMXukvr1B02oecFix8Axi7a4BxD97mW32stsbtv6U3cLr+4wvk
m9HYghUqtEzPCn5Juxd9b1R2Cb1hYSjYW6pdnlpMdta9cxr33mdx+ifK7z9LlN+vPwhm8Fb/9wuU
9Ufx9dH9+W/8tixxl74LEeCXIz+Cos825reFicBHh3eXxIlHbIHgxz8XJpjvOLxxfdpETjx4Cfw2
/7EwQRKEamCGfoC7LoBS8pfUPf7WHz43AnXPg8hIsUaAYY9PDy0ev78MU2K/tlsa5qbI0aIVEXyc
Tf3X2IXvi/X/pku8YjuNvr8revqecraBEFUpNHW0NE+zGKtdFBbV2qOT/GQj0a98O+U/++yJfqjh
CbZfdQkU7QaFMrDMWT76tPnBk8S55gsSDYRNsG7n7JBjlvdYCq9sgxND21jNgbEv2+RJ2l+j2T6j
QmXUH+IadRIso8C34UZ3xV3K8UPQsUazZfFtatp+jYBQPuat1x5Lo8F+7vWsOQr+JYqfu648A+nt
jq0OD20zvbWE5zbUHCAYNvWDUwdH02yZaEPwvZ5of8yeIgoYlE+5VFvbWQwRQQlzaszf3RllaIzD
p1GrD6HBimnc/ivppMXKAnAWB/Wh6VnnOM5Sarxgy03ggEWBPcYcUUiVj/E3jKofnipv5JQ+0xFI
cCxudhFyJVNWBBgpVoQDxGnS+qGPh4+y8Nh7GFeONIBP00sFvIubkNrSrLpNF3g3gFigVw21EpKe
5rUDz2mV6HQ/JA74nTb7Ghya8EiWHkbVnV2ieOu203tQWpq6DUAr5Ba8dReATo5764Zv7C8GQPIH
gm/BZspc2eHQboJQH8Z63GeLGBBa2M1G/dhSMBK5xUvWNHIT1wQSUN/IV+QKnGjZH/NUTicsS4/R
mH/ULdIX+7WngSwH3PSBLfwQvyJBIKJRC4SfEFtUdPbS/EGG1hen1f5gBN5tY7nfR5QlOXRPgx09
sHoE+xeGGyXdl7xhCo5z8zIWCUrbRO5zHgr32jApAmE101xMPPaHTmL11g6AazjGfp1fDxlu917x
apMQ/coqNDUGzAuc+tIXM16GkWz4AJJHkj62yrtuSB5Ny8CKpKNgU9TeC9IhJRtDtZUTZWRi6M2P
Huw5o6MXr2Fh+W9Virms6V17FQdRdWX4vb2JejpbYMeF6x4RjDVg6G1SoKTnzqOG1nECSOOmmDa2
307HLGzcg5AofI5OnBPLKerSysqD5bj8Flp2Fqmb2AhkJVCBiOWQIX0SHBhA9mFPiBuTTQwmu6Bb
LZyjWybNd5jIH4mbPsRkKTGrOUADCeyv4SpEq8rJJM4nezxXM+8MssP9FLceGw44/6JXn24V/eCg
891uIbpT1P3SY3gh9SqCzeDYHqHTPEV8Kf31NGHyIykPwi+HPZdTwYOKXOPXWmREaeVXeYB641Xh
fepV+XmwOCMMgvOaMc1flUc2tDenFisrErUr2uK5mSuxrXPvkRh2v6nsruXiUlSvx6mxcbSoN2lt
St75wqNIlx+Y5E3NDkLNeGUtY2Nqo94os1gKsGOcNYt41GvcBFGina1j0RSc20A42v5J1GlCpTvP
8sHUBxd+CJEPSqmzHojKXF5EnJ/KXtsrOA28YVb86U/yKtYzXHFjU5Js8aT7mLhLI3I1PQ8mTl1Q
Ci9twhkoG6hZaP30NMA87NLwPhqQprWCU+HmCGQ8YsYt+yeJ7hO1u8ZvP1xPhVTzuuil3fjR++IY
m4XaOCWnuU5Z04mG9nvLkPm6tTINJ7ugtsZJ1CVh17nKh7DepenorBMaw0M93vVAUJ/SrojWY+HD
1TIFltqmGbZjqH2YEHpGD0qSdTVxPoV7SemBxU1NNR35d5VflpLMneEjIC0ff654iBHbwq+srTSJ
LhqW8RUql/SW3b1EDmFuWTg/Ch/2oz28OPH4Df79S5KmYiWVd+u0gdzYoaH4Y920oQNvplCnj7nh
cxiZ2vhkAGEZS/kW0tgwCvuB2g8qUD3nRg2QRFLO5qkanntRHWmueJLtWK5NqcSq1N6PWEHAhOuz
p/Z8k8wWPMuMFM2ICQzdHF9IIqvp1jRHYx9mylpT2vKQgSJd8Qaka0rPHszcw2xYUIraZhShQAV8
qkZr16flLmljh7yITcmORe7QI7cWFNStxF3Ows2OqlXIiRnxlNpcqxW3fgV1RTbmnlvvD+TcvevL
M50Kn5NX3pmldc4RZWlSKyFLtt/7PP/ReHgMyhqXtPDnFzs0Rwoaa2tlSIt8HzDP/8/emSy3ja1b
+lVO1KRGyEDfRFQNigR7UqYkymomCFkN+h7YaN6mhjWopzgvVt/WycwrO/OmT85qcE8zyHDatEgQ
2P/61/rW0BbDlrT5LUZOa82TqsIHj5vCI8i/I42hUfKi33bqYG2HhG9Kr8VPqobOAFJxHWb8LFjr
+bsiPQb4L1Y4m++1hn1x1zD4BJasibeTzs8rcVTy6d4A4YKCO5tSyYlWZuUqG9E4yZq38MJd9zpS
YOk6UXSZefLed7ZUIKS0O6XxKplTnuNQIAn2TeeGIZflNmD4ORbKCj/DTZwqKroYjhlqp9fY/bKt
nqXbzMI7UBJMw5FJMdGQms2arhkT+keZ+KgSii/M+M2yjaMo7I1Q6b2Y0iiFB6Vyt0zYp+BbtNc4
MwhQJVbNly9ni6K19GdYwlhT9vpg2TRdmE31MNYtZYQJI7QSDafJVIZTXlIVVU3zt7oN0Kysda3W
5AjtI4/YHipM/9Xtir0y8PiJPe/WVvDTWhHfFit9caiU4L2dH/FJecvMoi+TCibqRSZOC1TXgt1M
KXW0SB4uuwH6cmmE79xSzS2/6b5w0OBKTRk2mBMvniKQpZPxDX8JAISxeo4YbJeUhr1CaKABfpYP
8xi2pVK+2TUWojRE4sAzE29G9s3AV8505741RTNu8H/f1vgVJaOeIgqKIjXimH7MAmWrB909uYti
oVka3JgUE7E60uBRenrJToA8mQqeFQYTBVSDxbBb4WRxcLwOHQ073ZBX3zBMbjWbS5QAI86RqT5p
Qn6v0KwXrZIUK9cJ7kPRYHBQQw/MBxcIWszroGr91ukGhEzQWUZYxbiiuRFpRUKOMYieMotOT7Xv
xGJuwvfWRiCE9P0+9qG27LUZWKDlbSPMCgth8EDWe1YrakZPh5dPhzGsWBsV+rQAXrGaJr5/Tvu1
GiaWGFSGiukhcvM1TdnKMWg5JoO9pEOlrM5sN5i863lexAaEmqC3qoU2RFdmGd1i9thDU6hB+xo3
GYyVbWVZyt4b8wciK7WPabNeBJN4wRBOyM7k6Tl2iazViMZVQ40PLUZ8Z1Glz6i3R0ScaG2gf+2D
XsdKqnGvoisDiI9OY085B+gjTf2g5wr9rTHQVKxoVwVGYKMB6UCOb0mZSg1GN+wW7tRt7InnldI+
xtyy3SrbBzYHpIDPqarw3ufYmw3syHWTH/MJG5ya3ZXR9O7NRnVCPH/N5H0YIMpNEOgVp392hqmW
3o1F1K/UQNEWHE5w/4w0EuG6xeZXA/rLuI37g1FzUVGMucSQ967Reb0k4fnCsvJkEsxfVCn7SbOv
9yQspL6KrTchFuJYwXtrOcW6x3O4CvgOU3dWjafZG9dG7W3NvH1wygYPLgc2fM1f+1LZ5tS80aJ0
64yVPyXzTWi2D9HoHbVqumkjSK9W1W8H5DnexeC5iYFWRHj387R48lw6hLJKEWth6uIJqJOzsoSp
+pMz0LaheHc8uS9Bk60LLTomZXxOlPGEdrdMJvdlLgSYm9T2C625FbngZjE/EmI6xGOBaEfd77IY
CX56gQ7qhhy1WTULnWuYVd/4zjiULBqlsn0hIKNMkJUDM4V9MY3JSpssFVcfb+KUcTLEIA4KrMqI
gRgQraxAIIrZo0dulLJBaSfUM9wWFZCSdWmW5c7qYnNnAom+osfvzqrsNyVM38vOkJXj8CbxuuRL
XbOVA+rMO9UT7ExMN/Y/puS/JR6c4pembMv37n/I3/ZSVvCjwqj7MAD8xz99qd6K2655e+tOz9WP
/+Z3vxGrwK+v7z93z9/9A8yduJuu+zfCX28Is/96kfCtlP/mv/uL/3j7+FMuU/X2P//b8yt7bI7h
/4lb2PhbnZqLcnp++ef//iwj/Ore+NSqqcGosFXNNFVT9k5LXeI3KQGVwSJRZdpIaZ4NkuJ3KcHB
XWy6hmdrSG2Uj3wyCsvfJN29CA1slVAUrL/jvfizRB5/hA0MUpo/+K+Mnn4CiCZGTkf7nPR+xJHu
oVE678gCQf2Kt2FiMDPZaGcdxyxLzAlb3boMrrq8Y02FL3i8tqOBFmkHs1KKMaKlM8UxqKAohOKP
WOCuYeJdOi1rxNJSUos5zUEH7/uCXIaNI2IzIqN0PBTd/IVMbXvsMoO1ZV4KNmXhqKrLuggGz7d0
Vq1HHn3Zo4z51xsYf4a2qbSGBt6JW919PdvWg6gtyoNZ3xmgaT1s/VQPUX2b2hZ373KI9pRbBJQo
52MYrzti7zzNFZWG+pi4W+4H5TRdaVNQrnphK9/CGeP/sqQ0xgT7lkFV4B3clHbvctDLqRZjW83N
HT4YCm4UVBiEIzWbYdBxs2gKwwM9Mb15dd3CyeOoZeWjy8AmRL0qya7dcOcVX+bKo3siLoEqdNQw
+IY12igPacBxuEqs6lm1BS9VaQW2L83mSY0AGxyoTEAFJQmBLyYbxdE1J9VP4hbTSmnVz60lnJVX
AdAaKCe4VPponqC1B2dU7fpolimDCdERbkEKIV/YRGOyLroOe9xQiR3HrW5L+w1p6rBX9nma6hzp
eMzhvLbFvnCm2WO2wFa7qEAiZot8VvrLxG5mWACfHB66WNGvhEf30ybtKn2NZsbcFDHBJdtew9Lp
u25lvTumAMol5j56McJB4+ghxn6DS33K1nbmgiTRugG7YTCP1ZLLzzu6CTjvhYekeh+w6lvCfwiv
+rksNxgs9F0RK8XTaI/DCoIBjZNRQJUkhYiXcnSw/ZIYara2goVuWfd1DUNfDr+TNoJHyKyEEgDd
mgR+YSVovkZlND4ZkE4crA1T/oxHMT2qhTk8Sh7XbazO6T6oHOrCis6SppgO5Sbmwv4i6jZ97djU
sFQPuwerSt07rOzuNQc8OGV1yZKdCou6Xai5aNRFF1jBmdMVnmyaABTPn+g//TLqc4GyoJZ3Qs1q
tqBFTV5uLro1slK+ywi0HXQdRh5zg629FiO/ohSOc52FqnGOTT59RpZefSynJtxPKibBoTByEvrG
LK5JBdTYMYD+L2rSwR0lA0V2r2AW2edjUELKTPsw5ePNkhMxLv2kCJO2sF5Ltl1kiesCOBYzBbsz
LCJVn0wLkTdOwDo3b97VMp6BWdY1XRcBSBLuFwFgm2LacHpNjzRf2+ueZikiCHl7FaV1T/HYHM4M
4Rafaa6QuXW9PrjO29EiqeNMxbvTi+yuUCP7xplT94TF1mGx4onIWVZqNxEpiyaa/JKm63A5M8wK
ej7vKY8hwUT/G2mwJmoQqlSdtT49tOGhM/Xk4EwDe2bNnooXLxThVz5pj4pEJcvuUo1E7jb0OmLA
aV1O27qFiYgxJdnrBcIUqLIkuSKwyZonNLjFMtelHpHkpnjNzIA/xs1otEQRU6JN0Oj2MdXhAnIu
Fe3asga+wKwi4YOEeV6CGaEj0DMjtk1a3ecXKk1I1A2MYweVwODXOeX5sbFwhrNmznoKOqdwl6Wk
Hhfow8km5Da+ots2+0oQethnHEwRYccYtVECG4m05dGqbxvV7zxlfnXZqC2MpqAOLyvD+jSSTKP2
j9e4zXXAz77gzm9gTnPMHSV1DMltFtGjMw4l41IeWvVtVhcp3u4JjpeDXOYtktQDu4VFNr53qVK/
d23POMRTSA2GBuPlQnxBuXRxlCa+V1qU12G5HdtFVZtE7kitQwqp4xotK8oNkqfYy+f1pKNJwH8R
3SrU1PkqAe20cSJShisSWf17l7JYlDohZ6qGZQ6gsCZPz84gyiNyXX1ujbxW1zR0YL1xFdwcAvoH
Vixqer8ajMp8otIPXeDfSxYo6nh54oryTJCevimN1ErcpoeAc2q/BKmYntGLERKBry3qBJylgbzG
qXlGZNab6OyVVed3ZVHsc+neHkK16H3MGNl11VPG6NMVi9U7ayS+Po2HK+dfVvA0xBYefljEReCo
5xhXDcbxoa8uwHe6W+Elymtr1QlTgHSbdywIKXWUHnTqCXGjj0N4cYLG2iJqYVbXBCWqnXSwJ0Iw
Zyojvvb+w+LefNjd+coOR300grdBbbIjw4zxHtoeDX8skgk7Rp321EsXPbeh+ZR+WOttrD3LTvrt
YadwezVzw37iuNs9cXtVMEZieJ44xzPaNbB9Aztxjqy986uIC/wC15iCE2nvzKXrfyjcYO3JJICw
pugpnonbUXih2/Av1d7a8BUjSdBQU4OXRzuYMmfQ2FwTy1amD4LEcI+0YhUknDEI4DdR2GMU6a03
2sZjq8Exxn8iUw2IByQcKD8K3oM46CUtkCB0Q9bkttUJRzgyJgGC11uXmT1yN5ExihQ+0Qp3Q3Sj
ir7durnJVr4idD8xoCXlqVcGj/BSEXNYV2lBPMeziUeilmNmPJgRMq/LZKR0fY2nsap+3Yz+rXP4
X56wvzuZb97Ktnru4ufsH/Lg/I/Va/yHw/v/h0dy6JYWG9//fIvn//P/kKfv3nJO+P+AJ3cTt8+N
3Ox9PpH/+qf8ttmzfuGQBgEDYrmpsab7tNmzf9GhTOOD1pmT8Enz2r/n9izbVSHM8XtUos0Gv/T7
Zg8F0ZZ/mscpBinn75zGUbH+ZLHHZSv/R9qFv8z3p3G2BPRKJY7qR5X1CAXKuTJp68IlwlqLyst6
h+XrzB0+W06eHa2JmkT01wRfzAZUWFtrLOIz50nzQB0BksnWLYHZpZv2ziaHWrZraS6knwzQWlJ5
FsJ4cd/L5WHV5zrxcyteFbWAL4vB/56CzXxplwSdKzllhlH6ThbtbZbjp5xDA+pPEUAqDz6q+9IK
TrBZb93WcmQ15PDaM8XSQYWUBQHYhHJbuSGsVTnqOoy/G5Pj8sK2QxW0K7fvSQ7HVqbCvJIDsyJH
50gO0ZRrErdhKucQg0rCpG3IkdvsgVhZE4fU2DxRhsNJTg7oyceoPgSHgtl9YIaHhf1AoRqePSZ8
07UeYzn1h+FRQQWYnOB21p27aWBY4DiKUGAH9mqQ4gFAeFyKUlCA3g3rIAMPgNYgqujbKMWHLGg5
DEk5olVv6FOhu7kKH5S+9u14OHaz2OlauMthg2+E1T1ZSB0mkoeK9EFIbzzpRmtvg86oKYsjViIU
5z2WmolX4fQhAL+1kFNKqavUifOtGaabPu6J+2iE/zNreLcsi1IcqcuMA0F+TWo1irSUZkBWIPdM
xNtANgOKdbpV28V3UGhj2cmMk7BMbnKpBRmt9xJIdQg79nuLXETTH6OZBk+hJz+NnlRLYSlUkJgU
tKbWRh5De8qH+tFBiwLstVGkOGWXZr2c0FFMKVzBPdvaKFmulLTsKHxGoKkXpcoyhpsuBfdSAqNM
NFiQoY+2M8yPPZDyaG1KzQztrK1NIIpNmqJpFRDARV1u8sJkeyNlN2o2X6y0gwqnsjuKlPIBeIuy
T6Vcl6PbcQvm19zyilXD1UjesNddwllS7CNeB/VLVsUjnJ4zKQkGtLMuhG4pRy0s101lXGtuvTcT
a2+X8e0Uj+j4CI2WRVqyMQx/rvWzJkVIfVbazSCFyVhKlHXrbhPTCHydiZEtsvJOE0Htc/x+d12g
8BbN9qSOJMabLCR5H+YNKYkyyqkQptOVnddbZKmFN9bDBqjXayaFVENKqjD+hoVaRgzoyK1Tn/PM
kxKsXrenRmfDwp1ORruMbcUKnovFoRAwAHSKjjsb6KskPEACE1VjN9pD5LDiL05aeIy3+MhqK80J
VhZAUaRizPfyrYKawx6ZbCYNCaz5EJd5d25bqTaTnH3jdEoNYHnUpB7dKqRtdXNWWV+4951UrRvT
wn+Hjl3H5hOlqnyNlfx5llq3UfdvUYswT5LiEvYmerhX8yMikQtaJrYVormFnrq0pY4eGKx3Q0el
Kkqq7IbU26tYmt/4MkHLnR+ZvEjAIs8jW9GWhoiWINzPjGlLDykfP+vXQmr7NSJ/PFdEH8AzIv53
uf6NaCRgFUOJ8LeRD150k+3s+Jqw3MPFsFFU/r5uFXWHnLF9C4x8N9YAvcu8E2vLjomgOimXUtw/
EkIp4MZ09BOO+oMzdcpandtuL71EfKLD85TP46J0gYdM5nird3W66SfOM6xUpgWUD+ETm0u2uCKT
y6hX1a1H49HjQJNN0NILOLsq+/KhXulQwtZkDvJNzMJwmeSEJ0qYJrdtG3K/MmCBqzbNjgFHGEGz
8MqqnTunFu8sjRjW6GoIW3FJzYqaltH4pnUt8qWZPUesmhVh3DpoDcBEgpepc56sMXt3kF5FFp8w
zSrQhWQN3Zh/yNA9rb40Yc5qWRwr4tCbFHv3USnq5rqqO1TdWBV0WczxuZ5j+4sF9XhhdnXDNT31
IBNq5SvvX39FkVjoV6EbIy4zQhHafIWAgiRVptWyCp1vHhMGNGBD7DRadhZjbqN+6HxtVI/guJek
NFObRGpEonw1KtW7yhusnqxWv7plFe80fBSLITQmuJnB7eTSKQc7C3de2sY0203ATWttOALhlCtP
eORd27hbmPb1Jg3QjQdX8GChQHwVVOXWzJp1QMqd5I2VrOPcbXaeTsxYhbftsxiZNmgc+PNLykej
Xr2v2H2RHWcHyXy04ph8qDrrDDjgS9Vk/twMAA81cxcMOoFwVPJYHS4B9d3kuSeAo2xTXR3PBJxI
vI/F01AbJb5xcPzj9KCY4YGowrarJGgqrQ+FG62wL4dYEsuT4lET5fWF5nsDTxiVed8P4TziBi0f
hTW+cgN7wrv4LRm0m7ExCRk0JB1G+j8XqWypLJLsmo5vDQ9p0fhJVt+Tu86Wg4ZbxE4fI49FXNil
2z4W2oq7yFombvghMJWyvHF7sjKqeaCf6FIGOj8uPvgULotWbaa4P+AK6Jf0tjPBE4RCwbhqhXvn
6uQuDJx3OnNMMd8GCtXn6rCyyD4B/98MXn0jqJHgrsVrAdvcpxyCzGo+8NwDkGPSrOrSoB41G9fz
zqAWTr0KOqVz1yyY9kRSNnaBQ3jgkdBRFoKLhrYJtan3E8bapSGKu0k6iPXk2JYETKkYuC7KzvHt
vmaaL7InOZZQUu/u+IlZz7vSk6jytqsyq+YOlHm0x5QYGSIKmzhmgBczo4DFddQj4AXfKE3HF0MC
7QkHgh4S1Oxn89ULWB0aLnNmjB36i5kR97aVqju3ZVHuB3L+/xWn/KOu75k60Dqii//+GEE31z//
r3huPk8Rv/8xv80R8DpMB0QO8wChjw9m3m+yvv2LxmOK5CSpShmbZMT4dY7QVHyATA+o9ipUKwKP
v88R9i9gQZChHE5tknft/a1IpfajQZCeafgGxCod24XKaf7gnK2NCPE4LPJVZATjOowqjchvXe5B
DHf+mA3JUrNCe+ORhjxU0CS2it30nB5ju15aWQOqN7N17eQBkF19em//xELMW//J8iqJ2RoxLQt4
CrsQ3ZYFVJ/3DYYQZjv0QCXg2dWs9dxkP/cmtu6QvEyZecr2r1/vD+8Er8fsRvJVs1UauOXf59N+
Y857C2EbbrI1KNcOzMCJcqOfvIT1PVL7Xz+UZ7Hn4T985B6m0M8vUs0paGKnMP0UX8SOGLW9c4NK
fQ61gsaDtB+oKF47LT0ZW2qnu7eqoThmWfKA2SpwC+9M+k/vtAR4hAALQuefaumPbttmFzdJ2+sG
w6a2AELdcgNR5reJjo7at0bVuUQJbN4VLnWmOG+awouqKhFnuZByiURvB81vzRq0eNphFVtQ51Rf
oqkCzBUNKq5N/s7pdVEQUfVNQhkviWonZ7gfykOYkzpcOgXbX/ScILpAOk90P+tibIojgR5lMY5j
7XujNo7QvSvzuuMkC1MLvTvlkBdM2SKLPAKpgAU6DefCRIGQiPFILr0PGO0cBuKJHB6I2lxVukct
H/v3tjSnFZjCaD19cG0d3cnPBmU7B68kKUu5EAhcrDTGpXDA4lZOUe8TicrFaEQ3rj3VN3ULSNdj
bXGeQuC6gW7URz3GlQZ/0XzsJIR3lDjedMjyHS42NroFvMobrY+VK2ewXFYnisbowRp7XploxLnP
N8qTZ06jf1W4bZPTLKFZ+Rgss2cCsGyPIokOTkRrxKuhLb3Hys05clMw1p50QTnixCIgwYximbdq
b/ZbLkrzppOkYquqp73VjeK5lRxji73gF9h70w75n5WyLonH1BODj2NiHPAWDMWpJxgA2upfoOSq
5h13PwDK0Ev0V0dSlcukb5gl8iGGhyCxy54EMNPDIB9BXZnXi66DK7PM4EMwy83uRh3crGYBVoFy
Bqql3gaS78xIOYzL0Q1ryMmKlzdnVSviVzqijIideESaJp9DUAgR5rq+cHHlYavIFqmDPyEviv7O
yRJrbXq0gnR6r+EVGENxYw9xvcfNC+YmgIgv9DFYaWZXvbQaPy6AteplsEhjRVUd3eiq6LAXOGN3
ShqdPm6ncqAfsxtc5bXZb/hOuS9Yi091m7g3ttuOoOM7mlmYOib2b0ib/dkZx5IYGOTKe6Mqquea
+7oE3rjEcyJN2dmjQfDREu1b7Tis1LqGoAyRtBr/ZJdmm87pA6pntHjB0G9tJndMNgXs0XOnxfYp
CUdroxg00pUUEKwad7R2ccUFm/Rgb5CIcXyyUMB3M41EfyczvBNK2xBRm8otvops782q63c655dW
vmEpbhz4NJYMkCfZN5348bIipXOAF+geersEAVNbzTlIbGputRlNhxaj2zC2vbWiwuZYpAOe7mSO
hzNQHnxnqehY1MA8jFb8X7tQcIVyIq1nDuy6hdUExQodFregGQRbur0NBCYGyahIiM3Slwac3UjC
tdWyVFG1LD0rc2AeqEvrHFyqqXnShzG/mV2SWwYmpNvUSiNOfk17kzSGHEQ81pdETn3M6s4VHPtk
zWploE8GQyfVXgo2ljGqiSjaWrx2kYPTq8RuA9DfUD6w1qh5/cLkNAeIYZ3oYdNFgIu8LD+5iWIB
S3G6PWTVFu47n7WfZj0W1Q6hyE9plNnVAQvkTBPZO5VlZN4j5qONgqcaUoqDf2IIo/DFpCX7gX6r
eIdZvr/PLYLnMe6L65iE81mxp+4Q1NRBxR2ihR1108JOiVcvgtCaNmjwYJHHeHyM8Vgte7v3+CrB
/FwO1Wx+pWx9fAowmUFcqYa3uam0FeZZwt12pfONhTaSq6W5bVtL3RhRZqR4gECkLpw2R+cxIZR+
M5oeugY3rXRBYju66uluWlkThnfG0skERiiC5mUyg3hbjiWQHaPjlk6UYBOJhHY2lUbBCL9TC/nO
LQDQD06sXoVpb59qvdNemi6IDjlx4QOgYbzpgVE8lrE+Yhzvshe3j4PD0OpKstX6CkNbNE3pQ2TA
vKK7Pave8HDBEXSp/EnDhgqBWUuJrJcdp9w2z6vcj4lUvwdDZ1Iqbqr1N6t0xiUgh34VyETsUIbh
IcQAds7iRL3GC0t+j+ap5oS5yvky0ih0pEutX7MWIPIa6kLHTzbOO6NNon3SBjh7XSst/cITk7HI
4prvYBMKnjp0CmTLdJzzq6LJ6+tMqZJNX8wh6G4CaYU/TnF1tmu+nk2gjUfA7u4WSxXI3oldx7JI
gS1S606btsu2r8IwcRHeQL/cXAT3A7RX9psm5T0ViHcK3pPc+4KiXF5XyA+vmpjbG7ae3qWm2Xc/
4ufGmg+VcadnDnVxQwschkiFHR3YjfCkMIZAWZeBGHiPs8z+SlsN1UjEwts3r/LWDJTlLkL2RdBN
zQG1JNTzq9YgHQWLUHuFceMi3Gm5suJTV27JClLfW6g6vs02r3pcbFBlCUxz5IOrjC3yzHsLk5LL
4RJ21nRdqeq8HIo6ukpjR+aeu/ZFd/q7IOEyW3Olpwc77m3WX21T3kA1zveR3os3RiRzhRNpOs1q
2151c5NemrTM3ts2io0F1hzzzkPLtjcFfeXHIO2SS9SO895keFTXlcaDZRdUhvelh9n0XPJE0ygm
qEA/GHN2FVaiWDda39050de/PsjpP8rv8nD6+Rz3Q/grrGY861WUr1ip+fQotldPLu7t1bwtDqm3
GJdgTP1l6jvl0jzsY/9nJ8k/ntsdi4CQQXUNp68/HiTxAsKUVKiFaXzhzz6gzP0lPImltnws197j
z17vj/kzkyWLw7TANoCxQ/76p8NxXIYYbgcO49zlFjGiqeVe1Um1+Ou39fvTMcYisqWkpWyD99bS
NeOH0zEEWFhXY5+thrR8LdhLY5JbM95e8i7ec+X95Dj+/YQhXw4sja7qKjYpEIw/zj6dBlSLGGi2
qp0HJJJgxt3RBL6n/WSy+OHD+vWFDEOufnDs0wXw/bsXFYaiRkqXr+hpyNbxtt7kSzRdPPFL1Sc3
8/Na8O+vz99eEU+UZTNCGuoPr5gIOTo1/GiJvlCVFXIyr4FptvMDbaOu0hWNZksevOOqpAfaWfbB
yVyr2+lnJQjfD1V//Hv88D2pbZpZKazPCMxT4aLKWhKeEz+ZFLU//SCplWIdB07T/liWfbo6mxLp
1A75Nna+ttb8eJVuEz84A77ZaSt9odMOvPvrK/WP+VZ57dguV6pJug/f3vcfqduLrtScPF+Zm26X
V7Rau37rEyj4Gnz7N77uf/Z52qpOwNBk6ej9ODcSv4dED3sbeB9pWkJ5PiAeUj9HKsl8OpSWf/3j
6UgPn4bvf31un19Pfq6f3lHb7jGimbxeu6Jq8VIvy0253MWHzCeHR2v4vLIPEdfOiP95mf3k1aXm
8B/s/z+++A83GxdQ/WxOaBJ2X62dxn72BE88tTJuW3oWF6J3TlrTFuu0yI2f3IH+5HrFGMLcxIiu
G7Yr35dPPzf0dYCCAL9Xc13XhOw9zh7Gz36+P30RUp+6aZiqY9g/XDve2EP6HQn7W40qbhueI1ej
iQ/vrz/DP7wK8VNuOKg7LJ6xhspL6tOPUsVMCGiB2LLpXT2WweSdp1h1Nh+v8l8Gg8+i3q9mXd7B
f1ccfPvv/wszcVn38fOf/0H/IQ/iz6U6Q7ex8GKg41r4TR50ftHABqMQ8rxVNXxhv8uD7i8uPRx4
E7iInF+Vw19tBtYv8gPHQCyfoh+h5L/jM/jhySX9w4gIYL1MDA82f5MfLqKeGp1kDM1kVeSWsS7K
RN9gd0uXQ9wmywahYsnZd2YiVL9ORRhQlkZ+hJrvaOm40bgMqjHf9A5H3U9v7Z9og54u/Q3f3SOI
+ugU68iANT4z44cHXGflvUZNB91BTZ4Hx5aTJajFaeoqImBIAq46YQgF696fRohp8PWFC7nWtA5u
4Q7bHB/Xt9kz8wPlWMq0CGebOTiRacJ0HjFuBbmwvhZBjcfW6xWEgVEg6ithVr9nttNsRxl2VOBo
LVU1tp/6Ak6H3hviRpsUFV8FgUpWXPjeVOGuiigL124TUHecjtB9FXhv7DvV+KFRTUxmPMCrO10A
4VjAXZE2NDsCbhta5VEMjnEo59S0FyLQcD/0H0a2aXA7aLhN186rESoIu8q4JVA96eq6nAqXqKYu
6GJzQ5G8I2sW6rKNmZmXwk69Hf6mnHIPskYrlDJgEUWAjLNU0wkRzs707KoBCdYuTRXKVRGOMbZP
NZioEtAY/7A/i0T4nW3kBsJviQmQthK72Sc5FSA7uCXtwCzbJ6cO6uiW8CNWanapxHBTW+SPpeiK
+yjow2tNRBgBqVpoXugvTr+1AX9RZT1DH6qWqpbO3zAZoJCGTborQel9BcJUrFtRZVcUO8+7wUB7
xlDK4b+2K3FmBtH0bWQIYwL7wrRQyrnBoRD3wSbOtI0Dne0XMl12332MGK2cNsZCSS6CPPUVgl97
DGsrWCFppm+Iz+1+UJXixqbAwwFmFacH5WOomVsXX0vivWZy4hnl7EMxOxlKOQ8NTpFcJjkjTQIr
dQc/YPQHNafc2xkCTOABXvFvmhGVXxKIh+/NmGXPbR7qM+cwJjKX5r+lQUT45LpBmCw9r5uypS7n
uCqqdIAiHxOeEF5ww5aOt1VSk2lkNxRAXnIkrNUxOowfg6LxMTRqcn6cPkZJ4r3hXsj50hZdcM6L
JnrXB8x6rgghqI51mlhLNvZFvKsalD5KFSjl3tVO2KlAmpx2WudWY7zpkdFQkY71Yt07k3KySxza
q3hCQ5XwYndRD0P1Fg6ucU+tCJVtZlLqNERq2reeluc1BSvaY594CQhdtaAt0WARujMi2UBM98OD
R6r6xVA6cVIAaYHFr+2th1ywE0GKl6huCjj/sSDyOU7VIQgEe7KhN+f3RJ/M23qoiaiVYVCwvq9z
NL2qP81dNVw8p5hBddneTjMCEHdwiNrTqHgpmXmjulPyjnkubOXMTwNEe2PGqo2naAbO+EivnUX2
HKrZAc0FKtcUo6Z48B13ltWQ5tISUv9Ig884iyfftlgMuxToZFhAUsI3nebY3KAA0BQoGRmKuiC1
jM9BXcep4MARhnQ4Bgop0sRrrFU36t6uI49HEe1Qbjpyx0sctNBqSS8Wd+nY8MdluInOGCY0ehU0
68Yrslcxy/LlYMaJ70CqusrUBjt+nKk+TSIZSOG59Q7ElEbITy2CYl+TmYuMadl7PTUzXUyrvQJb
ycm5k6DgIyyRbgAgQToe+M5ALhbSMLe0xiM8TmBiiQs/ekZfGA+96zQP2pzqX4wpvh+N5BwMcS6t
wBBwzQHvAStRLVSXSWTPL7GZ6Mc0jvNbkeg2Ce7QjG+4mWHgmkI7uXdxUM9rJ6RLaYlb3PAbqhZo
nSYjCLRAaO4+axz7ySL+3QErnrtdkQ1Edq2WTORu4Jm2bHKiJKmaBodZcbWLrvVOcp57qxL7Kgu0
K7B+0jnX8yHaNNtvq7Bur4Y5NH38IsNakFnUtgrqeAEZavTsRRfX3j6NRLWyDZpG7Z4uJ54M42oO
LeepGdVrPcQtYpHDxJ5lqOuJSMADOob+Hg2lWNFUqPiNw1ZFUZJruoSnI8ncS23o9IPPaXeZrUjj
UeomB/LpAUz0NN4pPQ0XmOQB5+tIiRNxc1DTAXudeT003GEz23iekgHqc02GoorpZuo7I14afXs2
uTAX9HruoNVfmZRUUa+1KtlDb+zWes2Sak+j+7NolKec8o1FNzZ7QKEqTTrlfZMnX3B6lBS1xtPS
K5ve11L2cDqyEz4KgZhTTOomKcT/o+5MluJIkjD8KrI+T2K5L4dpM1WBCsS+CDS6lBUUnfu+59vM
sQ99GOtH4MXmCzZRUKKlTtkYw0UmqojMjIzwiHD//fNmokueT4FTz5mGrmQfBvb8S92Q891i0UkV
VQC3Su1O7bWHZhCFm/OARNYWccSWnZs8gj8ge+vn8z4jCNQysQJEG8FABvXgGeqSMV9tggiN9lrP
8NBFa8xZDy+g5GWcBtLYINFYmpmRkHR72/bQnGphsMWcOib/L4GcJoUT6oFuezkjmNyTXXVeftKy
SqeIe8iZGLHnlilV4ZRoJNaPBW6iCL45QOMJtSGPnGq4KFskSE03PyMhqpvoavVZKqTDICTskFmd
jbwkg6ogq2AzIKT5UXVQJxae3zmg0647VJz6Mm2KHUDpB5YXHwcdNB8w6G7fn2BusGZJ1kxiiyQX
VvodpVYvJUndRcbgTgZTWiiO/YVqOsNO4Acp/hGAg2l4NO9B3Zn9fkUxhsGzL7q236qpCFNG6rbi
R5sFNQPAXc5gPLgch5HI2AUEqjTYobitOrUskfPMMuCWcAW6/SjIj5GxHePmOrYk95Nr5YgIo49p
Yhy5GlWlwrg/zNUwmQWDCcfEKn5TO7dGiV+d60O76RT2PvV8ttQ5Qqy4SS56OzjOe5RweiJRi70G
qeAdcYJeZkwHSZTN8kl1gPlZpuwfHbJZDfRzQRpvAjtHCmi4ew5VxFWJ2hHzags50o7qmmJFOWpV
/TTySayhYilCpdBkFyAd+HNRVwigjKLHVySYf45M7zDs8+26xKB6xicShgTMswTr2VUVYm77IquL
SWSjiFHjRiafwzIPcSr0E8oNEP2hIKmo5aLOqjkFLxpJn4ae4UwpG5qdDw2qWyUtqZXKhlDPs0/0
4KEdNB/rAaS63W2zs9x1Gjzx+bz7SCjwg61n4DDyLV0fII5RFgG1IGtg17OQM2svYlxkEzfJXGTt
OjqywtuRAgy3kS5Kv51VTvsJ8e0s1vLLqC8OKrnYc6P6yu9hIOhqdBYGxVYx6KDcs0NiKoc5pZah
GXebjWZshlKwl6kyYkC/3os6Ig9mHm8S0ATIaJCPoqvwHSuV9bUdSJk3/VnU5IeoWZKJkfvVCRHM
67ShnqbdpQNsDWUzi7FQVRYT/jMvu3J+WYUkzLveGSGWBY+HJXO7A79Ut2O93iFJb18Z2jOPWNCk
dgLEVLIJkMSq4f6oOJndnMclRoPL2EmkbTdK8y2RdHAUxLp2TKBsYAxkqPtTsUul3NfnQan1U6nz
5d2MCguEwPHCpggvJrld5hO30TGeQPCWNvka0y4IvAM1JoXAmvtU7lX1szAKSSioSS1ptBYpNPGg
6sKlhvEOJwWi1AQ/2fE2n9swdI7xkP8L+A+gDKXTP2oWSequTW54X8klFAK1DTbzoDmfz23oFZI+
bw+NLLNP6Cz3s+5H8xOPmlH1pDGI6oAGVWdelbQ7oS1qkLWFREQSQ0DJcmvYk+W2ksn4ZaCmegsI
wCX8lJoqMfOux/J89D0PPh0BTqgmlnUtOVS1jrT2qAM021AAGJGpnZ/WcosAOgKLyWYFzBKVBPH+
a94++0V9QqXxhU9Qe6ZqZYTyij2NHNQAEQQM16kC8xyj3E09XTlIHaIabAsvrCpvppkakUBZDmCX
qBHBtrCZNGpKuDlxbECZ+mHOxmPSyvJ5QvwaJyAl/LS88z94rM/bJC+Cvy+0L3j10AdYCnSdwIt2
zcj3Nw3Jpy6hxOESiA4rCC/9Q2hr+ZEid0KI6l+QtXJmOajeBtdJJrD72LZZjboo0aChiRM44NQe
sh0w1+lM7gN7pxbY4MyOYq44oCk3qIQsnZYhcGh87dDpWkxQ6MOg5MnLk9hjOMU4rWdyyUBNIsG0
iAS5uEoH9SDLfHDGnB6zPRsegsD0BCdhG8fbYPDNY4NdPMUSjfbIzVWLkhGGrJ6yKy22srkTb8Kv
4jDRp/CU2fjmh9RMtrYdDdyyDEwHoKAKMlyN0mJGHcpkZuZK9KUSsGZL7YVeUGKvHuEb2OxZKY9s
wXeutAp6Kjk4uECrNr7KoLHug9fSdinNnMA6Mcojv8iyPTJ/ZIZS3Q97BSedSyXTtd/6W9S0DcGf
iiDwp0k8ZijJvUN2UiA1B6EgVSuMs5maa/luxRljGmR9fgXtwNy1oppicW4ncr1bbFHiAyRFErWn
l269lbnz8DO2S56y566+zDunujBI9mknbVTEW67E2EvNodu2W7f7YHRFtSdHTR+QslaGO7BvwQtr
gd9MpRxat6MM1aysWmAlfSFw3kA9stNWr+0D2+qtYArEwrjoA2kQwnoPBKclR8eU3DxV5yFALp/i
Ycj164+FQIkjDgm2YsGQoNxZOJ+WdZzNolsIeSZ45Jkgk7dF0C5xuDizvA7qA1TiNdmX8MwL3jX0
50HaQvGtUmMMOCmkltIOtssA3fekaVNj6fZFu5vUMNPnnZ4tYqCi1QT+Ue3tJ0VFvXfUVh8szUiR
ORJ1vYzi2FpEsW8fKKmo+kcAjmALmXodFU4skgBzRf4SR3ZBDTc927QSz8IROx/KHQL/0ofAtqt9
O+tI1+vDImQhiEn/C0mpPjBy1JJGS8LXkJvlNjTy8ENOkvGWV/aGD+ZDlY+atkv2kKYj+zftOYmj
RQYohWMPSaabaVlqVwUal22wnzo1QmF+19MEmO/JMLTUcWwz+YKobLPLcmttIzOVjzGyylLmng+I
L7mUUi2FpjjUik0tpNaj55T+TFf66kviWxSQmDs6uqPe9/SLWlWri9d9RyLksOI5Qk+mmSZ59Irh
KDjwV/2iScgraBr2nH3iaedVmBIYETJ5N5OI7w5GRTzaDY4iuuLOV0oKFaSBNV6rFx5Z6LUs24RT
TbZ0mvLsygGHzjDPWTY7he1ncRn0+//HztgnrIat53iGx6oPIs3sKPWT6iz9e196KCexvqEfQTqI
Wtkr7t3b+7plSrzWTES+XFUvQUZoGwaqPhy2QBrALvLPL++iNHHvP5YsSsGJHwv3LLFABsDTt7v+
AU5e0Cy+1Vs/ryOMu/u6G9aPt/UDHaEoG7omXMY8o6pbIvi40g/qBlFkFa8FkmrVsITPm45/Ml7+
3jN+T1+99iavb0fpzvKfv9z7+3G4jxoQxobpUCtFttGwarx38aArHWGC6BAefEyRbOnE9d5aR2ia
SFQc1wsIoMW8+Pa0MDYgnr7laSEorYb8PPrzo+bB3tDRFjsKmBYRubgN9ayMBsyD7jBfLB08kvMG
R8MdrfY5+eZH+0HZIJ678uD2W7eLmqiNOXoa6AavX5XB8Ko6oVesy0ovmBu3+nsw7mxKSGi+m3dv
yCry+u1b5c8oo0hqg5DbsAqSBG2gvXluFPUNmY9Mg+i7aWA+31w/fCMa/KPzAHST+HnNLt7uJ976
dkGEZkeNCHVDR6jksDm2RFDXsrC0KzPD2BCyMyLQFMIVZcnY0b/J/QKypFEd8ZcjQnv7K+W6JKof
nRnOBuczMpIwgtREQPn6fMG4paRrJtoEiGd3AIa3OCBU7nvUgDA2UJnSFSIxTeVIYbzsCIrSG0gm
bdNWTLYpb21mkPE0vhNksHaOogi5C2QNlYd8bh74BtwNBwUgKWN32/Y3tHDeLxhj7STHCRW1j1A5
sktEm/O8I9QNavDer6ritPHmOoLkSFV9kWP5o+ZBJEcyHlDuagjbgKmwHqwMCH3DYRExObsg732L
50tSLinuMHZisG6K/iQb1CSPFBXZc38Dx0vE4UIkdVua4u56//t5cZXWSSXAnNRSS56q4b7X0fCs
ga8eF7aKJMNyWtIE7QZp9bOBIBwNtq2wfSdJ/t4af9fzf8eXHl1YU8+PlrfOK/+6fIIg/csvPHhs
XjZw76UQrgj6aOV7gk561/Kdu0L8/9cVWOmtI+XJhw+OldvL3P/5/fO9vPLKtR4e6uGX2/51sSiu
vP72g/7+Lg8WMc6vbxZKuXWqrGWqPi6Nr7X7KqppZNtnaeTHi6cj8t7f8bX3XoBgv+umzxdRdP1u
eR29my7qq9Ur3B0lx17hIAVnxRXenS6SapEsr4unj/HosBh9GaDIN/9Jn7dtaaxlY9veX7jLRXSd
rHTP4xlzbOvTmz+LZXr5rHGkseTLj771F2/10aCPve3XkQIjx/v7Krr5N21cPXuh94vy2Ht/D5Yn
TRblQ/9+9aSKdKGxrR/VpF8u+pVbv9tYiXSQsa2fL+rs5vd1t47zemzj0wWgomod/1kUMhvb+qxe
NP6iuH5o6Um3syEY2zpElmhlEt31uTj0j22aG/eTmz/Wta6Mb/249pPlzR9rxotIdhl779MF+RMC
k/hNQrhIGRx7lf3ral3v4BEb2/K0TpZ+sohZztdd4SfM13P/ylusEhbvh85PmVHlIlk75tWfMKPe
F89X7fs7/wnzafIqCn6kgZ966dXNnw+j46shEL7msSPmr/JZRt762n3MXbdrP8G+n9ZX6yykODGM
7ZjpNTDRh2a+9rn+E4b53uIdRjLwizVzVByext76ezbzoCVufo8Wbnq/m3z3PlkWLIX/eHdUpI2/
vE6u/MW7/m6jyX4Wq4fheLj21+c1/nKMrTt0PIZ9Xx5FHsK56/5s9ZglvnEVXS+KX/8LAAD//w==
</cx:binary>
              </cx:geoCache>
            </cx:geography>
          </cx:layoutPr>
        </cx:series>
      </cx:plotAreaRegion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fr-FR" sz="900" b="0" i="0" u="none" strike="noStrike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Porcentaje extranjeros1912</cx:v>
        </cx:txData>
      </cx:tx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Porcentaje extranjeros</a:t>
          </a:r>
          <a:b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1912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regionMap" uniqueId="{D7132908-41E2-654E-ACDC-D5C374970024}">
          <cx:tx>
            <cx:txData>
              <cx:f/>
              <cx:v>Porcentaje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  <a:prstDash val="solid"/>
            </a:ln>
          </cx:spPr>
          <cx:dataId val="0"/>
          <cx:layoutPr>
            <cx:geography cultureLanguage="fr-FR" cultureRegion="CO" attribution="Avec Bing">
              <cx:geoCache provider="{E9337A44-BEBE-4D9F-B70C-5C5E7DAFC167}">
                <cx:binary>1HxJcuRIku1VKLH5mwQTMwwllS0SNmByd/jEeQNxOp2Y5xk36GP0sha9aPlHiIt99RiySCeTzPjF
FqkMCQkyCLiZQsenTw38+3742z457KqzIU2y+m/74bdPQdMUf/v113ofHNJdfZ6G+yqv88fmfJ+n
v+aPj+H+8OtDtevDzP9V5AX5132wq5rD8Ok//g6r+Yd8nu93TZhn6/ZQjZtD3SZN/ca1Vy+d7fM2
a44f92Gl3z6RPMnT+/Dw6eyQNWEzXozF4bdPz276dPbr6VIvtj1LQLKmfYDPyue8ruuCqkuyrmq8
LHw6S/LM/36V08RznUdIkGRNVVRR+bGxu0vhw39GnK/C7B4eqkNdn33/+vSTz4R/eiGsc/Lt6Ul+
lJQsvz7ar8+1+x9/P/kBPOzJT54Y4FQz710CgdMwo2HdVOG+EX77tDg0ux86+Kb8Z3f8pPKlc4WH
Pzqv6Dqv8vDlRPvS+fE6r6miLumyIoF1vhn+m/7pl38UR6dL4YdnD4ezo3S/nL1uledyvm6V99Z7
tgYog118+mMP/be0Hwny/Zf/+0OL/7oFlXNVFyWZRwqPJDAUOo0f9VxVkKQhlRd4TRYFsPBbFvwm
30fa8OWKJ1YkFgTWXysKL/IkTD80DrVjIP5xHCrn4vGGPxeH7dk3+T7Oiq+teGLFi+X8r2bF7S5r
dtnDofoREv96OGrf8uUfG1L6GUMezn4X8eNs+QeLnphz+9n9q5nTzaESHavQ70r7OLuic1kWNF1Q
JFkWJSS+SLNQKGVdlDVNBiijv5Nm27OXsn6cgd9b/cTS7vbzX83SVhsmH5h9xXNZk5COENJUSRY1
TTpBQcq5ovO8ICi6qmq6itAPx3oNBbVnX8X7SHu+WPDEhNal/QEmfI5rn0B0TpDPNYB/vKxqCAJA
E7VnCoLLgA5VVeBFwJC8rsHlpxjDar/8dwK48HPm52/b7XVUePr506d/WXh+7HQKAT//W0D4nf+w
Sw7ZB3qwwJ8riEeAD5CCFJFXhGcG4jTosuCSqkgqUhXAi/JzCz3H3e3Z4oeIH+nFry56YsvFZ/MD
PPmk//rf7ciudkly0g8/e6ifbMkE6MlkASA7rwqigERVfG5KpIGpAV9ouihKqvS1Ej0NtuemPJx9
Fe+XMyvPHtpqV/+w+2tQ5/Xoe3fBZ0/72yfLvXoZkP/c/jQkLcAZQBicmOy0T36SjaRzWYFSLEJC
1kRZlKUTBWnquSKJsi4puiBBX6S/6evfFQSwITkju3b/oe3rV92/vvSJ0q4+k7+a35Nd8vC2P/0c
EaRAilKRLgi6dCzGuqg+d3wNqjDcoSJok5DISwLY/anjf5PnX0lYL1c4sRL5/NKz/0l2nHr2vwVf
5O6q8Mv/5D9U9VrY/5yZhHPg4J4xdOhnOCIAp98k+lcM9TwlvbrkieXcz5u/XHy12UOY7dJdtf9A
pKCcCzxANeCLkSoC5aecWvMrH6sgFa4jQZV5iMKnUXaqevJEyo806R+te2JXcvmXa1M/A3Gel234
gUZ9l3U4ps4/TR8d/s/vIn6cRf9g0RNzfnb/coTu5yYBGincf2SK5c8RFEIZipwqSxo0picZF/ot
aFJV6RimovKV830rRkHEL//1VcaPs2d79vqqpwa9+IiK+YedKZDbAkLAah/xHtIhaT3TlHgOV44Q
UBVFXQFUeAIZvtuubA+/nOEv/8jC7Eeye61Ovg6PX1vjVAnrF7Xnx26nmAE7r6PhE3j8v9vRmO0u
CqsPzE+CcC5L0NUIMEECjox/Th98m/HxoqBAUdLf9ecD9AJn30X8OH/+o1VPTDn/6/WnOB93+y//
9ZZn/xwChJGTqAFCFwUVjKlAEnoWdEdzQtv6nYg4TqROou4UQnwX8ONs2Z69suSJIfHy9kVQ/ptD
+a/t6ceZEVhPWYS8qCNV0HlNfzH7heTKa0B2a6oOg9/T0fupFT+4eW5fduMnFiSfL/9qFsR58uW/
u131cUaUgfjTYeQg6EiTgJ89gQqScK7Kgi4gIJKk4w0nzCwI1P5ydtFWgEff5LBer30nHz8x0PHq
Cwv9vtdp5buABu2neCAOOlFJF+GpgAfjYTCjnpYV/Zw/tjC6hni4TZZOaPtVlXdhtj9Atvhmll/O
vvxn2e6aQ/umhV7Xxdurnajmxc0v9PREklNNMaCKfkpT+rkEHZ+sARA6+gKc4zhJ2PI5aOi7Eo8D
jjfPCByz6w99/TNjfsOffx42naaP19Y8URr+kAnzH2JJBJ0xcEsKzO94FeZB4nMsyalAzCpwhgKB
giSkaqcnKb78Z7Nrnujm6pAdpvbw/zPweGOpE508v/OFFz2R4dSLrtjrXvRzSPPk7ifHmX4/80V3
zY59PSz2p6/+YH9PPvqdiHjNyb5fsh9++yTAQReoWAA6fj+HdlznTRbjc7UPwiL88o9k5+ffR8gw
rnqovvyj/uXsa7Q+HLJ9uDsbv02XoTo1uwTomR+p/PnOh13d/PaJ0xCkXx7+igoCxMQfufz+8PUS
Es6RogDJqQgS+BLSICYzGGAH8AAKtH/HUFU0Hkh+mOd8Oqvz9usl8VwA7kbVjwQOzOOk3w/7rfJk
9PPsd61///9Z1qarPMya+rdPIow1i2+3HaVVFEUVFA3WQSr0R8dGCq7vdxs4UAh3C79IUldqUzEE
Rl/hbh4UWOpIWJA4xu3Cu/UewhJX952POdYRPqASKbNFsWgFkuuG0uNy9sQEr8gjQL5+Ig+SZVUG
TgqKFbRyADh44UQeTSna1B9CI6yMzJZoyDiSKqRpDoJH6oyg5cRyGlJNIa265vV39hf5k/1hhCaB
biG+BWCZkX6U74k+IkmFM5B1y7HysbBFFrPUjKgQk27lM50kOLWFx2wj7OptcCf7uDLefv5jGn72
/F/31yRREgUo2uAaz/dXJ7Evo2rkmGx2NhKNKsNd5XiBNYiEl3GMWJfc6JKlXIsl7lWSkjhiaovF
lmQ68TxTvq+3aoaRETGuodIK+bg4yNf99ViwwCfVgItFiLCyGpZJT7w7qV+HGd6ib6niW+Z8xZDS
S0UKkCYVDbAHAlwpnShSaZJQ6P3MN1CM/QTzZKKTrTU44cgwzovOUDScXAul0d/6c41IPNEWHRMp
b3k6lSMi9EQMjZqbeS5y02tRe0fTR+x6omkQEJoUSRUkTYRs/1zTScXnVT6BgD3pqExqIjUYcVjt
SSKQziPeXKajISTYv1AUPOp4ULBAJJIaHhs0c8guG8962/rCezLB2Oqp93Vy0whJkPtGUaxVUzMi
GtD2Votx8ggyICyRiGUk+gYO/tBWUNrf1MSJz+VF1ARqAbt2BnIEKzYlUzViIzLffroj0/JiH11B
oqhB1lGhpXj+dFU9NEPfFL7BrwO7TGmt4ubBK7Eq42zbzTQyGt5eQUQcDR00TiWWOQFTNVzm9G1R
hKMi/5n2kKwgGB/+UxTt6L1PwjyT/F4a89I35EVie2bKpgZ3Dc6uS6qbHpYOGoflzdubvuJxIoK5
FkBwBXItYNLnm3pZKIVjE0fgcT3TRVy6KYvvuGW+Sa8quyY+SxfSpiMDq0IiqVg2UsrfFz4ODe09
BRzz+nMFgCxwnAkKyJEy0048bWzkcZBzkKVmPWtDos2QTCOPBiMuelq3RDdFHDCpJ21BpALXBcvf
ybVIOCbzt4Q4UUgleVCHtK9CdHSipSMS8ZGH7Zl2ITpZR+rG6Fb5Jt5wOh5HlujLBNlCzON0bDEn
PAolLfZowlFCmh7XDfZj0mgsTc0qx5GOk+yW8xwhIZM4TySS2YPCQlddS8sqxF2Ic8lBCa5S2HYS
S1KqeJjzjmjmOY3moeuZzYpPwE6VgH0rEnHqik7X4sRu5tUqWSGTE3BhT3N9JhgKLlPMVWyQsGyK
JCB8iWOrm4uFWye4E7ESYu+qdr0Rt1dhxkREivm0FwsyVda07CjIoON4xFGtY061lGUnEV908p4K
Ah6kVbcPRqNLSD1ZFYXHhfKruiobSTPMRAUXnJHNB6qSLsNJSctNPNMaGynGmFgIkU6k40Dv+h0v
rYWAJoEpVQu1D8kgYn1feBhpNA9vBO1ByzGHzNTNVlmEZX8ZBHOlc/thUZROe0zmVEV0LA00kMIz
qhbX5SySqFq6vuWtxwoLRgDpdLDEAft3VU1KU4pJvkgaHBlBbYIyg4cgoOlE9GE2dNjPWNQ4eg12
o16M04hISwkk2MUl6QTa56ucXwQhTgMirJSVPle2gFamm8Q3A4WNTAyJLhOtI91F0zAthGR9I1+J
3TzVDMgtckvjeKXkNCbJrE8IughtVNlN+oh8FnAsnXM7bw6On9pdggWQ3dA2sYzzGGtWjvkAotUz
gwiXA0tZZHgRBTWAaBYf4c4KSOnWZjHR2OGus5YpVhST6r7mcMjuWxUr1mA11rCZ1u3NYcJ+hZX7
EvOO6jR26UyUJ+VjvAtuU+Y7Woq1iKCHCXcXrVkGTm62lxJPVYVmPM1NScMpmXBNuJRIVmqOEQ6h
yK9liTQYDgSbk272RLqo2TjiTGHDvL7k8FRb6lW7mHgcxkzbiA/SIomdnNwnD4KH1QTcNLV8y49t
EaK/tjtlIwyzSb/0wCUmAv8q6qau92l3r3h4XIiAQ2aSVca0KBxdtv11c932WFZZVlx7F2qPA4GI
K+5yGnFJZYpai7d9mUk1rkC7tyKIXK9K36oUM4iXoOcuwEphHb22IjUOEqJdKzEpQtBpEuAoI/p1
D5v2LAA41OAJGbmMUW91yEGHatkGluQRnYQmdyn31+WNxDNx2xql3biQQi3ZCiXcqFgAhHRTbfql
AqjWbGcJQEkPe8tUtxsmSlj0WcPq1kzNmOiLJqUaiReVVaQY1poLRAlJiqyBCGvN9EnmjLOIlcug
JD1tSDJgj0i2TgszXYb73lYrqpRkrKkYbwR5XTgd+JQIMMMYJJB/xJUjiYt8hW406WIoDlI+S3k3
8NfiMBsTQwBA3l364pUSbeF5Gquo4REbVrh8jvej5PKtLfa4kJehI15qM34028LIEE4ErF0HhsJ6
cT44ygiqp/IK3Qoe5RiaT25oD6xchWDKloj9zO9wE1uxzLKeJo/iVnArll74vjm0mzCkChEus024
ahs2cExsnABR0CXCcW0HKo441vRUpZqPeXs0WhHKlozwuEWGKqz8apmGbLjiwgr3cz41ohoniVXs
EtXQS0B9NgpYNlD/NhGsca6A106k6ynjNStx61XRUcTTxMdth8HIl40bhymONlqFxxCLIo5wTNHG
X0br1IhvYt0KJixkZk6rg2xJTDa0dbvvGKzBmhJLHB6t1Agj7ClMQjNhkTgcjTsjpmVtioWlxkRI
V11jRJnThnQKSZGbhWqUuq07iVUv64LG+16iWTf3ApY3DPk06qmYkI4pRLRC7gixK0c2cntwBVLe
pBeSbwg6UzssLCo32alGoJFpYpkbuT2UhbViAua44SoczPptTMMAdypRPTJFjK9mdbktMzvyLe0W
IOdiLGjQUWlY1GjhXcOwBVc9ExSq+zXuFVuTcQOPKs9qfiuHoHPFbI0c0kSII7fsSGT5+8ApDtEa
3Weg1gstdaqMNclRn6MRXfXUJzHl7DHD8rwi3GD6EHPFTtQNMbeU3s6XuowHCKAYczLlSixGgJJt
NKvtimTmaIKqrITw0CI2UKA4wSgoFAXpQUyx5/L3ianPp4c8cvJrfSXdagFWL6sev421XkHScHgO
XojRZDjwKKAj6fkU4EX1JKbBlEZGJREVXHQr3Psg9lqCQrmbVNxuA1ZabYM1GF7+TiKsvqGXpx31
cbJxAmpgZ2DLEUyx5G8kxNOdUZSEnpx9RXmhKxkx8+xxlWDdzI2Qltfv7Pa8fz8C2ee7wRzm6W5R
J4lT6FWR4e+iB81CjtTh1kS2Pwd7pvyfgfHqS/D8fM8T3WadWBQ5tKkG1ORhFc0HHfuuSJS5PwPY
JY4ACxbeJTjB4NQF6fbCPuSYLlDAOcNKs+vrVlnUMz3DSkmlm0akoSXN+zuUUuFGdSRaX6ZQcNV1
eRWtdOOOf6xsz8mdCHwch1h1VLdkHfXM4gFSi7X0IMVfhZt8Niq4fUyhqaBH+KgY6bq4CEhEi+k+
a0hkpIsBPN7oWLeDyvDYQfMM+HfduiHLSWa1hvQIncclJFSzmYUD7hcCheoo1gbkHD1gHsC4B7Qr
7/w7/5DmBEpSmbDaTTpy1DoA9h0fEhWQgd0t/RQDqAKQ14R4ak2xwvBNlJIk3KiIDHOJ5gvdVWlT
b2pDpUNneIMzQgd86xnpPNvFD0ikU20kUIC3+p28FQsscliHxrSh4iroaVzZUPch34Wr6qq9Ee6g
APpEY5PT7QTHs4CuWEoZrhecq7GWjjSF0lQaE5PM4ljtatrT6QqlJNuUHe40GudLKATaSJIdpHvq
z6Pc0iCvVZtAwT3C3Sa91R3vxgdJQiznGBLMVEJJhTTJd5iTHG0nDHgaAKJjzScKotJjaiNgJwzQ
f4z7awDW3EMwkK6lOoAwUvJYjUgF6S409NtWYF2PhQhuFEaABuYgbweFFk6W4nqLeMzR93rfF4TT
aQCdEmCICxQ/qiNoSnmoUQyYANNXSRNgbXakfGo6JBgKkBYzH+iUnw5fBag3HuanCpx7BL7pefjW
UpcGQ5Cnhr4NhcW4C6AJhPLKGumCp5B933/el43fsx31k843LCRV9I47DkZdkmQ+GfzEuhwPNLUi
A9GajpM7QCgy7/r9vlM55qPnLZ+iwMsDwAnBKU9gOE9ZFyUIAq2t0yMtBMkiaU1/J679+xwCNbqr
4Kf8eMd3lwCPSpeDkomjpbQJOaOUoFvAwHS1EU5VK7jqKuLP+wI30ZEgzIEqEcgERbNgPniaOBtm
/gG39XIyq8eJyEa5HbsVp6yEmCVrHuEIcFqLq+QqpOCC0OK+bdpXun0YnUqiCq9eKsdXIk6YzEz1
kqr3+hBYldzNzIgcu/5QJ62rWCFrO+YvAHAbAGFYtkABjW8j8DBEWla/Ryu9TNggyvGoEByCgSmZ
cKL0tB36VKykEHpU3w1WmlECwJWxthYNngLgeN/LXrJ/KjgzjI55eNUAXoo68Ws50Qo50JNvVEdo
hU5lKUAqBc57pNIrDqUK8Ga4qsmaLh/PxD+PIGFQU3WcvNDIbirgQIE6KKmYPlbeoqrsqCwwSh91
6CqTalFPbAJuJyX8gFNoZHPS5XQoSM4Zasi0QsIqP5MbIkC2g14dA2JLezNsmSAscpEOzTyYGOBd
JbLG9iKtmQ8EiWI0E+s74rc4pDrUqHm1V71VmJopMHYVkSSs9dgD+uT+HQd7xapwmOb4SrwkAY8v
n+iYF6uoL0aAOEcCUySaARyDrxiCUW9yaDAW0OzquJ4PFeYCktqDIxoA9C7jbVqZ7yWy48Hsk7jW
RWDsJZieqcDioxMz9JwiVXDZN7zLQMQhVCcXOZxuZat4U0yzdp3fgW4KJitkfIhzXChG7GFNm2Xj
govN6pIDZBBE9G0dfWWZn6eb52KdZPdgVMe0DkEs2fStdiPMqtvWjAzos0uoQKRxEg3XwDRDk5wC
yTreBJtp52ekWns8zkzID1RbagKw1gbAYN7tOCzYui1uKuq9w8K+kjAgTgQekgW8qw1vdZwkDPgl
D0VSDppvNNC3AR2mQ4yWLfbHi5RnaLwDw+JGBMgCLYbHPOnRn1y5XJfFrcDUyvRLGjg91ObSy9/J
ZcdXTl7aFyQCshzeQQYhtROcObYeV/J5Gxglqx91Hyi6oFh0PotslLI6M70K60AaSvMiJU08H4NF
0BGuWEaNHaksFKw+Y6Fo1rswJJXtqwDjKludSCYTtd3wE2lk4g80T6nsaAEF6ASkJF9HWBGpP2Gg
R0IyXkUha2oaD5RHhIPtKrsFAEPRRFKm3MuXQEyFOet3qW9MwNYJC/lR180uNdKBaokx8lYXMPhg
Cpp8aC5C4LFUDODOt2I3m49OMddvOhBkAx/pzSbDnko4BKDLrN0BWu9V1+Gqw5EHVIKp74FW6xMA
J0SBSnZRBVQIMbeUjNQ/GkoVLHXAQXwLVIbM4DlaIBS5HOduCEMHbaZN2zy1yoz2aJZq21ilSkeU
lPhQmBIqH4DWyt1ch8eWVVx5ZtSbJU+y0vKEpcdbUzIPQibnJrB8FfSCgHsDU0Q0B5blgQvMYuXr
ROhwMRlB5+jYM3XOyBUsr0VHBu4pAVIX+iAg4XQMxNuU48DuItw6vAMtm4f5XR0SMXEqEfcB4bZD
juOQwJqqaAJxJGJurx7JpgcJe+sCwHRBFKMsXXXEwCCOPBBsBH6thQz86QaIxHAC9pNnADOuRibN
BcuDGzAQkYbf0SNGbW8HnBnqFeTnCnKvc1NaDU0uCoiFzgaoUrpAFCUl43ysUj4hBdNZuUAqyTWS
CbhrWaNb5UDFq5hxm2IpX3Z27IZWYgz3NYluxSORC9MGHwZiRjthmRS2ZmS0XGTL4FYlfEuTW+9K
sjIKQ7dCt+uJFFmOQxX3GhXqG/1IOeM2ILpmAgcb1UDugk2CPTxds61uJQ/rM7nELVQXnSkzewKy
bnCSbep028iIE6oYEg2US87D9V27TmhKWjMDoGmJJJwJsOk298GRxB3Pjn2LavJEmk80ZcMsMfRZ
Y3vrbq4jrHEknvFEJtWS34Evd3bzMIkktoa5ZgDkr1Rg/oDebuABgxV4WO7qxkADm3cAgHDXoePd
jodgPwKVeCi2msHdK5HRdjT08WRIBnRLmtHqhL8Sc6IOR1ZOvMwdhcf9nUyElnRAJJTQp/nrCcO8
jAARUAMp3bPpImWlmV/WQCeatTEaI+1cMz1An8NgeAWjyADPvYuuIF6BtRoXwZHtURImuFxEFBeY
qu2+BKLGmgI8cQTlhF+ADaB/vgEjUn8Bo+j73i2WsVXv/Bl0ey1TFzCqdcKrnAkS7oz0SoIkXc9y
Cyp3joX9dCua0w2/4RU8LFtgIUhyKd02Ps0FYHBghouYNodhbmMkNtD90LnpOJtHtupEN7GD7PSm
xt5iXEOBgr6GFrRlWYdHs6GQpucNRLSF3ALIbgNaFxXE8XfTtqM8E3iK1qoDnKfZm94jAOyVYgzb
fqEBFbsucpgnCDRmuZlCA2RDr+dCt7SFLrdfDc4qQkBx4tDsnOZa7maVD9AFUCstJxNUbGZGjmur
JcD0jlf8wr8Tb7uZXa4DqtrpQCYNi3Zo66bE1H05B94DAaSp3PAhB476cRWbSgWkPKKCNWyrVXsF
acsS8EV9OUDTF1xBg1jBPGXA0KSS9kq8Kh3tOgaCFTB2YjQFFoB/VhjgCsLbHFFp8egvZAZlywA2
d9iWQHHzx0RbOt0cuuj6KlupKp4utBsgM4GixC1JFtlleN1eP1bAvUsEcAO4UTYHHCaQ8X4A+sAa
Ny3MiRcSjPsdGEUc/PuqJ48hbZecOZAR2MlhIcDuTU3QvDX0CseXxzl9PYdOnDY4vkgX4bxdxJch
Cyh06UZMAoO3lU3DdNP0bERbw9tyZsb42TjjLlTIURH2O8PfeiT2ZtkexkoJ2N3OLd+tKMzTwcqK
bwUqgW+yxWMP/NasneUzcVFfKR1WYUxx00MS7SDmRuVWMlrmX3mX6hqGTjD4tIrSVs3j2YLBKtcy
aNWCyBKuiy3nhliCe0hJgj7cyE7uAv609BkMH6D+hRNDCpa2LRthngMDrgvfRQGR11IObi/YCDr3
AfhCkiRGd+NPpIUqGV1mNzrUpNodnWYukxKsIuzHkVRGcNkZ7VW79mdCReMr3VYXPBlhgOHFjpaQ
GBEgeOICggO+QuWoOJzUrJrDYyR2/ciPpARsuQwueBO5EQlTSAB9QjU7cUIq2IkpZccVoguFTttg
oStEh/EN8Jcw19pCHI7AvkUmBJ6EJwmyWe9Wdq7ikfB3wr5mHgmXPkSbbFbg1oCz58NyMJAJStlA
oQWHJsEasWFfXzV2s+zs6KKxVXDOGvqsGMdkMn1WBtZ4qYVGBGk2xR3RzFV3Lc3knoROh0OCbGU+
zHTW3gzr4r6HOhW5gAajzuBhHCObyUQDGHIUrDzEjs+GdTg4U2tMMBe4jx5bL8CxbyXipSxdowjA
CWQsY+BmtQrHMYy2mGsCydpZtO+/VnKGnPFRMRIDZiRHgsmEwCggX4e3XWiIMg1VIkZ0mPGrvrO4
nAJIFSy5Z8fMDkTiSqrJsW4093lhwBEVHUIc8mgIUwF/BWS+LNCiMpQKZxVuM9LvU2grU5ICU4N1
tu9pYPFGgQjaeob30K9aQ65sEeYdUF8gkcIc4ErVochOZPBcoMLMjuT25CSAxFoSuUCEtAENAIjR
xoWp5Mg6+L6ifoThmITamk2xAh5oKNx+nq8yV94rcFYGBKhph0jCWzp4NtCx+2GEJEuODCV8rgM4
0pLABeI/nZfJ8Q7YrSnJEFvyTZOxTMW1HcGIGuZyooMqCkGeQ9vsqi3xWpOvaFDjsCPApY8AYjbe
snB9Is+QiHMI+BRgIm60WWoHFjLqbZLM2lUuYD2mcbKRPZyu4pX0GALXQHyQo7cjpyLy8vi/zlRy
4hulBXw3xLorsaRbSgwEr+2GjLPG1J3SyFeANUUmXrsx0O1wRoQVOx/ExyrQKovSuPZg9DgQhH2S
GwILVxDNRuV2DHIwJNCc8rOKNG6zg9FpiXdgFUMMMO/RyIFDAhcwml0iAyRwGlLBPCsYYOZxvODf
HAma3oKzPG56qzgVItKdL2J0IZnDVWSVHs5CApYdAG7fxKvI0hyRaubEOMEU94qDlqAa8Js4oDAQ
PY5heDdWN6JEupKIyJJ2CHo0cLS5fhkCnGAwWZkUQ9QxmCPwXM7s3KMLTK7/IMDoRsVgiWyTwDSx
wPrVOI82EssBLDPpERxDccqVBMGlDDQBXjjZiwqYP1mpcMCMSJcwjkBQ8hrAjsCb4owBct6Fe1CV
6dP0umSRFcG4BZfWOCvuPMXkfaz/P/a+bDtSHFv7Vc4LUAvEfPNfADFH2A4P6bRvtJxpJ0ICISTE
9PTnw11deWroVd3/dd/kWg5HOggQ2nt/E3fVM79Em/SFH4erloX/pNHarazKin9jICYoAS/JV6xd
MCFp1gK43E4mC044xdHW3U4M17y+WZvcrPSzbjtc7B2/jt+ik6U7iU6szGZABiBc45MDHnM4rsdP
vybjNjiPINHSg7jDQpvQLGXmkZfrSWiLZcM0PiU4k+e2IGcHrP+ZnIe38k6XW4C2CxrvJDdDRstd
iL8MNcBw76BoDbvuLv7B6kM4Zf2T7rIW2OS3xMtTWwSg0K/gh+qn7lmWGLSK6am/MuBGDHS5wkya
HqoieGZPzh7tar1jV4ytgEUOZDe88N1wKW9j9KB7nQPO3mhgE3f44AKTTyF60DNs4zo53cz3E8bj
YUNvGnfXgstaLqrQ53lHL22chQf6elI5KQKRQ8r1JussRsnFNhFfxjv3tl9vkPjHnO7MAUAKu5ly
dC7RI7t1cn83nuujm5W3QJ0yZ8fXC/4mHsdDU5RFWNQ7gGF7BY7If+C7EstA4FvZ/Jge5wdcxBUV
nU/Rt6bQ92bZYja7TBusb5zj5/7KN2zfAM+ye5WrI7uCnP2QSaHe3ALU3CN4vMNYuLcSQipQwMNF
2aJ66e/Jt3L7NBb2K/jH4HtzN58hSzs3/iYBJwbd46NoL/bQ36cfyyZ+C7b0OT1GJ/q13ZJTWwQn
/8v8YIecmkcR/1iWzAmL8d0pn+Mvhq1L2apCPUHSdqt2yXbYySmvvGxBT4s7Wr4qge/U32BjtHn1
0r7wK47N+RG/2YNLMv8IzCnEXaWPw6697bbgCZPTcIObG9g7uxdDHgxYTZuQXXyweI/dY4xSfeN3
ucY04R8di5b2ZXnFS3LXVW/utk2/JfP6d7Bpdu8Et3UEACwDR75gC0gzELPOrsctIW6hm8iB/E87
ggUuMux/x2rrT5AXzuchzcUd/ukO3mZ00ZHRAQK6vH0he3Vc4ZMNDsy7dDITD0NQ1EfsiZsFFaG/
UUcX7wnO0xv4Q3TOWNfTB/bk/oLNzd3jk1+S56ooWabyaC+fmodoL4q0MMfmGXfPJgJMlzkH+q3/
gHrlh8Lt2m5BMNhbLHd1de74JQHXDOEUA6npFjjdkD6+EVxX2gFu9Zys7W9mbxM6awsylcey2+hk
Y7tNbkCz/w0nSP4M1QH7AiUIxS4AlPiPqLfvQK8cLlDZ8nO75xCcLQcIWzfN0XyAaOhxgvdRMWww
LIkMF3vY4JUbfUEJb/4OyvnLQ4GoGApb31tB4d/jpQlrmMeSVfD7D9ljNrY5RaPcHmbQvWxTX8K/
ITmSP3OU+PbxGp7lr+iWux7S/xHbUd3GsWAuQ0PsfA9yjKNou6q3VatkntodOAc0M+iGDyEm6uRL
c5weqo24TE6Ors3ft0+8kFuSN2/kR3MfbOqHduc1WY96NBfCYqoxRb+ne/qoQHNNm2jbFupCc3ao
sbjy5SK2w2ufl+/tVu3GU3BPLj9WNtbd22cDYdJdjRXRnOIXdq1v2qJ/+lv8/e9OwB/OuYUzo3IG
nAByTXZrhzqdKjRFzV2Zq7ws7P/fNf55wv8A1hFFK5dYfB4/9MBAAgwaAQZwDzoDb7OyDH8H//6F
nvL3l/gP8G9IhxlZtvjEKAasApVU4aD9HrfiUh7clfy7/h3w/xc8+/qRMLT4BMg/1tfvV9VSh+PC
xQKhSzYU8Tb8xrCKIzRx9k7t/k6rCFX9n/Bt309DFzfNZ2rCH8D2oSemhJ6UbasfM+aCjUTvao4o
0l+Bth+pAC9QYO6FiCvO2mNzrGWGwfMC0na+bQFgPHaH6c3DsPk4DlmMYnk//ZjP5Xvzbg/2QT9V
tynP+IVdxvLvVsOfGT/k6nqEIAkHimf3j1rX2ItbtwlxbTBXX905M0kOLByjrzoZ0H3kq+ry+OgW
EIz/kwj61fLxqxziH4aD762adVWyXwOGf/vx/92qD/nQ64+P/vKmPkN+fv5ujSn++dPuozUKqcBv
9f982jU271X/x/+wfvRv/+OnB3p9/28JQusPf7Kb/AtDyT9Ckf/FL381jPxbbpNVYvKbUOTz8D8+
HS9/lQ/38T/5h/npAfxpHFn/yD+NI7DQwkALU4YHQiAFqfKbcQRRXh5eccEar44ubyXF/mkcQW4A
pNUwjsDUAemLT34zjsS/4BerQz6FWX51L5H/xDmCfNnf3RJhiPiBFAIXkoIQiCF5WW+Z/7OtJ5DP
27qO/MLXbfJtEQM/D4lt02x0VPAj8h3xRTI3AqZNIaLScwsIw/Ua5y0SRtzaUc9P4VItu56GUIXF
kYAS1fMbenbTCtNGNabeppcqKWLFkzpr3USmu3Iw6gk2mEnlfCghOtO1FVs7kXJbCWZopoYIpN/c
ErT7I0Z3W8bzvaoN+5YwLV5dZ4ofapbMZ88C6qmFcZ7rKfU/Bt6x70wlzWkCBfK8gHop0qiKCzYq
cyt9DzTBrKMGiE7kfYkZ5ed+cqbtGJDlJpIe+D58d5W5fsCefdYCufQ93Z4CHNTT2CAzEvpk0bzo
lnYPk/GAS4zUQ88op6PqlhVZnNCE0HFon0U6hk+rMOEOGm7y7PmO2iIWyZ7SSQA0Dyat42zEu/a1
Fwxfw76vASUPobNdIEwC7l+bH8MsoG5iCcwDgsxy51OSPDR9Gwab0l/qO2qiep/GncT2qYz6MtFh
umFp5dx2UgR+xnvffa5a6PBcZamByJc4xzIayKlhTj1uolHLOqeIUny2ssTIo9SQnBC/IM+0nwjE
Pa7fbOq49t5ZEMzfwkm70FxHajgHPZt0wR0zPuigJJt5oNOdQbiDhXYthXh6DiFk6VIhH2OvDIa9
GQZIoFk7Jk/9yKkpYkeqL5qVYis7sjy2M6lvva5v9rCjqh0du+bYLQt0qu5YO7to5PpbILsaF6NW
x1EI+c5nAzRStpPchz1nRcen6hVnbJqy0Pr2nCSUXB1bQvLZ6oiGmQkDsa+83j745ZJgTjDxdDf4
kn6rJSWZ5i4EcVHI3Log3AM+VXclBrpag26a+dSPuUMX71hSq38QB1Ra7iw8+ShpTB4kqZpvKelB
5+geoIHnzukp7BMMuH4v9Kn1lL2QaGkB7iTQZlMkLWDm6mPMGjZi4gtjSm6US/qtNwRjnDljn26V
aGog9klVHTvPLQ+OXO/AtktSlrW0HL53iSEfox6aj1poetWMA18yMg2K0k/lkSzdAhm3IGNa1DGR
tohKJve+Ghs/c2tnfg8CyJFG1MYzJV78VLsBJJPhPD2wjtPtYAT4L8HSdt/I0TyFQcvvkmGs7pbE
oztr+XATKDXf0LZTp9ixeltD8HZ2GsExu8ei3ZST9RkY/fKTwGdqo+UEVXkjNfuKnWVCezjH5iki
/vK9nBv3TCyEQ9NE00MbJ2B/ZnJWdn5sh7ro5uAiK1jYcFy3TteH2zLGAGtqNZyGgbw4ViYYEsKm
z10RRgqiHwejearohkyhucyS1ZBnRRbi40ZasGepjfbtXErg+27EfrCEV4e5dIZrO1kPvUDSVuMG
yzX86s3l6GyrRcDCtYaYNOeRMQ7le6BZnSXwD7oQhrXTY0sruBHoZOVhaEJ7mm1cnXVQ+cbPSse0
NWDnWAHBnZh4HnwjbyjpV7lqE4xfZZuML1Tgdsx8K2OAIFHCX+ZlsLzwG9OHmdOm4esCK+IpjSTd
lElYh0U59+mhhF7n0sVeL3IZJcuVSdbTQ+zTBiAvn4uRQcJazhE/OQOrL03DO2DCSwJ9N/I8nnTj
hm9kUeFL4PRdvB8avnxfHMgXgR+ZGXO7EonIJjfAXRJzFVx5qCPcVfG8PDMz1E8hGzmwDtpzEL6a
skdHKe9V8RkdZdBR52sVesMDnSQYfJz/504vE2C6zo5dFjQGElcWT+GdjmpA7G5M78ZxsFc7Cffi
NUpg2p8n+2Lhn9y52CnGbAgwmafuQP3MogKR3HIG6qdJIgtnwdBek4nym4Ul7atuOZDrni7JISl7
42Yzm+yP2G+bkzKR/0J5Q796fVd9+WwR/ts9/dkxuyqE/t3uCblD+g0xjX/9V35tn6IUeTNwWiWQ
AUP+C5XMz/aJwAyPSCUYveM1QxDj2K/dUwz/N+Ik0zRELMZnsuZv3VP0iwvrFsxSZJW3YAb4z3y3
8Tow/FSmoHtK0YzBZhqiKQvh4/1D9zSQELv8yNvCC2gzbIKFxcFhDMpWZdGURsa5maagbuihke50
mFVgT2UYjGojsO7g/2nXzT8dXD+fA/h3c1m34YtSaXORUwhxqc/m/Vh15F7G4Ii6yIXzYOGwSnXh
tPdGuJDqjqanVPn+uxJQTDnOaI60TbAT9UYWSwLHqZnnKuekHSGzIxCdlMvC/QzqFfe9j3pwlzLs
3hcj65tqoMFhMRbUf8296iklonuT3ZheaJyWlzCK2iIMqIUvphrzSXFUChbPOzETR2RzN0JRKmJZ
760PyoaUntlRGAkz9Dvto4e2ATaktDxXE9jnJYjpmZpZfEgV0dtpiBqAxijDN1NZwhpcRUD6W16e
h5qZ41xyd5uKLq5y0ZbwaPlLv9zNQS9v2jaE6pV797pJrzrsB+CVpKRXE1YOTFT4HlsSGQ7othmE
hKRVLrfzJKN8nqrxIEyX7oe4bd5Lf4r3jlt714VgRsygxAveUAj99742o87qvlEF96LomLYOf5vj
tgRv2XbdeU785lTaBKay2HYMqCX3SxxKSQruBsrLZEA1+x6hc9xNbdDwjIxRCR58qHu+l4lEXaD9
CFoyidtoZyuH3PixGL92k1eOMFM49jGdO15nkwkxYdaO5HEmcViHFvUdAreSosuuaueYCEC7NRP9
nrRsOIRaQETmDfg6iyD8MLh8dqCxtApIelWnz5U7Naee2ODaN6KFdNYzfvXUoD5/eLx2IFIKxgb+
PUVDH3aOUZNcsc45MqL1nROnrgHvoLtw13Aszsz16u4mjYV7284sRbMX1K+snZpDN7TlpqRzdOzK
gBYd7t6bwCqd06V1izQUwXPvDX4WCrfZuHIAJ5N2/tbtSA04lFUA0/qRXZdahmdvaYYLH0MGuwoB
ksTn5JJOafgxaQfOO9JF3dEJ6vYWVTXZCV/7exs404YHkmzLsh52OgSwuESwrPVRA+h1Bu1VTW4H
bHSGJy6Gvna3cLZc2ikBLC0CrTaDly67CtdjmzCGrpNx3F+C+P1VQLxfEHSL9zMit4+DE3lbeDX5
W0jmIcwqy8ebtB0hQmKJcjc0agBXd4F6YKazJrPEdLtGRHar0cWARWbL2biNuU8W9HtIg6G7ZLKQ
npCwYeD3UigyUqa+R6OA5kNKCHlSGTSZWwUBlEqBC0ljKPovPEmAFqsJsvUktjsvDeatjx5ma6ql
Paaz7E6pr2FAx2IShwFX/9xxp9podCjw0TIfSG1iVJVZZ5G7oRWuA5oT59/HIzUyl5OycCchj6Xq
pm1jjH/vUeHdtV1kPsJeg2TxGbRMzJXfYiv0Qy2rtmjruL+u+rSHqgnHN5zD4Ei7Cpvb2iRloUOj
rZmG5rYPJYA9tdLN0vCrEK67CRcVcNCBqfcoVZVu63Gy54YoXFDJnG8OY5AFVWRyAduUibc33dwf
TG/FV5/HUEWFXkeq3TI7rdhUYwxXzH8r/efjiv6iRgOf+vcrff5m3uSb/vjrv/Oz1gMnQVVGZIOH
zIEE0slfMzZiPJQBKmwk/6XQYnufiS2/FvvoF9+NkeePWH+ItGGH/gmVBL8gcgOPpMKjHPDfEI71
HxV7NA5/KPZIXvKQg4DOAsC7C7Xu76GSyiaRUUuoiylQss/I4Kk552a9W1ynjF6iuQq2jLTmbGt3
PPU6kN9KQsCI+FXnXSsTB36RVIaeK6d3TwuXZjuSunusQuwIToJJJRPc9w9NwJolC3sT3pXuHHxp
vDkEADBV0yvniEHI+iZ22NZjU/3i+GY5EJ32p3Zk+h05k0uVqdIG58iNunjj6wCkM8PgJzNZ8p7m
KAdU5HhUwPCSeuN0LJkIQZ8CFXwRelg5PhnW5Nh1mDty6hNo5TwiITlumIg3LqreuHHGptt6hPU3
geDBxpZeeOcqhjQIh/cElN/Al9vGnxLvuFDrndK+qy9dWEIbNU9xXs12OFRUzHwrI2dcRY8+7xCN
oZ1bd5j0LlRaL5vJas2Ps0citulLx/KXXsYNuCXV0hQdkwcPpY6YfxRkirZeZMWL09fxa+DXw6tX
6dTJO29wpsJBQeRFPDmcHLpymp284sq7FSUxPHcJa4FhaTC1HqY1uemCqfo6oEa2J8eX/kc/KvkQ
NSp4HHUK/YnW2naAiBJycsOujOEQ1yR8ox1n9/g63Xvwudv068Yjpqg/yHUz4p/7Ulmte5TfzvRb
agN364SsP7frZhako/cYfe5wglnIzgRtLowLb4PFRO68iRJ48dr4pJuq2vWjIXlJI0BGSyObA193
05W2elDrDtuse63UQffgr/svQMZy5xt4exTj9fcpCN07ue7Ypcunrbfu4qaZSsg8sbN36x7vAkg6
+ouwx7jj5RfTYQyGbgQ1YaAhFr9eK8Wy0O4cl4s4TC321oyuNSWxXXtUQSzzoCL9PjQq3GsCWq5v
+/Q2jEuYZNYaJYRYy9WURIcxrpDcEKMdK5a1srmSofcT4/RuavDmIBDozl1MeejXsggwaT6vA/+e
jBDxDGv59Ea/RyVdiyqlAXspq7XShiM8SXwtv9FnJTZ9x9+Y7427iTHn4K8le/FmiIl1Ul9ZC31a
+lnbk25BoEUdASkYygTWyslCQZCIGHED/nxJ1v4gWDuFGYCjyMK1fzBrJ+GXcbPxOwJ3qjTeE6nR
5dWfDYhqkp2OzYKK7Myn+bNTSdampVnbFxkPwUasLQ1zE3tx1zZH82g6WQM58SRrd8q4hnVaJHAI
DwSu7ThoGqBRXpSPgFt3qanjAskc6ZZHSl/ikde7tuqiIxDEcgNUojmkrKtf5dqX0YG6J4dYzBWf
bVuCpjVEx1OjneuXUt8BTHOO3me7py22rU0LhLNGY+bDQTemQfeDuyYiRcciZnf2s3VkKgqu5TiW
B2zW41v12WR2Qeezog3D+UvPAd7k0lnEpofrBLBJMMDMPHXi6k8VOkYyBZeh7qAWJrH90OEQb+I2
7N5w9+LS2xZQLoImzqWk6Jomokwe1jM90bSasdhmsWzjHgZFxYj5GBYiYNgI0+RKPReubkM7VgAr
0ntXpgTqYwmhHXiW5lpav733u6TEcRkRv3uR0LlSoXvEomrvRov9XbWRWHIndNq5IGph8IBj8W+b
YVql4FWdnLvYGTctW+S1rGc3gIOZUg2JbeR8K926ekw8TsICDI7HNlNnEY2iiCjDTdvaAfszNu+j
aEzzdRxksjG61TrXisLKH2tECxd6icKvSzPT587TEdAXWdbw/6Q1uSENFFmznXic86qqX+rRpclZ
eQRfsMQO+jz2WuiMqJbtTO0PEC+gxTtLL2m+90RAueH3ndo5qBktgqEIsKxlkYnNvRkqZBfgPlS6
yQwvF+7yGLcAr5AAxJdgprlyFJ1yPmPUWe8+ANqNFgaK9VaO8iUMLKSjcg6wG/fEz23Aw9c0UTUQ
MT2detAfm2iOvNs2aj/GSJZFZaPh0nY95HRxUpY59eC5IVPF92HrmB2r6/CcDkEA4TIGWTzkqfHz
//Zw/6qH+/e5ri8Vnkn6/ldYzU+qK4p/CdAY4TkmSYTu6JPP+mf/5qF/A8ubwnIcAQf9P2AN+jc8
+8NLgeHA/eUj5fE3sIbgWUV4DanZsGBjkbvxf0J1BStW9DuwJsFBrQ8mDQHarFluf+jfmA/csS8F
pFVVLAvOeV3nlgzB7Vwv3b6hJb2tFamQHjXY6ERS1F9Z8eWtQ+VCTkLlXhwCzYmM0vpih7m66LKX
h1IGwoHexBGwSvt4Z6ChC1WygieGe+GGeuaONvR2WRCCgubS39iwskHBZBnc6SUEXoppOEFmCNgp
Cw1tEDnQsDnQb7pVT36AA4sO/TyMfubUNHj0Z+EemE/UFvhKtG2W3jmPwqNfI64QxhLPTnJJxAyD
CevKZzdxPAgCA3iGTbIcVWvmbcPLeRdbKp61KypoEjG1BWHYHaPSYR9dL8jBBxqArmkAiNNq9y5G
ZdjzMY7OpWmAclgaLdfI8ugC9+D0Frnj9AO9g3sMMZ5WmxoAw1MLXg8qwUAuj36FItoRYpG20HM0
Yjzpn02PkhPQsd+B95tPgQnZ0eU+l9vKMf0+ncw6y6ci2WswS21eVYiQoZSNu1hV/iP2e3IUVPr3
TTMbJwfOb05VF3jH0QWNXhhuxpceKHee8DhpNwMPycWJy27nks7dAKTy3kjQI0iCsOhZ1Uxi+I90
hCgKEORXbbBFhiKCgm0cnEe/1novNMA0j2KOzSrK3I9EhQhxkA0sF2W/OOiPvJi96hTbcdsPcFbP
ZvKudHQA2cDOOT+3KRtfo75pruFoh+1Sa1rnDBbTN1+2y7eWTvCau5P3NNHGt9kUuBgVFqlN4fQN
uvzWjo8JVdBYtzY6hClqRGnTqSocMYCrksBjINRiHdxHRIlTKhp7Hgjl71o3NaolQx0CC1sWvSMA
pPUqgICzY0iOs9FUbxVSnO7TuPSfl9KyHW/K+osuk+jkKNnxnfSHADFAYVh98zV1noa+Iplx6mbY
W2d2d05q4VZRQypOUb9MG+n7iFvBGIcIFIpMuxaOtMs4AqQMyqTeVYp7sqCuP5z9YEDUS8N5m42y
TgqdxPLHSB3RZInHzAmEZ6+zkkXQ8SbJ0Dx6bJgzt9TLtvH8GizAkACh4KbNZKfMIwtmfChcpvY9
rcruZlia+s7KRgN4myiuEx9qm/m6xFDG4mUTeNN0CeImNHmFRNGCNZHcOIOAtF6ndINF40BVFyzQ
cdV+GG2xnYmPMTXjAf1osGscB9CI9hFUNIk1TMnF2i3manZPPLb1s+ME0mYM2ZI/+hgtj6gWFOWw
glNdJgpyVpIMys2oJ4XMZ18IOAVcc4vBJnpDO4BsJZYiD6uudHQaIlE+qWSE1k+2eE2hxZ75wt41
79uDtGF9jBREQ/DxWQrXT6D8Tdmn9hR5cjjWdtInCnRoUzuLfa6IV9/3ygAVDY2A8804tPk+uDZQ
VyuQ836IAUbt3ZrCrzZKI6Hl8kFCZpA0IOKscylwrZBiYnSnGWYQ35lvKmVoiQseOnvR9/13cEMQ
AJIhQsxAWzbBi57D9jo0boPMHhIEr14JLBZcp4t8yljH4HRaAxPqJl2AEGzqFpt5tsA3iyvgahCw
tvM6mjeaVM/SR6JkKkMEqxitzqEe4B9bvI57Gz2T9tlw7XzRbddAki3L4cXrSgSZLC4xyb4fQwMV
8hS6TzUAI2/Xizj60bkEzjfNWvURBQ4o1ti03nPci8DDpFq7bMfcFCc2JiOO3E4JyZMK3GzOEiLf
Z9MOT0pq5CNEoYBRq3bxK7DESZdVjiPfHR/xcUU0utF1jGYCSSxiu4/GjAR62DFNEVSTuMOFJtb/
3i5tuOQQTkXguiZnjQoLWxsXaKAZcpDowpAtxgcB/1JC2UmnnQcX5eicOoyYH1UyNiqz2AcgrAsY
grjCqJnuGUg4mZFYTh+NtZ7ZYIFi7Qa0hacogL6ioM0k7hwZh6/UVNOSJaWG1FF2HQR+GKogjRgr
+6NOLUx1rVfLABVLmXcz+cmj6ECA5Hpsylc7pc49pdJA3zz57LVsuv4Yo5jcuePS7GwqMC9yJ2EX
biF5wtDpj27Wt173QNuKNVnLghhTP/HmqEAz2sPMBv7gEFmrkcblGmTigI0gGUWA7EvLZQkT0AR0
vjCIDFR7Graz2CkTYHyiltMPVKvkY5wNgSeyZdUEy/KsBA4eU7zyZw7PZFlPFrL1xH9kNm0edBWQ
D9WZmRzB5LPvS8lQV+IZch9se658cjBIRKCx2/iBLEsZ5VU0zy6AkzZ08zKZ0b/G3IRnZQYoasvB
t68x7ulXRkvxogBxwAG0qMvsc+AYyyemMRkJfKMfBCXP1E8pYACY8PmxRNBltxHS5XuDKn0blSJm
EPdbBeF+UE58280AtwEraahlwlC2obnldaqrtOhLlYD58Xj6EugmeOwjDTTJS9oIM/fMEaPgmBhx
Z2P6lHo4HtDg1Y6gqYGNyTr+Pq6ajzEk+kvauV2d9UGtN5HwXHyvxGwS7aY7qXuxotD2zcNUUSFY
BK5LNTj7HhjAVU4CAwCXNk96YNJ5jWIIo9GkYRsKnOS9E/G0/W8X/6+6eMCU/xqJxZ7a/nzO/E+J
2hoh/E+Jmv8LHtKGh32GuFWgi/y9RA1QEBhOBG2uOdqrfPNX3DX4JfGRi5QmfgIR2j9ij3/NNvZ/
ifFWjAJ+BBQX7/L+o749/r30EY+lQBoBJEcR9G5IyAel+nvcdQSm4ixYQ0WlZ5M5lB6GIB62ETbw
IhSzABxq3iMVIaahqoPM595FihSq9dFH3A1SgJMhgHG1A18o0SzYfn4JKkhzICRL0/E09P41BZEI
OxJiU8UIjTIkIjqmzzwN0Ubw7tbVUDVRlXzp5x42wHR6Kt3mK/C1JGuCJUQADkwNcTJCwupgcogq
RCSkK4RrHC8fje0KPXEfSTzNlVFXZLSbT1DJpEWaNlc9MowAGuKGksGjbBpSP7klTQ7zpIAzlJ2X
1x2f0ZCgHskGEzU1MBQHzXvjswW5F+F4YT5EMHYY75hQHbJfXJjwVedkk7sUNUGQGWNIQTDwB4xl
dxcF8M6kS4IkJ4ueqaPg2JoQohHK2NXr5ZelhHE3rBCN5DTtHS7LsGGV3TdBeW0UTKjj4j9GTYqk
TJ62aLhTIDohPPiyrgqc62YXyxg+F9J/kZNUOYRiR1FDLEXwLMjCVpUpQFMh7CJFx9cCTrrGvVci
IZDoLQlxpK7nmKzxkVs6jORh6QF4mIB/JczBxDBf/pe9M8uNXMm27FTeBHjBnrSfAspbubv6PvRj
kBQK0khj39tsagw1hDexWh55b94mXwGZwPuoAvInkciMkEIu0uycffZeJ82HOwQPB/KnPGVITJye
9qNbexfFyDQRN9ranYutT7FHsm0mHzOQt56iHKJdzBwIIySCkWM9545ids4UPdbeS16Y7MSChXeD
WRLhmLJbT0jIhYqJGVv1plTG2S5ONJyvIliliQ0QK8g+XSrTDcfZdeQ4ZCURNYahvNBdUv7QNJkr
ORfjXvnLsLWVQG9eyoeuyp/doq5PvcJ0Z6nkddIAPaIqsjfdIqjlyxLKXezkqHa2dx+UEC1Vo+gp
rColnDdei5FMdCIOXkTC2ukTYhsobMzNXYgm/PqyILzL2/JIQQGVOSaEXEVWdGPHKWWrLyFIF/CP
LaO2gbY0Jrr0aZjy51qopzxLCHsNBH7sVuxoHkA9aiJRKgMkWQQAPefK3FPAB8QeIlw/XTQeh9Yj
qjuYU1q7n6lvbZy4y3d2GuL3mkAcVnJBmqvIjKe+XLOrhB9IMqCkslu7gwXBVg5vnsUTETAKgp0a
3BQBrqw0kR9WNryEKZnFYWw/jZ9/0vWWABz01WRFL1Fb/FD9NG6nZZn3uiHBVcZMQZxZnap6erJH
670V+lRQHa8iNfZbM+q9ndp7zKmbJq+OlavvCgmqtvBiGsZJ3VFqfXAe7QroZrqM5Jpj6tbU2UXf
Nrs06XauyeBI5Fc9fE+Tjiha6WVjZYeaWcGSBadM0yfz029tu+6Z8Xp7WQxvUrhfyGqfc7M8RjFP
pmsRyKGKWqu+vGy884c8dV/eIjoyS2LHULZeZdHy6FIQ9B3DWlnqk9ODYvOd7N53wRUwsv6WWhW9
UqWWFfZxfTP3+RUzkXuY0NEKkYKHtUPctpL8Q7nx49R3P3zfB/qFBTSI1DGwxutFVDcqqo74Iq9G
K7gbUg0lwieEnsQkOOJyuYz1nJHmcF6NAXC6iOhS2SUvnwXct4Fl0MdvrQo/fEveWbPoN0nc3lPS
f1sibIpudFe06rbphyMWyt1cAHsVwzGvTH/NO/UQlO2ltg1IhrDujvFkgCg43WkZ7eMIT6MyGYnw
If86W9x8NzmZRdxYraK5bCmy6U+rllCSHE5w6cHPzq48yvlGdA4ZTCfDFyZ/9OGwHQNqmBwrblHT
1FEybbqmOWF7JuxWeGeF1nurF04oq8UP00zNoTRZQYsmTlGcxWuhyuiSeTvAYQNfPI8LjudOfc8V
8xle73A9Z/Vd5giYFQ3pYAbVxRZrcL62rTpYtyI9UQbjCsj7GQGzuBvLiGwVOm7gLbcY6ayNa7r3
JlQAY0P5gIfh4OA2Xo9JCME2DYqNiDD/U0jea9RdwCWIPo357LX5JmPxxAl4aIYgWOdqBu0/WwDv
XCc/Fkvf7/xmxGQjo3bvE6YNFLhgx872esw/sLNM2ELBkhRLHa+wTxvcOhgsK8c8uSWsTpcnCYcO
H1vXpv1atXl+Tcl9G+Ududh8BLc64lXFA+7SV1jLJs6LOxnZ6tRlzggljH9JSGcBWyM9Wdw6Ky+e
gah0qWK8U7eX1PY3appPVmkVt02TPs9l8F0r6Byu9ewyvlhPeWVfGhd0QzdwRlT4msPwZKfzy+wg
qARhCs7O34mAeRLj0uIJN1L0NgbmislyeiN4VlZLVsEPkP63KuB1c5zwLRf5vBomhWyncFYj9atN
bckdd8f2v7ku/X82GHFmc/7fy8y/LoH5n8W7qcr37h8H/uev8/vAnzCO6wZnuJj9t13mvwnG/i+e
YD0G7S+lH3Unf+vXwtP+xXGwB5zn+oK9GYz9MeX9WnlajPyRkMHSsQ2LepHgxb9Sev5tfcDv/r6Q
VXco1r6DqOExTPgpaf8xHdGh+uIKVfnG5g67UcWIXnTMUupMXtxRNTVzwrwesfN7OBqw708a7zlP
0bURY/WWBoKTwYWA5yENvyaOQ9C60LUp1k6kkvtC5CGW1Tiun6u4bzfVUlc5km7U76TVtbeG3Ron
OTpUly5Dpm3atfk1LziX2yST+q5AeLvLs8Vc2qZgQLvkkv0LS6dOsZ0iZC+OARCYI5Os+z4qML3P
eAziyKQw7Br/2k3jQO2ldM2Fjiw6OieA4hXMw3A5T459XdWtf425zX+vKUh97Dlu9oBnPHx0M1Xf
oUIuDZB2D2Rp40EfauJGbcNgcT+6UmKBT8Y5v+9TE++pCt0STpOJPmReJmhmRQYuA3lnLwU4p6GN
Caw6SgafCPM4FiSKwLYZTHjJzL25i7O5I+pqLEbdXcjFGY9euq71ot8t7XVqo7mxn/BTMXVK9HDy
meDeOkNEyruoPOreVi79U+a24y2t9PIjDzrESupA6+iTFjt1AX671WwV6lTHzrytC4cFEf35m3iZ
JyETFaXmG1o0xGgQ4qWZl+nZaZPyvRw8vNo8SMF2mBiT0aYXUDVUFlBkEENhPiyraG9hwb9cojMM
gjHrD34q1rOUU+s8+qk/wVIYLfUtzAf5ib2t2vc9OYNyNO2+q6r4HoVjoJ7wsqpchX6LFxvpZ7BX
qM3iR9FwMfGVy+0URcNd1lbhjimNetV0TfXKn0yNU4HsmAld8THWibpaZid1V25bxHeeN/uP0krc
izIdloPglgagnhf12zik+cVkZ6SJUzOp1yH35mNsSjK67dihRcXdmIptYRrs/0nV3oWNSLZhGrV3
cQHMTOfRGG8COTDOy2dk0lXLc7Jvsa0XF0U1zttOqfbBDtv0WXY1o90YC0BbhE23TpHkD8KE2a6G
WTZfZm7k/nCcLvsWO+I8yfVgrET8lg5B3hLFw1ISHEs3qMmUzrq5lWd7aRoE2V5UZXwVWE19sOY+
fW+SFoarnVSE18vEHHK7ZEAT1gW88WK47/l0rwpTpd87AixILAnO8XqpnwbcKvt+gD0lLf3R66ze
hWKIYctO3OYjvkAduGbjDnjOjBDlZZKFPfAKhJRrNWPqJxkeO4A3TLCvmXi8mlZmsMNidcq7Zb4o
+GxuYrtaHnMTLo/TWcdf0ZvHPOtO6ul9HaY2OBo/dYpNUE/irDe17c3UyookR+n3hLyJfFTrIJcj
BLZspOomSjjeNcKm9fEKckC7AakvfFfD6MOqtdkq0KcFHCmzKHvdujOMGt+2PPjPNi3pOpzKQKyW
KQHnL/EbbzOdpTeuWXJwZnZWbCkAl5u+XSShFms2F4ul51vsXeNxnERww3mnxRNlrcMEbepde536
bp4dbawIx4kcIg+qb5kXzxhi5l3YJydXdvrOcZV/acrzP2ESCvNtkKX9HY00HbdVe5O1cr16fI+F
FlAIw36sN5aVJW/naQRtoRlHgjRj6K9qpoH5yu26/ptvdANCUfh0AZ5MbMweRFC+xnRqrjKme6xn
6DOVbDjPlmETkKp4CgmnMqgfmLswko4fFDkcNNMk9O4iy6uctSIDtNK14z31nlkOlcyBYseh/ury
2uf7UmzejJzMzUrPI7wkZUbzLOe6Q8Ks61aeAy76nkLR+7bIkhO269vhw2lMAfiG1uiJktR506bK
9qk31+U6r/X4lI9BeDETILtoCgtFWEMOH4SVvnf50MFz6L2DXUXd7VgO+gr4JOOARkmwGnRsaiUi
hVm7FqbD8ITu84wt3d7zhOhvghkodDjiHe2qbueYf0TcqpfJjjhGelUAIeuruIaoKyJ0ZBGK6Zmc
VretBrs4Wl7OmSITAQikqn3z2gaZ9aGsuHzwhZN9oSI5+wp/15UguPMN0T3axlYVsqKENfXuSrsZ
XB1nohgrLI/IsVdHr8oN5IUfd856TibwnUZW0zqYfYg89oAfdopKQv8Lbt+qt+ilq5JLDyE5KJ4i
uyqh75psuJpC474MDl6HMfP0DaFIXDRlIcHUo8WsotRhIqBGcSpUiHenyNznJOkMaj+q3KpJjHWp
rSrmHZzST5Hx2KbS8zE82f2wCnM/vMjaOjuNbu1s88DY705d0+VaSZG8jFLTnLm5gvYXTOwj0E2d
oHjbIaJz06jwMcmCBg9c1E60OFOxbKoh4B01ebAZlWr2g+7tg5vN5OHysT2FQcmhMNgDoFnmzqex
tMHfL45/shiF8nAvsb5ViVUGaAnEO1fDspz7j7geX2TJWexnur1os9y7SIQV3ySug2PWzyR5/Bn1
DINzH67TpRwPUztCTsmxjiPeLswzV5xp40Xl9VOy4YGGoEZcoHnqnLa81XzfXZmg1bNYpMixpZve
xYZfFEfXyYpjib/5utRJ8lWWvXkVMcPYZeycj3ZwNC4vXbAJpM1u6XdBl5CO9BB4PABwGLdBwolZ
H6o4bt5sr48+3IEpS83jTwMcEw2CayUEZA7qikfGst5dRy2zS6dR3uaj12yKSJ59VUl9q4tAnHBM
dkBNhDu/oBec31SnvB/YE3cMuky9xi1pKvrY6tlymR4FJsjZDDMNzqedDtbV3Kix288EBj6ieZHv
oRzNUYGGABvjewYJfbZvLX9mq4aSvMrzbIc/euIqV6KT9k02WTD/8gzevuShBesP6H7NYWFvm6mj
e6WidA6+FMlbOYRMxNwmbpnvTwtdFNawat1alX30KcEPSVLwAilqsM85m9oD4glOd86K23oiadu5
UbSxRBJRYFjBAFzETBdCdX65mgp7BrvYR/UqySaO1EKJ5BEP4fAu0na+FBNZvjgBatxodh7xklQQ
YbJl6sm9hZJNWgqOuMdaA6Qf8vLEBT+SxaTX3eJX27ad8g32PfZtxXU33SwxXqqFXNyw9jpsO9ty
EYW9SptYclrgGzgoURIjXgqUTmkjPo1RnzB01nyyTBffcDnW7saRDdtOuiiawIlWkf8YUa5sMQIq
BD5rHt6RzM7bd8LUhUpqJdvWKdjBUhjCLzId1b5yuu4mSdK0ZDlDBDB4Tn3AhZ0vdkK3UbbqBlsd
ChWlD27uA6sq0bhXnc3zUEuCp6tYRZzD7ODzQCUGxqGc6Wt283RJvJ2GGgh42qXHRPTFtR+ErbdZ
MjvYa0z2rMAqRPgmCtEFcIi96SIcAT1zQrnRrcFGchFg8OjXlSsNaNPIrg8x//kRD2V2syC33ut0
bK9se+xvAu1nHJOZ517n3Cc/nCUmZ6PFZG6YMbvz2TnFNovEb55k1gcnzMWpWGdSeiCSmSGTB4zC
LyyrI+98USafrVsgSAxMAaAgj0V6UVUhl06ER3BG8H4UxDxec7cWOzV41ofos2o7+7xF2zHtx+dQ
BfIRhwnkt1kX/ovdR8lJ+kuC+EOLUzqZYU1GzSBUdEP2YVf9cpNlBQUBiRaxxzlh3kp3PAd3Jzsm
BogYr9ipZHu3We2NZ+tag3FzWIddSuGLwjEvxJOaM7Aq8opP/DjLAVw17MskbwKirMt0UxOwweJj
h9ZnS4jAZxNI01IZDRqmjnF1gGbma+iIbdKiqsrC6l5xr3b1hpVbKEpYcoMB3qyAOd1YMSp4pnqn
I6/YNP2Vcsvq0x2H5t+zK6oW9dn/UQxgkBNDHfinNYX1f/7v9nv18ScH2t+/xm+DLP+XM0cBE5pw
uLKI4P4eIAh/CfiffSgMjh2d/WZ/1xNIGBIsPIcFQ2g6ggDC3+WE6BcviPizIVs6SUGf/9ZviIk/
QTOSL5ZX/dza+cedIn8dY0WIGR7VFpQFJ8Lz9hdm/xTNbcFBlG9jVMHDGacO3TP9MVh/czBCzPiv
v8/PH+ZPRref34kQhXcOKYRoF38emNlxRPCprCVtQt7fJ3R02Z6ouOYMJ2/7WJZhdWGLutppbFBX
NqX1VToR58YvG4pD4Nrmye7r6bGczXDly9K5CoY6ffBEskBbn4T90GehdciNjLg1dFzcMwq3Nk0A
kDeXKcpcIMPsQAdDXYR+tyZOPF6lTssdVbTWq1em6nPoan8vcaGxLSGkbmfTm+MlHGlFss/t3P2g
13U3XrIkC3+/9l8WrDxftomKeJUuWIuo2CcyAnPXXXZTkzfggAXh86D1vvw4GZZdHSW9vfK0tKjM
WxsClmrdSh06qqF2HeYBl+LZ03AnnLZhhqL8s3PFHst9Mg3+dpqi7iLzZfqULq73JlKxXNJZQSBe
nMSFlN0nUNuXxJYrKrD1ID1vT/c3fXc1IyIaTI5GRfigmyymMLXobi0rZkNBtWDpXfuiaZmqRcuc
XpBy40rnWMZfMzZsl+qKqpk2XjwBRp6YDrCex/AJkhoc5UoHY3CHxyFdD7kV3lpdEN6armbzgGO8
o52EktVUffmI6Q6xwLYFAcHQSRLKUacrNKbptjvZWLTv6gTLDFzsQF2kpZsfMYBDsysIOi4c02Px
UvYTnoVumO8zfGXDCh83Z3MQTs2mHNj5pG0qFTiV/XwdWU30OMyz95h4rbNjDtrALrOi+iocFOJ6
FmGpMKYWpzr0/FtrmvKbNAoZ4uFBWFjImY/mYpxIU3q25DBO4i67GYbeecQBAZyM8XWypmQmTTFl
CbThOQf2zjPtnTCqVM9hZYnNoLvsoEZCo13i85woKdlTyX/fZPFIjYvyC5JyZOy3s9U4XaOmH6xM
uiffdOy7w790N+PpeeOahOUFDInVCgFkAWQ1780tS70jzgAwrZIuQ1wl8gcGyfgksooE20oTnrT2
C3PdcR1qkV3NmZVd1NKHbxz3HvC1ipvEO6pIZ80p6Yi3rBFXpLszcQ2qgEOqVoc8G534WKbse1j3
oi0XvIqjNrsGoseL6RWczirx1X3mUs/x9nXJS+pnsAkJLXw2qZOAm566hCzCLM6kCE4OFiYIASm3
CbJhxySpuJZ1qB5nJBR3R6fi3s5L0z27Euc6HJiUWGZXWx1xP2WKF/jtpCU7k8qa59tqn91lrp4m
044fHX3guxXr/G5gokVV5KXuuVx03UtYYRNQBIU7Zi16eyiPMumHbr1EmFU8bHaQ0v+btfU/Mof+
x//XlCIXk/Q/K8Z//cfV13/pAOFr/HZx/rRn+/bfzBpnf/bvF6f/C4Au5HQfGZQZSfS7EM//4/qh
h3Pbif2fsby/X5zOLyEmWzK8kItgx6DU/ysXpx/9FVIUU07zKEXc6STvWGDw5wttpjWfCA6VIE0I
4W/o/2CSjFleMrnvokHzusXte8OhaZ2df+GtcFL7B/ie8HLySApdjhLrGqI62t8p7Lzkdq7U/ILn
IfvuuL18p/I0j0vhDsVKBWyKwzA97dp4EddD0qbL2THOmK3smwW0Z5Qd07TpH1xicXvEy+qClJna
oK5NW9e0IDWspvN2SyDlZ13q4gsrWLX1YMbcFJzMJ5P29tEqw/mmrqf8wCauFApqEr0gqUY7peLy
pmf+9xFaiHl2MPevjperm7DiVRopbs6Qx7j1YeBPy3unfO9KhfFyIyv0ytZHLlspP262qmjNus3M
uO4nrQ9jct54UsXdF3wCstiun5FPKtm4o9v0bQ6GYTuksluHoe9fYZYN77NsxE2jl+5bIafwHbGe
pYRV7RGdRow94PALn/NFeWaLh7q67J3aP2XMKR6yvAuy1cKZdhq7huscKfKg+jY8Wnlojokf0EjW
k11+xU4B49sRcbvFbpqwoqOp9b1jtxGrQiMjGJxb860iuU/ezwz5FaY653aISmSOBCrDZoSUxpY8
zOvLFA/fY5KXYH1rLU/oYQVtFyS3Sc35+yAW99pTA6sNznFCa6ibb8jr7l3U9fpJyT4+kF5gPWUh
l9faWYgSzj12F62L7/k06iPJNLlfgiHG6Z7D7U6NYBo+5JkFgahUL9x4hJpc44yX0VTZV1ri058H
4R2UY/yH0eL5XVOQlCfFQX/woQVcmGocH/ggrII0vz1dMAlz7k3P3baKTRJ8YmwXD7heVLCyOwI8
aw+Ptb22ddc84qOcdk0W1Xu/yb2DSwTyBrRE/IwCQ+vteoV5wPie3fWjXG6hV2CpycFIMP3uA7ml
AHATGqyznWSqrWFrJfHUbxvMgS9F5NAmLnV5GueE5RaWMMB/FlTDOC6bF377TYejFqMx1/SZ3+L5
7l3jZPEqnOARkJZSrFFN8uS+KWPmHxjTWS2wOKwXQexFxirSCQdANY9PohNwkauy5KFJunVUjZCG
XcraG7+zw4uxzAgLFZGX414JvIs48BnG4x2aNx7wnQsHwM11QbX7PSZrussTO8IYkIAst/0kOk3o
+ic/IVO7aoOaqVlkM7s5VxfDT6OkyXW7w98/XtZLool3aIc4Gfn9Y+X4y43RvvHZkGsDSnb9Orid
KOC2oUid705Jkc2aEt7vHb5wcMuR1RPDSjJCs70fB8AD7aXjYxpt6zX9GbGtJZSwzG3Gb7722QsT
YamWa0fguGKOoxl6dZgakq2J++WJEpB/b1Iszfe2D6EFF7MYXhbycfOO04AQsD7ngYsp5QP2e+0/
l7bXXdqdTFkeek4RM76Y3qPQKr78Kqgf+XWz2beZcDydI8hLz5ZrzjWCydhaySinpi4/2A8znRKX
CDPWPm/nnGPNZXsOfHo/087krKF0uD9zV6OZWWBzDmOpn7GsvgDagNR5CHq2QGjCY5v6Z5JLDfl0
lSfExfpweh1dJ32Y62LYmKWsrmax6NN4DoYRYPPW1TksFv7MjS16Dt3XbCnrbDP+zJblP3NmTTk5
b7C2yhr8e1vW1mMWKmrcaG4oJuNomi/agJrzui1BpOGKKTSkCC/SgPcjktibpHM1ZhrLxwuYp2zm
1s0g73z+OaeuRtrb8Ix09yOB8ttmsdGYGdSIp7I82/GaWTmMIHzTz5wreKa6yVHOCrGl3QoVZFeo
4cDzwqnnHGLwlN3K1re+vNZk7VaNeL42ad7w+iABt7eALapHq3WCvUd9yBaOWg4UzTCHMxXfRUoB
fY9mFGpi5o0EScIYGoEjXogOsDQUD3SXQzdu/T65wdRB5pvkwyGuW0BqAWPmDW617uTLKN8EQ1vc
LwM9CgpgtC3rINyCQmovfJP3e5nN2SX+Zgj+QVjz8mZphbW6mvfKjZgmLE58yIkz1Tj+umo3IC7z
FxOwt1OJ4TCSY3iMqs7azEU1XZKpYpfb2R05p32OBwfkRhhQJ3e95Mxwas/acXhGxyQJCMCUqrtY
NA7iRtXNBaby2rkvdYReJuoFbbbtC5YKl74rLstpKa19rme8+ynFvk1K3m6CVWE77PtqbHvAPlYn
3WWrgZJtY+GPWNtaJP9kIRZcTkNnVviW3Xk7mk4/xF6lb3tKAN6vySYGP5VeA1U5T52XwHPTaV24
TQRxeQkHNgNT4+4rbIQfkezyDz7CEqiaUgNn7EJgJyiCjKlIs5gNjh0eW6m76lqKOAvWYDsCSH56
yFggMXNyE7CABdJMBnZd3tgXZSFwYNaS32cn5/EFj6U+E+kI3KxSVWMhlL3t5GRpWXQ3WP4AXD7R
lBnsTVvjKGdVsQkdlqXYo3/P5Pa8xSTpostJBezq9oZmeamt3CnWuZ8nAx+KYOEEj0bCxpwqH65z
Tb4qS0riFp2sXQyihWTS07VeYrEDquciYX/UbRmWTCnyuXeAsVkTewgQVIfLnobn1YUH8pEofmYn
Tc0PLJrno76fH7W/TASkbeve+NhS19DEuvPqNnxApMcB7/27E/gHBY1yPP4X2oDhP9gcroo/CWi/
fonfugD/Fz8KYhzgDnU7tf6f5DNksygMaLO5ZoVNtPJXO07wi+cIN0A341JGQjs3CL+6cdxfYtKW
Auip4M8A8fpXmgAMPBT5v3txUBbsAPgG/xmBTPXCs4T3Ry+OxmEpGtdl/0VlQN2rJIL87Wi8xHVH
Uqv3J8A3eZg+W41vfXMT00Dyb8k+rt28iBgALdl1lJbthaOFlax1PjvXWVn5N0ZNDfBAyyGvoZvp
aaKoCuAU5fWJUV556aettYefx/aLhkuGMFPsHvGaEvCJlnSXMiI6ttQbN5mNY3Xllcq6nWWUHpJh
Hm502JDEsMkZ2pe4Maw31RfQ7/REde4NeApapPViNTUlQKAqLa4is/TrZmAE5zXBTw5SeOdOSXXp
MkHad46Um46o2PMcV4N/aCmjr5fFCY52QK6rdhjWrELAN8t6Qtx86lMhIwAednP0HD0+z2Fl38D9
oWyLtODGTWN7YqWTyto1NKfU2YjKT6ddxOxm63DusEepdOuHhj/7bCVVeEpCp0bsgLj0o1369GYG
H3JZu6W1iapGbPlB/MNcx2wmF4NIEkCi9uxsEPeJ381OlWdbWWPo3RVzRN5urKqHbBqaB+GXB20g
lwYpKorN/oeWTxZzlO1+hdmQ3NSpnbDVTWUeQ8ei8VkbheGdg6ff+rgkk3XGrPqh1mquSesWbAUp
bewrgMVe3DK+lyZxcGHn5i1RIny2nIVMXjAsLNop62FvT315ijAQnfLSqB3p4R7lrlTHodfyOap1
u2ntYfp0Fnz4q7Kbque0YFKoOOJBaxCIXflNklImMFF1DZhVmmcL0yQX1vNQnDGrg47L3Tmf2YB9
DaxX2QuX1m2yj14ZdVBWg+YepwTr1izv3Nm5vv0dQq2+yipv2BZtq98qU5orzOzlYzaG5Ydrt86m
sHRPrHNRnzTHOBpRstVJojxeqQWrxYR3hDnzoEOWbjHlfyMd1IPrYgWmIkUG7nQUEEdlJ72Lzgqa
F/LF843JMoJwCqfBVdRb48UcGWyqcp4IFRRWLvn8CAQE9MlPsejFRx+myZOYp+I9gNRAqYNwkG5c
v2jvqi5XpKkBefj5nAKRk+6DHhYttzlWhE/YnEDUJymvNEO4rw5nyI4Kx3vziVZQ9nMB347RMCxr
q8/Abhe527OjogrFo+R5YRlIOHr3rTVDrhHU3VeKvyJhciQsUiyKmlUZBJPF5LMJTlJfZ+ukDGxW
RZf9/DAsFa6hRTj7HKMyS2eZo/2w68p6TQYTPVm6MdlhcBMxMV30IYUJhtjkSUzMxskUYXfbo8m+
5GnunhIvlzvtO82zHq0hXGVDKcl+utMacClbO2Wsm3UNPwd0sj3cqSBwoGqNDXHpXK8nlIFjH+vo
dmRE+QQPTLqbuDbd1s/YUFiKOH82+KbuZ6fxnpIhC+6dpsl3WezRNg9Uk/eV1ZTFbhhTthyXvKMn
U3WUO01s5h/znFRfIwwZkhphfJzhORx4+vNrUquadVuZ0CzFdGErABqGewKuPcXOiHrxLvneVwYm
LitmSgF5hIS4euqi1HwvgqH6hBWSHlqqnL1x8nYf9inLT/CiX6VM7K4domu7diKxMjkRW8Xinq29
U9LX78LxxStXynKhuTtey3HJH1qe2Nc6Dxz2l4QQ2KAJZmDBZBypF6kmFEU3dNprYbSzrV0p103V
T/OKQx5gLCHs13My+f7f1cQ/VBPnuRhBLa78f1JXXL83w1f/n//rj0O937/IbyWFA92BIRQe2lBE
LoLM78LiGdzFMCyGIO3zmz+7eH8tKdyz5OjEggdRuJFto0b+5u+1f4nYRcxEmA0UtGwhM71/pagI
f65j/b2owOCLwRg3MQcVBQ7Twb8UFYUL1MepbJbKaeTplxyrjFiXWRvD2sWPZwolbzJvqm+jGvfL
LuERZ1Oqh0t9VcpxujI/rXEAHLDJ1aliE0VYlbbZ6THkjywzLcp61rb8NhAfvlDSDsZdL88WvDMX
K9o1UaOZZ/UGlII7ssDxbNrTTFhYw6ZHif5nYWxcT51hsXEyjIg4VoZIszI9dp1NGvkFomDl9yBI
Nfdw0ifBI+wC4tJewXquvrLFrQln6yFUYlonMJy3Ic6uZ6Pm+XmsvfT7kvh4Rr2ufhRVn94RwnJf
g0rHb1xF0Y01+KSv7NqJSUjn2Rp8Vny0C9eieeUMqRVplsUvrV3R6ObScupy5rLJs+sBH81FSwD5
pVrs7H5spc0aUwYaT3akgcqH9by1qkGQ9vfUbdCb0QPakAUeGlESQ+nJxdabAnlq5t6+9P8Pe2eW
YzlyJt2t9AZY4Dy83vnGPA/5QkREZnIenHQ6Sd/Rv45/Y308WmpVoyWg612AIKRQqsiIG6QP9pkd
6wcMYbKEc+hkhfuqiQfczhhyTmGcNXcYAImwRd101KrsHkonk7cjHtU3HkvnqkxWqoELN/ka8E5/
Nu7gvKzRxLEqd2gcEy0fIVCwh8yFLg7hhEiD5xgnpBbWuWC4eNBtt74Mve39sJoYuWYyoPwNcXOd
gNkazGjJr6KHPFjhfM9j/aBT6T1PLR/q3Cwao3dZHWYrtK7nRfYGBNvgNI36h2LxxkceKq5iIEyv
vLBT7JWWmfWNILsGf72JSoF5xcLx+SNOsuV3WWj/3Kw1o8FCqU/f6d1XiGThvvOT7EHGo/iKo5wI
W5qy+2a1Hd4NPWGfhYk8K2WTvEbuol9b10qOYErWW+Z9kkLGSDwXjZEGVuI5Adz6e4mzA5T4PF06
HI6v66HsIVkEXnqePByvG3bpiF+sTs8OjqKMqa/XnDF5Qpjyg7R+dKM0v5vXXl/Po40NM3csWVFD
NUa7TEB53TZSFxeu5XSroVAvlLk6tttwpyf2vu2WYSk2cRqu5xCc1TVWuwhKZ2Xd4QTyjzKxmh8k
VRKizytcPU7+p04CDtdiLtme6uarqsf+hMGpvLVbGRxBclHu51vNjTtH+sPhMHX2psY6RTE9TN8q
p62Eei05C77BV6ru2yRU53F06jv2S/2QiLG+1AsJUSW7ettGPoYl1ZJkq4LBvgEnvgIrkpjXFMPR
njXu1u6q4oEFzWUW7BBHgrfKD9lYG+UF6xZfGT/XogfIJLNzB2UgOnuW9n5NGNAugtwlgNal+Wls
AI87tR72vcrSx7KPpWFfUYKkiOxXUbV8MBNxzYhAnTO7b1/rLMb3JxqXwrt6xvm22NDX3TTLzmUr
fPw/WH8elRdXeyQIcZbkzt86OXEQSqvhwo5FclEWrbuPAdWepx702NAWFITVOVVv/Bj37eToT9yF
+Q9GjA3OVT6cde8PyCM7nTagcdMYzqA9+8Nnk3SZPvIjMi0UqqaikHf1RA5cXo16cVlca+K0YuBJ
/Z7hQOgfPpLvyU5ZYIhE4DQTn4yeCnuXfysGUGXzy/hbR7CqqbfQFpEXesKwlPEiOZSpqq5cpMwv
VuUO1qyQn7rtm3e8wBPqptPF27SdNfKmTWI9WxZLbUFTUFyW5cMz5gALWeVbAkG0Qg5RUFRD7Heo
JByFpptgbAax6yS+qE39LanU3Kybba18vl6eLAsQAzhaIFrJK8WtT8LVNdpM9C3TpN04n7XRbsw0
+QAGF0FndtySY66ReYIymMSZVb/hRC8JBW/swVKvAZzobsezCU4jCDwMrY4YgEn2qVjeQZKgMU22
V5H1M9JT21dJCmitUHdJLMB8ZCwoL4yc1ycYdm1/cFo7ANNQTRgfqnFGvsuXkZhuAXSiQqdcT9Za
UCOY9wtgExkF2K1rpS25acZEPkxcGs59k1iPrZ2t8MdI7FyJvBk/Klv1lLVFzcgag+wKaCEaf8aK
u/PGGrCsbYEkpjssJcy4rNwJ7tysp+WCvBACOjtyA7Sumj2gY3ZX3EpMZ5c4cPi3MZkO49kJk6rj
74vFTaT9+IUbEhZlp9UMvrXLKnps5n6aaAewmk9Xdv5LNAg+SmY6xJYDhUFiP6XNKJEfnYL7EeBp
exuiGA+7oMWzuvdn17O3NCJYj1Ua886LyMKqupL23ThFZR1Rmjma9jrB+JczsboPWth3fPaIiekK
lh6KGpXjUcrAfglQbzXf+G+EMevSDzlnoH8V81MXu9W6z8gw7nyn8956Wsa2E17Il2FcmkOMFXDG
QalyyNoilMd2HIqXuJIZJSPT9GonIKFE22XnqVXe1SIGf8d11nu0go4NAsDEtgTfcqx4/rczazE5
dlwbJ0eugs079G/A+nKdtwuxXFRV2v9sSC1yArKT9RgTpz8lpd9BbNLDj4y5ypVu1nNf/lxbLl7A
ps+NbOdHbAHuL2L8iMYYjyI4wm3w3ulI3WW22zIbcVPq3fvChr1hs1m6BA8IeEfUAmyEnqjvxB1K
ds9F1nxMV6XrHcc/+y2aBO5nrnovoFbWk4BL+lLHofURz0tFhahDkAnTufPOHCC6sR0Z/bQSYy2e
SAVmkVR3fRSM1+7ahDsdZRUyewBlPcya+VD6OQmlZQ3hfvIMBNdx5+m7Ig/S3VLiV+dXT6xXOX5w
AGZJUJUxHdRxMmLYeamn2fKGh3so5JAjq9i78ayZJ8sGa47Zvy7H7AJfC9GQMWPeus3lHH+V1dTs
3SpY+42beOI68cfmhdKD1fzkw4Tvp5TtcEhKAabGjrRpMJ8ygQgriSyJJYFdVNRMnDKOZyirfCuS
ieKNhgr5Uo1hf4H/WzwurT/eRF6grqT0gXMwWyeDT6gRLUMth25uWAk4s+V7nw08YlgxBFSQ+DEx
MzU2jXMVFYSSaXbYE6dYTnHJyBdhH7MVBRCnJSurL2pNnBvFKJzkTTCVb5Vq1SFKCv0acc64JJ0p
2u1iiYoiXJEDB3JU7N9XTcP4surm6atqx+VyGR3rrYpkfd+2g/IOLq7hk+VW6U1EHn1PDiy86UvR
YUQK3X1PTv0MeNb6EdRl/dH6RQX3JB8QNuCfyS+2xSXa9NHg+bRKKkmjuY5gJpDKBxOY+AYr47ir
vnXbkkpx32rHK1/Y+udoshu57Lzn3OQ5vHLtiXaYlEf+HfgIVh0/1mk4P5m2smDDeK+m6NTR027+
joxYBbFrHOgBVfYmU8I+S7yEFhyiJqM7ZRxjrJD5jkwFuzCY7IjpPZPiffqdV2m6Kr/1S8xd7Dht
cC47Nd7zc5T3jMTpIOHcFT4nULLoRsQzm+OFN5kYJ8DAw7iI7d0Vfn0fm1j0gD+cWZgJ1UxWgoZj
T+5ARtsEbrLv7E35ncP59x35X92RucP+H+/IP3/9x90kp+Zj7f7JNZmv8/drsvdHTMgUK97fVHRu
oX8PwkZ/cCz/pzUXzh9QEWEqYk5lFOniKv3zPZkzJcBs7tCIvObi/ZeCsL79Px043JNtXujYdSkz
49LNnOB/iu8Todtlxtm9WwpN/GckfJSeubPxkonvF676fvlq8x6GYRhkBN/M65m4dvUBNjT9Iczb
25n3WJg3ujLvtrUUvOV1mNyAU5hPOYfLYK8CP75yrBpgdW0WibHOp6/6e+Xg9ODfk57ENSgBOpW7
WExDu43NkhObxWeM6Hwvmrx8KzvTl4B67Ny0luffrJMTvI8N6Gcd6+ZQmYUNGKuJn5sVrylRJDcA
b1kJZzdnVdRmgZwbn7VSmWWzMAuo40ckrNAHkE3NApusBRWrDpzl2iy/6H72y2SWZDMx2VrA7C7C
VdYHSSrmNiuARW+ShFzVLpwAEm7S75Vefq/6Yz+wEwUVXIk2ymprN7UOTJdx0MjZZuMAcRF/ye/d
ZPFXIo8VoYQjm6OJhBJ7MOfjOSMuylQFWLAVs9rpxr+xv7eoYQiR871AbP3vPQxKLJjJdZ4uNLSH
Q1qmuAlJSa0hK0Zh380CBkKQAOBiYGh2yshsmtyt1nxrm63UdoP5sFDZdpmbjTY1Wy6ezO5TBcjk
pdmQi1WBx00ii4IOGnnojNM+kLLVWbc9iu5rGXcAJoWbvY1LPeldJP3oUVsjx6p6mno4X0U6RhuM
Cpxzu6Qt+42IND8oDPR0R+ZmohGD0/u5yAr/KbMa6xqGmfsLbJX7a01aoH5trc8yaS9db00vlkDK
z9ScZ+ImIfxEpMs7FmMebUpz8oGAt+DaMMcheJuko80ZaVq4Q2aOEiSQ6HTYIaHWr3QVcDMjYXpD
rnT4vcy+xX1nEfWpC6NyJwOsOvEgeENCBfZZ2+VBFYBHB6HmrzD222clquyotDcjA1jLw8qh+by6
w/Rr9YPpjdq9mfYK6NayLvSLa6ZQKxHJ42iV833QJMluAef74Nt1gNNlXeCNZYV32zIu4JinuybZ
Qiyej+UU5e/0bLjtHqepTRk2I6lNbyV4H8JxyWh2ju1niQn7GRVfQJZHRX2AuTeSL/QTGtPz5WcU
zulrJJT9u+u6dYDhkC+KxPkYEPfsimQ7cJW+l54gcU7glttwzLNlUSD37BgQzLqWBd3OfNvOwfeK
4UIO3gLzNxkvW2cZoSuzvDns4Zl/V1CSgl1ZAlce65AKcA5S/R0pSLUePTxzbyOD/odxau2HJptI
tWJLoWYwyabiZx/17mUBbhiPtfC50ozDmt+U/TwnHH1nch69Tt3jHEN6+bJid/xcpYtDpOEkj5ov
KViLrINkqPlaDbREDdwMHqJYZjd9C/TIAkaP0LRWDzbofm4cdIavM2zmeoyWW0d6/YXwO2LAVpWw
ZOBKHGylXgqaNVY+jcq5cAN7vJt5oK4z5Wf7CVT/kw2v4kepLW6Ypb0QVOdKruAYrYh1ddkdpC8I
qhUxYMaGHBTseA5hYket3rRrx6ak5qPgsWvAKycesR2y7oiQsTO5n72fVxcSotYj6bvuyteeR6ir
998MgI4bWZx2D6OLhYS82YKBRnHB4TNSM4SZmLo9OIgNgal6zXc0FCT7krDYmTlocc572/auFJzL
BAqPdj8WO29OujXX5DbzTqLy48/GTvDglG7/aZPYf86CoMYm0HkwDcv1MIsuvh+yvLntF60eWjf1
dzHj0B9dXoVqI9wq97aLVP7R6X1YdtrPT6W0ijO8bLIBocN1l7sIab4uPnhxOmDhmpfHLE9ADiLc
RTdIoQ4dRPV6R+FJABNI2eMDJmb7oe2s6MINZXnlUjXzLDNyqRLn2dM0riM3zIFQfjyu0eVKOg/a
SQmeaNNXcf+phBtfaeV4bzSKBc884pQbgcTCAr66zUM/B+WBFxo8eTjGdzbqKxfYKWspJNbeerlE
NlYcmMc1p9LKZlWTc9J/grjUT0jRoORrpdovGE5hvKEZoIVp70/qEpJS8B7lWUQSrXf6ZTvg2Z0v
0lVo8k85fqWNbNPoqWwhi/YEW99RL4AKVXZNHt4e1p5mH19Sh5Q5kO7dcYBJZAnMasdMDqa82g30
c6LnkHCDl8mvnqPlA4yG8FqEiphqVOf5Sxg21bMjSU/OkYvLFPtaw/2NX/GxEyuNlTqnMcfkzGgn
UPdL4JQXTaTwozGQK7HCIXvuHK75D9LyvYt/n0D/1Qn0L3C7P6b+//+/f4Zh+RO3O4GoEoQe0w/C
5JwUOdv9/fTp/mHj7I5CElD4rZgf/2lIw4nQ/McD3IIfw/1HbMpy/nBd8++QqeIImvCw/pUhTWTY
hH9yfpghDQ5yhy/3/WXjgIHQn50fId2GvprGaEsYU73zWCHBxGR0JJo2gBPy7ew8kv7X3xNQU5B9
MNGu4qV1YKFK9YYbFytljap24wqKKCxlgCpcyNpnj/ZRwvGJopHNLdiR83l8cLpAvcwsCISqo36H
SBKTDcElF+b8X0bEvh3IFrq+MnXr9OK31ursRer3QIJyl7kuAerVd68csIlnrL8l/7UWl0s7qm0b
LACme5+LO0OZzTIwBMnhaTCvLfut1zDZziQHwwGbwzEdWkj6k/ROPbVteCA1ClXPm2MNEZNkNSM2
Li1vV88kalc4anpn7aRYJhu9bctfzAW8OARedRhNOqu2Lz1ly9McOuRz6snalE5o3RdgdZmlOtRG
d57YY5ujPLLp/IPXYaAhScZsg7V7n5dususwcW39RiDdq8XbOCFjl9qlDDQO2fTGkF4UdIP22FsW
0frOiXYYa+ftzKCHZgBX7PJw9m6ybKhN5S7F1U017WVAzMmRs38tpzY/oYR0p5keuzvEO+t3XYQ2
M+bRe7cNn8uivOF3WPvLHhdly2I3u3uLKMJVvbqCmVcxTFyi6RuNMfBc8utNDm3OHaFZAWYtTu2e
tGP3wQbYgv8rIPazxx4BWgYsNnQ9m6wuVLTQ5yPrCiiPdvaWYCLeUQKcXbd5mUH4qG2xvNjwG9O3
NYtTcZuWzuJ+kLWXZ0V98HUi6UlJBlc+zRrBBDPodB5AGjIJnJZd5arvf5C9LJVHuNv3p2jLJwxo
YIyC3tkR0G1+TVgbLB6VhS4+hoT9mWY19zwOc/tizqFvCZsYQTQVHUAtEvtuqujJwhgybVyKJfZR
bqXvLSDZy0CkfOcpbaWVtOIr2siaXyFwykcKk527RMrhLYQSxs7tlOOh8nrnKrX89A6ZXe9pkwue
YdLmPxAWhTx0Mvvd2RaahBXOxQHzQH8QjeTqNFkRZDKnsY8iSOU5KMvpZs4ryK707qb3Jf6LW5gX
6qeX9aTF8VxAf/cQCg84LoOeQosivEexnZ+9YuwPXcre07alfFBLYBTXQHG9ynV079Zd+OBYBSgV
cIr7kDgdJBSXUcxKuc4DryhvK/MqrEKdXYGt4CAsDp6JETrJZFNi2q4UI9szg1CVzLuMpejR9m2M
8ToUA6YUGvQSM1ytKojlO1XO1dXIyfBjlnn6Oa1DTn4J2+SGLkM0+3TmzLFF57R+LDoaD0stgwdv
qqBWQEp6zn0qiwxvpL5xOBRclQyjMdLUWQcEsdDrtiq69EUAzMa9zm8SpzlmXPQhr/AhoTn5+iO3
MeOAnK5m/KnjWKhNkNnFQTeUtG5g50AfGoa2/fIgLf9G46323PBil1R/I29GYo0ncoSASJeJRhJU
zvAiEwEs88an+INnzuWtDek1NjXDfjZwtfZrwu6JZVBF3bQVc9Nu+6B9L6gd3nLIbjhZ28NOZRXS
djemj3Ffuped0uLAyb04itYWByqOg2On+5e8KK13TWHBBhNRti0oXSUV0hyF2/e7pA/MTdcG5F4Z
COIKkZ5S261rzcS/IYHvWl2nh5aTyT7MlHUIsgAHEtoHH0VOvxNixc5zu/QYpX5La2KvTzzcBPA5
P3KlmPWhajmBDE0+bnUe9Oe2wjtfECM9rPyVG0YayZFbzHgMQTOcrZyZR2gX7TEF2PGjr3I6gObc
ehhq4hxubGrvp7g5AQajCaZOgkPTB+MpC1X9jvk/xWG2pDuo27BXU5ziUaPcI4OicF9MEUy+hNKe
PpiTsyMWFiUMNFtSWepg1a7a09qU4qVu7aMXNo6Z7xTnsuaN6/kJqHPssQF59RlMZHwo4rA7wobu
9naQ6MtB4goO87697iPZ49oFYWMrHexsb/U+UGi5HnDLO5SVADgw+sCvcqUzcpHc9jezR8AekgIU
h8wfX+ayYVTOLGo3l7ICQCb83RTV6QZOP7K9m3Z79hhrR03TdDULGZ0YcITHqqkuK2M8zAN80WoQ
BBjr+qV3O2uXFWrdTHW6sodP4QtqFkb2sO+GU5RD7dyAELJ5VyewthtLp9a17dUgj6CED8esX33D
SwDc6HiMv7YLoKJnNWqayapyBoFdj0NzEVKy+aLKvriAls40GvRqedE11IoexnEkONuusnjNZ7c6
Z8wBJ2Y6Pl8qb28SOG83RYdMKtLxl6Do7DBQn46TM4ChP2vG5h4N9tBzGsaugUenEp3NWMmTC9WQ
x4QMnJ2qic6B1s3gsYR9+o42kR2UhXW/L/15Pw+QyxaiuNeeLzVGQ1nAwC3agwbfegCqA1yIadRt
OYX5E6Or9hqiVPg5UZWwDej+uCIARzLGRxXejak73osx8C7FGjVHd5HBnvRevS1hcW+HSFFh1jjx
m5RK3guZ4GTQc6WJhWgrtwkrZflRsH77SPdNeGXD23z3PDEeMuHDB+qGCacIIp5HS0lQzskzLIb+
rIx7gVRrBUSy1g9+ai938Mgwm9ZpcEM1eP2QGfsDFsvogacowwlrxwDZueZOfEbfvgnX0vpZ8Hjs
o7hvb4dkTa+CGGgIySJsF7OT15eTsWJUafa18oEcFuPTSOfUfhHGu4HPI/0ChaefEberV45h7m3H
4/Cw6NK/pKi+f+J/Oqd29ubncknDO8ZDPFPl1A8wetb2bI+D2KdLIE4V++XeM2aT4b98J98eFCsq
QNDgCNiNXRoRKcZ/2BnbCkNu/ypKLaqbIEeuF2iRU7opF3QmEiSYXxZjg6mTwvuicKHYe2rI92tV
WaciCbDctV25HaFpHwfbTDotG3cNQL4OCHTdAZVbeLh0EFwJglZvdmVZr/QYD+RHBNliq2im+8AY
d/JvCw/d1dvV2HrK2vMe47DkSOZ3MdJI7axP9TdLjOJ2UgXwxaxRVI9JV+m3gpvwkQwbm+c3kgx4
THpjIbq4m8SviVNmS1Y/BQlcs4Vg8EF7PR4iQz6jYLN/Tp21/UGBA2+cIaQFfjFe+4aa5iVt/kQE
q3oKE289a0NX6wlbYt0zzDXf0NdIecXXnHM42FpLejUtUNrQJbig5obd5n9j3HxZqv0yBDRM4RvL
d7Yhvil/oAfnGwPHWaA6OL3Mz22yDmDiDDHOGmHHxYGfv9B4QtGoIcuJb8hcy15PXCQBPUdtcQ+G
7htJN9dwqFNqe19Ys/N9ksGuo00Hrw1/nPYF/Px+P4XR+NvFs3sSikvwYTI0PNtw8XzqX36URV48
plQQnIa69p88g9IrCH9ShGUAe6I0pyTVpOK8oj9QuDiu/U9Fm9ZXN8fiuhoU6xl8u+Wd43vfbQre
23ADqAqiFA0S8YPWIPSmbwwgS+iRgTdWi9IS1OcV/IDGiokxy7AEV11PeALgCyZLHh3pDBS0xyx1
cDl6EWAt+Y0lpCw12A8jr/8Grb75GAzBUDlWdU2mNL0OS8UhvaprJtedM1Sn3GxnZCLnk0g7eW7s
ii89mgJbRzPF03xDW1s68rX8ZilWBqtYuANScGWjQOOgch4dqtmsneXY1lWYgWVMp6p4cRyreYXB
AlpZ2lnzERnKIqLIiNtNyfRQ+SV1L6Bn1mvuNNVNUQwBhvAy5wTBAOFLfrMikQ9B16whgF4yJJCM
KpVSopTOtMqMBjlpURv/EPesm6hJufdpGZbZvpJxsxPgkk4tqXu1J0XnMGZdrfApNHRL8Q26rEbH
/2gN/XKe4WDStg0SM7GplKB5074CEE8iEhEj25P8RQatZ/X2bz3jX+gZ3l+aqD1+tPKj/flr+N8j
NfOF/j5ScwmzhCTJmVV9j7/+JGr4fwQuI6iIlngDdYlRLv7mPI3/cExW1QapAiPGY/D23yO1wDhP
+XKM2jihe3hF/4qm4blGs/iH8TTA+QrcFgAU4ZiAvc2ILn/WNKbS8qgRbPQuiKMaz1Zrnu4qzDgk
1NN1pyy98Xq6IE9OpeL7GdbypbbQETa2mJqn2M85iXUFHS8zUea9sZvWG+EBqtzmlIygQrtR8GYN
bniVl6i4dt/wF3AVs/M990dSr4UdcYb2hWPvKT+sr2G51bjqUkXjahvAcp5kM5+yuK0/kJnxchIZ
rJ6xUhgjX1FkL6zk7Vdp2dNPrGzx9dpZGUJlkO8ZyWOOdANJdUs8dcCmBjDZL/RktXsvdySc0XU2
CRKMjBtogXnE1jVRkeL5U3yNGTd8iCdVP+tobX+7Ygy537FWf+RROV647crelFtip1UnNfanaCDt
16y3IhT6cRBzcLL5uGB/tusRQE2BbzYMBd8Q/q1fXirDX3XsCXPHw5/OQL0Dk62LSRJ4xPKzDWaq
fSImJDtqoqY7bVnOBQX10a/GB2KFUatl/gPORUKqYtuFICUEp2yt7jP42NFmFY7DJDGV5TvYvAqJ
NzJ16HmsHqNy4kAzhs7PeZjkl5yC7rqdYZA4Nf8AdriQGx1I3HjK7p5pHh92clbd9Yq/LdkFLmgc
cO1LfjsmizwwlLQ/xKiGEQmhQPKpFzrWcdLF97Jd4ucWE+wbdklxmANH/HB8Gd/H/CrHrZ1aFFtY
fbR8Ak6oLmB62mpb5DgjkyZvP3yAzRGCmlp+hK0V3ocBKMFgipLPkf3t0+qs/lwRwD0VnRTXTtGs
R8ddqlvcWD6wUMINtVdOFw5FRGghWX2H80kTR3Ta6GdXK7yLArXI40c9U1UFp21JDwXayAlYQ3GZ
ARw/dcMY/+I+j4TjKwtAedGb4YG+1nYWvNFWVpoD93QEoJDeehhF+IZK+dtuE0w+ZW/d+xVjFpES
ZM9s+MuR6sRrQAs9F1h2Cn+HzJ2cqACaUfahep38weNCM8aYDZvGs/LtGDkMyWqvNzpZ1xJ7SLqQ
o18Oj2w3su/f+3050ZAxh/NP8rp0HBWYNksIT58cLFPqefyxv3C0CVf3iwe2rqE0/XouavE166Qi
t7s4WAXdaqITdBqaFFRBXwn0yDAqum0d6ZoITujyWXEkB3GohtB6i/PAv7Lz1Jm37QROTrBiyU06
dWt5xkuU3KHb9T+cIJ2vU1mk9+7aqTfO1FmzmdjD3S0+7JRKjGiNeXl4xzcq60i4VpP/qmzDCyaa
3L9NXAk5DhJuxkuYuJVmjpEKJhiKGXY5pCgUON1rvQGzoG8WqI7rRttWfocZNHsqHLtmrDSUtLlF
kJ5/F15XCcb1lv7lgS+4YkdtnY3t+MN9NI71E4ZQ76WPuobW3qaNbn2uFs86nNLnLhgIBQ9hHmx7
7EcvbZQv4qKuavU6DlJ0O5c8z0erZPuKg6Z5B58QtUStPfjydpgvdyOD4Xnv0RRnnWuFHfUioATA
xAajAG7xtBRq51pFSSA9aVeYCBkthZvALuZXmWggCRU3xcd4SjHi8TsCQxRNmrBRQL1SvJGE3S+d
KpH4ASP7UNr5yo1t8hvjc7KK300ZoONNVhm/InSvB5+5MDRuJxqDjdsOtGC1Mc1q/IZt/sxQqdNA
qXJ8U/mUW0957FvPxeSUFlz9xLv0unZ65mvSA4tLCPXGz6EIUSEsP7NW6zv87t4hANZMb0ed2yH8
Di5QuKRs9yTqJuGGX7QsJiEg6ftiroZwR0aaEN9SF79pWPztlyQEEqcit2fVlJGg/e19bGUWxO3F
+swBNxlZYFrgpa7FmzvxJf998vkXJx+TYf0/eomO04cqPoZf//vUY77I3049YfIHkDswdxxPfDeg
tukfoxzvjxDnDkV5Idqf7f2pyom8jevHHoAdBjzgfP5x6LH/gAuSYDHiS3GS8qkn/Sunnsg2p5o/
n3pinBkgGPgOSRHHvs086c+nHoVOE491nWHibsVDI0aqZehZ9Xwyj7zd1x46JU33xOmQtbzxXcwz
naMW6sumABV35XcJZZpdXacY9msgDxssjfIej3ryRgkNrY11kGwZXtY01+tgv0R1d+w6Z70ajGiS
zdm4m7+VlL7gG8B44P30bfbgTQC/9LKfiuYF4yV4gqZvD7FRaXyj16xGualEG5wKuwr2kJtr039B
5UTqpe8z1RYXGMq9TQDf6xhXaEJ91s34YdCJQqMYdUY7yo2KhIUw3PhGWQLoxSLKPXyvkvEX3R0j
9NhpvAF/w7+F5eGh57b2alHvjSElrc6dEbBIy8zpZmaYKw8gZMsLB2hoxjkG4SseOv9pzv0YK28r
CiRSo5Eldbk+c5tGObOrGc0WlyNd1d/a2lCwLO7XbMEHYTVYvLC1Wqw9Qw5yJPeD6tXNgAL5JEjo
ecF9HzpwNMekbU/2yvGtF0BZLKLQfMjRqTGCIJ4Oa5cgK3LYo8zOMy6OYdVyV6oZ0L6LrNiR3PnK
ylrSWIjomLkqPypyARgdjCips37G7mykSiIE+SFC2UZBc/XnOinnPjAy52gEz04O7gUYwmVfQy0/
IDDUR7Rh1OtvsdTIpjzgHPKqOMV+5YgTtjG1j+pY7UMju3J9HgDv2iN7qbNcECmn+lt1wZZcFygp
xuvH2ci4LnFz0OVIu2GVxVhqbe/NFALQuDm0R0AY0Pp0p04RKacfdMKv+IbAnAxw5fbBTOgW8404
ltGynsYwLmgWd0o6Efr46C84iyKt9QHokNq03I3PdgW3GnuCtSl4o/mxVLOFdl0xRAKxHhqhe6jn
lD27hBBtZHCPd45vHIm2L3V04Dmv99Ek+VRp/Nw5RkyPHGAzuRHYl7V1tiTnD101lHvEknbndE1/
zFHmc/b3Lb9jQURjsd4RIjEWVyEmfiR9kiTiHLgTvezMU65aI/1HvGJE0rp6h9OPj1vMWOo5E8B3
MlMD6ND4UpiUcmRiqoAdY5abkIQq3ty4g72zdgd3IlO7ZAy1tK/gZ4fU7OLLwC+Lv1UdRiSu68hT
xYVnhcuhx7r/sObtsuOo2x+17PEgRBmIl4mS2SwJxKfuemqoEP8w3rfdKS7K5cDTFF2PKnAvPIzN
5yyuErjjIneO8+iiSidVdgpLV/4Mey/Z4+apTpPllIemnUaQskV+sworuyuGuD2vTdCjucUzv8cx
POVuM18yXF/3zlz3dwEjqH0vuuBEQonGtnIIj4sbaobLsknwu6fQo3o35I/Enl8dYi6/0KNw5NiD
5KDix9mPplnWJ+i99RMGrvpxcBNxkeVp3m5I9NZEtPgdxDyYR7eUkETdNXhlBDHf6N6PCaRJcvE1
EwRie90P9nHsd3KE/GHHHHvC3DkMqup/LKPuHke/cY8s17htkAGnr2jptTzncUkQPrGHtyWvKVLy
x/TL8iQOFz7WfWNPy6tHmcax6zF5claavJ3kcLntWZ+frDb1H9x2au+KJSYX383YICOO7Fc4/zjk
4PTmllr0MJZPC919l1IF2c8cALJ5kKv2nBL5uFZeQOUa9QUXQEbWXdUs5bkzddx0Qv8neWey3DiT
ZtlXqRdAGgbHtOkFCc6kKGpWbGBShAIz4JgdePo6UFT9lZldXVZlvWrrTZrlb6EIiiR8uN+957qc
i2aWv++2bmOuFSd3SUUQJPbrMDXEqYWGDFRnuXYJsQx+zXFaMTuf4YiDJqODsmx9l6khqBuE1RIh
PXGfncWXCD7pWSYs/+jgIGkyvLkki5Pwns4D+xjWSwVmpHg7xnkAXQa59L0OmV/OTVG/WRZ4L+V2
2HQoxt5XQGfu4M/Rjdz0LLA9cK1spfC2rsPJF/vGGCnTtewCpXBqG6zh9jerynXj7hfYKW09lHW8
JLjposqWsT2RcveXxLp2Jxb8la0DwqLkDSYWh1lrP3+TssYFmtWWSNRaNuh32CKxTPJa2Gq/QVtG
Gu9GXikcMQCtKCXGI/hWMkPtPA4U45lzhKM+z7NNNBCnab4ZXuiu0QMgkPTofjO+altzeT6FeYtU
16xtrSBaokGAwOdTONkjGU8aARkIVwSqWlaCUk9eGmwkG46M4zWKF9pYVdv9ZvpmkFEyDH+D2Wm4
afXW5wb9TSxjbjPdQ7JMbtY30ExXAwYqAeaMwY5zpf4Nshz3lR2TvpGIHGC0wh9VRMucI9/HKnVe
rG9+2ryg1CCZip86GRAKwqLaeEiNdtxXOGERDgcBAc6onVNbhGI/EUHbCwScx1BkesoVcBaPPpvl
IV5QT3qXQVyK2uEcMzrsV4PiW8Lvzq0tlVDg+YcVQSSU9t/l4Pg79MH8mC8sOebc0Q1sdfaeL6Q5
pTGGqXlADhw28ucG1sYNobpmmMilsBFpfdf3lXnnswE/hnGTnuhJdlduB6ZKTWzsq1zTHOqE0qmi
vKAXe9rPkk/Ln4H5l2md7DSYroeOb8ovUWb2h61rVJF0cE7WLuPnAxxxufFjExY2tgUnx7tCix3D
CU4FfeFRsWaVe5Ulxrm0x+oRw4+6IxVXPpVWU58Xdix3l3yMb62uilMh0/Gcwu1wNm1VVO9qTJr9
6IbJLmPCx6Axx3xJh6GnHoACipWZivkei5h9lS40kEUUIz7sac6rcMcxYH/DximziqAxhKxtWXX+
ytUAgBQzJhErq7Gh+Qv3MHYgILZaZ13iCHbGNFDOuRq/YYnuwk2UxEOvow4AxQJojIAk0090C3Eq
9aYl2zM5r3z5mYstREa7UMZ1AvF4DNu+O7ll1lz9heEIe7r4mheuI40T4NHmBfaIn3rcYD5JgnqM
00dyRtErGEMoWa2w4DPk5Dy/8ZEhhaVToGAlb2eYOg+4dSnngZHur0l9uHDYe+O5AfP3kRcjhWwx
pSoaQ5STwllnPk8m9nJvIyuGSeF3itJZApU0oJCtLEcxUpKptRwpoc6+hlSaDZuEdHayaWfRJ2uo
uPEP/oX5EwDmfFP0bj8pOgLWHp6pwOUIfUiWwOf8Hf1cQqDlEgflAqje5BIRTQnmsK8RG+XoTKTJ
WMKk83eutFgipjIcrQ+DtX8FQdpcN/Mw3VdGlWzgjVXA3kbzmi5J1WLJrIolvapxsFvXZm+9D3k2
BuSMmJ8teVexJF+7JQM7c9z8SpdcbJN4xv28ZGX9Ps0u/ZKfzU2MX2oWiig06douTK2NHg4JBMnI
v45LCrcaxuRuMsdpm9pkdO0uJK4La1Cnt4p9YigMKryXXK+/JHy7JevLoXo8VN/53zoEvrlkgpuF
gYjTBjjhkhg2l+ywsaSIVVyXYIRIFuuzbkO/IG3MhgcnzDOjj2nJIpcdqeTWiJN9HWMXVktmmbqW
4gdRYoGpTHMu5pAWR3tJObtL3pl4F9FnBLslBv0diWZYQTwaWwte4nxJTVdhGUe4vJYstbHEqgk5
MeiFXFdejSV3TQ5NPXkFAUZGX+Sy7Qpzx6pf0tqt3uDB/I5wY+sODxwDCXbrcD3OhSn9o8DPRNt3
Vd3ncvT2Tpbl4Neo+ciWpDjLhLo2Khp3dtt1b9pMopw6EHYDvjrreMmbM7rqHxx2VqKMett/lksy
3e7Jy0EsM189rS9/jVkpj3pXyi/M/P4PHNyORb2tTyKgn6OdsYTgK6S6k6NG50LqxIJtxWV6adD7
D1B6+w1s/1nJqaFNqPun//u/rvKrfOyar6/u8iG/f/SvP/qPP/j/Ki/Yh+ZrLwD4/6bM8Kv/lzsO
Nl//QnbpP520/PUX/segRReujfiks/b/4X/9u3sUycFiiQXatZRA80r+GrT4fzNh9Fu6qYPCN0Bc
IgT8G+PDgRoGGcR3USowl7oUBv4PoPuAQ/5JcsA5ynqDhoGBFcul+CfsfokH3/MdOQX+xMWeQCVy
fR3bHYU2nC38najp3VRIq0+Uvw6wlppwm8quwvGWF5uK4/AZPHx0R6szsoUsTeCMcceTRCHpmTVD
rr2OsrEVfMKGqo4pJO3HEZVy3SjL9Oc4q6hP0y2OszRJzNQezV1xBqInT16FYWJlclCvV7bhCJo5
UWdeyAM3cp0SKZnWWAPG11pk3lF09fA8uAbC8Eyewlp1sg/ZDAdXWmsJ49WnpcaDMd5wQ6mgGebZ
M5OxcFqOY8ZOidH/oMgOk6mIrU3WTg76tWxfClXJR4K7bWDSbbiNcmm+CdvPA1+B6p00ClfWnHAo
UukFRlKb5WLWFGY5Y1DL6N5wOHx33ESyKTfe9E5wISdCjKU81eCOZUps5oq3Z/SWaiktsiXx8tLa
ST113oZSi690o/6uyo4Grz53T7pbmS8sljJAq+UWSnp5a9e6JBvb2Nu4NM2DiSjk7XDdU9G0Giqf
e2Iy0Ow1M+SRuugCaVdizykhhTzuY6Gt9fGljaww/cyV0Teg031Vv+A7HLYqVt7Ghj20sT0cYgZR
75UCEbDWk1wdQqPJd10ridt4wA84iKnjXDrRKTKUwagolfZrmA8sc3gP5QnPvROk9EIbQe4Z+pPn
ZfW7JfPpzkGOhxdSy4Ec9IA8VOsFZjmD+7vQsmhrA2AKfBs66OCl7t1oVO26H9zx5g+2+8BnMOz1
2XfeNCm19ywGQ7VcFgl4A69WK71wURMyu37wOUSWbL1LDMgWVMOvgGu69xgmvCDKcmtnOzX1WFhn
3T0evPGlptxEYxRmhdcxHNRdL1v5UhNgooCmcN3DaIzVc95VttigVXuPGdrULvLwr/RT1lOnVcfd
i0PU+j3EtrM1LCMrID/Uw1vVGvTJAoBzONDVQ4nXwaGc16J6N5+9/sUyZueW0rDyHOZJ9UoTbA2h
HuV71RvheKxp+kC/MuJ9DUvzkbpL8dn0rT2urLgNn905qU7kuF2qjYHyvuX4biX1gsrZd77sz+jm
OE+JQ50T+AsvqnGKwIV2jeuRScTFabRsa2EhDybUn9dEesXJTez4Z4aL/CvLWu2V+1OzjVq/PegU
Ojy6MXXxBkA7+iuH6aEbY3nUbAXOYwrNiiowhVui5Ii9HaqRRLJnw6Dl+dXCX1x0q26nsUiRBi6R
AEurxUWRF/qRbE12UOMYnh0nU+ZK8hJ55xuX0aURqmfmpNmVPr7wo54qaP5AX0mGG8z/1pNFCR9F
TNbvVAjS+MCL03NXZuk7/Al5k1j9oxXDU+sdyGkBdHxRd6SFMVF+T4yKZXgE1J85EqQcce6X4VL9
PWcaJYLxyiV1vtL4Iv+0S7xLQUxB8UcJptjjl+sFc97v8dWYUZu1ojrC+VGGdnPHTcf8mSe0oRmh
GOmuag15hA7GQAwkXP4Zwgs92KHIf+r+XL7psyMoG02Nx7SCcciWEPuB/B61Jd9jN2V2GhGcZEms
jXYVrWU9WDOOPFTGapncOaY5ELhZ5nlDmeNZE99jPmeZ+Gk+UyCtsJiBlom8uL0f3uZlRmhaPjE/
vv0a979lhEhofkcsx9gZmezfk7koLlJr5NmvKm2nAXA+hWFX/9IxTFPvWJWAnOcZB2Ni3WZQLAcg
3IRwJgfNTtgAfxEoUqgGDD8pPYou2TIQjcawuLMFkmOhze2964RqFy8j1HQZptLHJg9JDgZ9hUHT
fHG6BOiKmY8E0SwpV+RIcQaNU0eCfGKss/n/9zj0s+pL7pMPTIir8u8nJjang//zSWhdgaf+TP5h
xrL8xL9PVzia2ERlQKQuBwoCAn9NVzzjb5TSU3m5WEe+DSd/HXUM62+WZzNEgWhGPJjxzF9Hnf/L
umJexDI/+fv5Cm5lipX416gaMg3dZ5Tz9/OV/7KvmLMLcDyAAIamyo2nswc8tuQnxN4Mtca+MzKI
9/9bqCUlEaqR5fIjmou/gybd4DDWhISxwhWlTdsJ5X96gJgRQSwNQ708ZFFJnQxbj2lCR/+OW2ht
BOaktPCkPv19jKLwRsy76z8JisGrwCrxIHWUmKZYhNcSExs6qS1zfKHfiYgEW0Pz0MRD1B7UbKKO
mSXz7M+h0nuJsbxMhh2+aa7Bf9IHwCsBfbokfPJN2Gtu+TAgkYv1d7ZAz3gXEJ38Ol+DXh3tLfuT
i8U5B1yz+ZMfgPiAhftPdCBmD3PXVd2z4P9JB6RYu6s17C6lHf8kAXhpTn74Y/tnChFKVvrF7E9D
CniUf/P4FzQGMfhQGjaKDYAsUwbs3F10TPMxTe/Szp/mF5KQehL91NvC/+GWqHx0/joN8FFaP292
bXPQrJgeEbUFpvEhQzvnv/RVCfLCwtABNwLl1/sRxYQvsMANY/ijkWFS6itFfn9CnyjD9E1MRpJf
6saOo0MnRFYF5YBtfy2g3BWgGePWDGJfaE0QeqqaXxuHisjN5MDRD5yy0zC7+FrNfXgFPnZ+yMPK
iHa+2enzUz/q9Xuid4NFK/xUYQ0qxUD1H74nrLGtUZn1mvOD1e0r6g6MvTc3i5zE8aEYbzlejOFU
GHqYw8shG0mEZ+71XW/NGh1aWhQPx0xELefLqEiyg1gcwMfBievxJkStvJM5QbwN5s614gsm5Akd
Ji19HFToSwfRcuym/7LMyQ9ImyrlmWDI77HzMkWOBT3GPjSQunMs3gW+j5H7cMtJZh7nh9JuOfUW
nIWaDSllYjTg7EP6M9gtnTNHXgqnrILnImjtzK7oimimpbsxGXrdPXdT54p1KoUC3jHLITv6OFCq
beY5E8SBuGmmD6wEofw0ZIO/wViKxk+zUfO2z0hA7qltZRh+RFrlQ48PQbVuOz9poo3bVgbUD8BA
b3FrmBDaEr4Aww2KsZf+nEJGspu2Hc1mPY2+n6xLTqregSHhaJ9su6LQeaJyhLKJeaoVNgTdRqN1
aGDMb5kHnOFQkjK176lw0JIzrUv8mdoJ/XSnO3Xpm4FW6An2kb5Is4CmCJdNC34ALjAzJNOFQKJ8
/ZD2Pabfjp5Fz2khIobTeO76IcweKIAA5Jbnuu0cIUvV45YEDdNGs1J1+hqREzhRq8t7V0B1fyEV
YBobFZbpuIaf29PrZUCS4dP1munkOIMaPuYCTWmNFZ+OWJ9yJjfwTU/9xjVeicUXV+aBY7aUNrJz
83pP/3B9g6A+ic2fm9uAmCnf/9zMigQQ1VF3lacfapT6/F2plNjWUNS0h0c2XQCYman/gv8vJT0s
3Enrz163VPRU4F0l4aIElL6A3ogS196fO0kxcxv76Tae94RLKJfr//yeEUlRRIe2dNopMOqcu8+Y
N+OAWVnXXDRX0DQYu/6nlwT6ZZsBm9xgnopYy8cN61aTBAajv1NPXACPlBy8k8XNDZyzMktGPlax
wW5v/IpRMD9t1dB3QPBhOIsuZuSYau3I+DMyN9MQ4sHxLQKT8SiraLEjp2Eb0I/raAGdLlZ4qfMY
HUsTsmOGlsH/2TBm7doPWGpeueZ6r+agEQyhVgndFNne5TKU7edBtCDZGlOfxh2lzCn3KqufeMIb
Crwm1ghXDkdyanm5D6m2+zEWphmdCzv2c6owprGpf6OjE9KiMKboMLrb1AzTmBNviq579sxwHZk+
CKv4oUuNk/KBPuEVOLo8Sau5Mp84Cj/UrkBJH1j+XGoEwEASi1M2V9+spfbLwS+914WW7KPKoaOm
TjvmHwB7UXHfutK+bxkBl213o+uupsWVL42mz0MwhkvohEdvlZbdRRPGOSsokXYnazx4UXl1K+Ol
yeJHG14xp8H8a0zUrZ7bIZhtE5ab035FSvvA+Ai9lJ2pACdAaV535PBtr7ike2dMkuLV4ipOK4wx
HMk37cshhqlnzfrOri22FZr9yIQAsR5bmrMtLXvkZnDyUqq6jS5jqs8XfEM/UfSm2xF6Cp+JjIBL
U0DuHkme+9gCqwg3YkpbcAqMzl71Y1lcR4Mqc5DTndjpsfwV4fhiZqywhPJ0bIaM7mMuxWdQdNXG
5eHnb/Yz/FAF+xiALe4fskOfjyltyIGfK/JDTRYlD1WS0Cee23f4Q7oPjjNv2mQ46zS1jjCvnrQk
zjcjn/WOB5bgnh1/+FVtXHEp0IABtnPlJ0RFGrfyqX1rzK8uxdQIHf730tK3xf5N8ULuHpnqPpio
nhdHDbcB3OUqq1A0Mkx2iMqSmhMpP+hUEA/YvtIX12/yY0f0LKhApb/BFMhO5VzZOxwcYm+R41xj
Qf+EOtCuXK6us1a7QWsUZTBjGly3nRbR1qBnn+1Aq1Cen6EM3nXo6eeyBqo9hLJea7RCbPzJ+2BK
R5ivXPy3c0NnksW9NprTDbt5UFuIR90SNoEfw9Q9ueetG8+C71Q1dsSzavlV8CSAIZR7pn77rslf
mtn8xBqzT2suYGabXxJ7PqLd2SAo2vNcx+k6M5uUCVO5TfOSuI1+6CP3p+hadOaB4LQfoS+o7ajU
lna4nRnHxUeqZcyF4ugXfGdjVarC3sHFKHbp5L9R9AyKejLgRc7OOrKqnRrSnediwOiZK2SjR9jZ
rKA4NI+ZYZ1s2VD3h9BVhWB5Jq89qZRJYs8aaqa4ODoHFR0odbYNtUzfa8DVj+4gGUxHNPPtQCDW
WwmH8AkcR/WIv7N9ReocHiOr07/ItYSPhBh6wtQYBw7QZRnvGeHUsWsD6HnuZccpCXkUUmfqTavW
MuKTbylxDieOqEPT9x/9INWzm3jZA38ElmjndUD67PgSd41FJ4iSWxwS3pd09WRvccjaE4+Vd30x
R28EIqa7bMo6Gn1L57cjvOy+K/sucKa6ru44i5KbNJieiRU9PmYg55GYSEz71b4iymFf1CCnFDRQ
OBUsZ0Qq12M6zRRlguzuKR+L2s9CI3kK2zzrsGg6Gt4R0UzDo009DSv/0LnTgcdw6IIBinyys4ek
TI8WiSX7B50TbndOO8NJWSVE9Z6QpOi/PGq43F1d5aUhgnqKykiu/arRnHVrwEtc4VyLbqDz+aSr
muMbJtiMWtRkUlCH9LHXb73eN5fSbfSXTnntR1RPAjZPSERJFrB7+SVI0Ae9SxiOLT9eQrFMnfSA
AGHT7lzmdkyum563QUSkszghmd3Cs+HOsMLLaXxWDBlTz4DgDiF2BbODkBr/w0h52jQpE/CiGa99
xcOK2lHeCtVkp3ws5T5tuyUql7EBU5y1hbLsUJrDTlxlln8Yw4pSmjQ1jqwHT7kr4gelmvq+jCbr
lEQT8fLZw6kbzZBM9LfScPRA1WayTlI6zSphvXSN/UPk0rmabvUI3cT4EZuyIcmoszt3TRXYdj3u
DU378ms6v2Zj+Khm93McWrVhbjjBbU1iBqJ6ebWZ1zCTHYpdyxN7iU2vZTeNGQbaQj0vFj24JBWM
gFQWv2c/n7as4RAji4Rai1xBKbHi3rhJoHf7jsaZTSKG6FFhYduM/pAHCdcnTo6FFwj8yQzRJ850
BEt1Df1OF8jQTVKyQ7TawVGWTm962u7KhbcsInHJ62+gkzucAQWjiTRArFZCr+Inv9Srk93TYFt0
Wb5z7Di7jPB32HbGXyQambd6KgXoG6qDT8RtXVndCwsDXrfRI4LHbhGq/q4Q9i+39tfC8vd2SAcP
EvWqBuoTWdaXMYl3cBKPvYEyayaE8xDt6fgZ/Hf0/HKFP4V8FoDqTV7bgsmU+U4vGdu85ht0U1RH
SE/ReiRFuy4drtVz6OxJ0t0pad01WvfC0Q8rOaNORmXPqWz3Ybvw+zrnojnU0Zntmyg5NaS6cQ2h
RZBm/OiM4VDq3g75d1yRtSMV6Ef5ESVvTS0e+4opkMLy1N562XinpuypHPpfk94aBDzlhYPXhRht
d4Efg60kxFGEIea3jw155eFSZ5PUL6bpHDLXt+hRmK3NwBAfZCeLaIQkH7c0UyTce0L9qYuSXe/w
OhwBXaZE9to1GrPdQUDUxXKz7bukCkJ2kbXrcEWMaLXbUsRlURoB9RBwIb5xZVrIVuqHpZwATZON
ckywncjmGbric9e2eDmnBAm36p/CrtjxmwJ/srBzlBjND3SXoHixwh7kmN+6WQVNBnAuY3PYGIxp
SJ2zZmjpnT8w8jAmVFGSJ/6mLel3YZl4AUJw1vEIkgbU+CppXPJGiMhJkz9hHb/pTqvjDo10QgtM
vm29/ulbRsusAlEvUmtD6U8CR/2Ay9KM2ytzEXCxqQoQE6ObbCy5Tcey25sZy09qaqgWLeqobuTZ
fS3g77RtAxA+NXuCBEXvniFNOPxNCZQP3ZnOVeIUwN7LGeRaDK87T85D4fGfYn2m4gmwp40TfmoP
qJO8Gq8Ra9ih7M+6d8L1sBX6JHb5lBSHRuNrbnJDQ1WegtlwX2ziCuvS0vqV5/gPlTueBxrupgxX
GKOLfWpFL7aYNroGTrKcsx+oBpfWnl7zoX2esnrcwKmtghTtm6++t2fNo+S+SXRshWEecDJCNi5n
WpPJbGBeEv5K8V6sajqU3eUxJYg+oRlkefg0VCrfyKJ8NjR5LiLLv0G6DQ9Tz19JV+y0rQTtKj0k
4LMOfQ2XV1LvamMU7Ddu/8JhlV5oMEMF50CvOTTtIJnUkFXGsqKrxe6Omw0Vp8DilvoyxMI/NuFn
PcnhEGcdjD9bTnhLO2L5H12fKXDMkZzJCeEhIHRb4pLCAlMrOkUzqoH9JBwe/qkW2NPT6Ulw+185
ycStoax2vU4KM0zT6VoQPd/22gANy/WnImPtEKCHRd7tXVCee9vpit+5odnHDiHj0DFpX+WO0e9i
rI/0CeHDKVdd5CQeP8QwZ9VzN8XOycessZ3vfN3DK0N6HprUrMPWPvqzn1onAvfkb02tfysMakiX
4CdLtukibWBlotQk8RP/hHYz+pfcyKMDBs6MJ8rPwuZQFmG3dmarvVItqV9nhvD3cexMyYNMVasO
uAys85yImNLjuWyONHebO+j/+l1qcKDZ4Skl4h3pdoZ7xNMlQgGYV4f73IkThNok+LB+6yLm3l/6
xn6YmMIFnTXTakJBIMsBGAZNS282qTYqQIunmga8kzTt6AX7ixOEIk2uUaO3j0YT3ap5OE2J92w2
bXOoTE6rk9OILcCEp5hUFp83F2nH+pjS0dwSbsc9oaJhRSnkc1GktzDCR4Xjgcal9l4Qp1gp2zuo
1LwTQJazytpULgZdp7V/YeA6Yof8GBrtRwF7hBxUc5yxNWxSp3qtqR3IYANtPC8BKIJgFjgF9jaz
LsAnthjLOujTBE+cbQSEBp+6FZhur285m176xOOI76TvzZBQJU7NEzJjRRlQv3em6gJC56i59kYj
5r0avGFaIhysOGqqbmWeQ/auML9R8AxGGazOJqzCcaN5XBtwUY3L1Mg6ZqaRXH0uBle7NAF3oSrA
ZJ5KnNWN4NUJx5DIdlWHXZarhGuFXHYLHZegDi/IzIbL4HNNA3ZWbPFigahsvZ1y5ZmBD/rc8GjR
3xRF8taYGLl6jU5QJfI9olu2pu2crsH22ZIdR9I5yzYh7smNgztl7RBRO0iH2Az9VYcRjBGINO0e
WPMr/Qrw8lT4lFrsv8LEUtJoV5JzgAERWdatkLAbdHMHj55q27y764nZOVlYLHeKK8rsZzXwfYbG
SGfNLVXmxjDtXTRND/ko6AYsJX4x7M/YwLWD0RNg00yKaclBzzApKZ/9YSTmfEiTtApgrB8xBt2H
k3uenOnCMPcwx96rGqdNH+XPLQAh9NKgMduDiPFdYRRfQZHbpFQpzuSvDmGIo8h1x8sk4t9m1B6L
WV3ytL61tn1j2bm5WvQcufVv286PFRJAZHEAyZYAo5mVu3TmYjK5ze8hA/LvW8MLny0wIY+tHe9k
2PO7DOXr5KW3elr8Y6V2EAyGwjm+p5Xgl6yGDV1ImyZpt/ZY79sKPKjPZ0soAsJTEQzKJNxmR5w4
mgeTdOAQdptZ0SCLfi/S6n40xWOeEBAU+HtWc+bcj6V2h1B3AWYCm11QrKDpbzmGumyq933rs1Hb
z6z58Jyqtl7PquvWGIdeZQ8anxnY2gT7jNbqOleD2x2XkYmwZahhxg0zk8ypfogGDVxdzAYrDVe+
MHrkDAH+hQwZh8VaPvMOXr10OPZzv+48tU8r/eQPnKjqkFLVxbco5Cmj9lgIpJPZ8JJgrrMYs7uO
umclr+AI7VVUymjrR4Iq+yam+p0pgV19tMlIncT4HHnWbk6rz3xq7lDEziTWfyZTB/DZzJ8yCjyb
mTG4kte0sa70rC2uXRXg7AgyLT07Yf0jddJbnobgERBfiu7DHaHVYHbhwTPj5QDX7qwRGFnBNSof
6msXx6+uTJ5w4icrVdbRPq6arwqyzmYR2znOGIEEcEoKt4Cc43/iPP7sMntL1diT1fof/KIpc3B1
l7R8MZeTkh6e47A/I5yvVaHh98iFtTGx5G9sUz6Vpr/D8F99iML2jz24LBzlnFnMEb+okZY3Iith
4CeSn7YVWeG5v3dD1A86Yu8TXHSlpvmLOYIeefmUOe2LqEZ7Y1b1vCXy/At2lbbr24Iqj8autlS5
PCD+/KQUjQM8rU5jCh698+ZTEhoXKBV0HgzyZiMWrae633cGwWBKlm99DF6sraInArBvPKrxPpH+
zqtNigvyA2bqatXgnd3G7jx4W9hq49GGN/kZdeZ0MeeOAAKQ/MQMADZmfCSFdelD2W55W8wjwxQU
ASZGnIf0GqhOkv0Uw2CsCVBMb16k2TS0GBz6rXAWZwd1mX6DZn4Q1TRfrBwCcNw6aA0i9PpHjXTe
ARlLnQtHb36CVClBsNYSCqmPF3Eb9rp6x40f7Wvu/Sd/VsZ704jmA1Xlc6gnVBW6Sngb4pDBiM0u
HsPJHyFHYBJP7hs8jqu41Z68wSqhcJDacClNpdRsg32hv3hj7e65iF5tSWde20/metaxePiFXW+w
xxL+cBGGlxatyOQpDXWWAQd/NckSqOBpO6y4EhCXFUfDah5h2fE1db1p65SZdZ9YFgFmu4UaU9d5
wNtFx3ENuS5DUl8VNT4QBNkHrSKgVVHS6s/eK7D9hjc/++Gk7mfF+XgNOMNeW3KomTSGr1ETY4+p
oDcAPP10Evdtij3tzW6rHXMkvNUCtkKnP4QGdQu19St2CSU5sxZYLkIBEPTXSSl9LZmWBGltkqVY
UJcGQ46DvVxCof+02ybh41ODdYAr/ORisUQq7N66TDu7kXltB+Ouq80piIrW2UdtTudTZLQB0Zxp
oZ7iGUigrjrctIxSnuDa7yuNaj2znt+QLq6F23wQ2XhM7JoEel99zs6k3xnNsDcENm01LyN8DEKK
KFJsOQeMcEc1EY6OFWeYItSbvY1OselFR4m0LZMgGwDcuoKXj1RyL6aqXk+KamKfAdIPvVkkhtIV
29os7K+qTsqzZ/XkmhSBnDwy40eLxBTg/3k42iYPvemN6oovLUfslYICRb7IAbOg9MrUyA7hdzmE
nKhrLNGGMS0PQJjvjF6rThheuO+14MxYQCH9fDGqo7Fh1EKd/hS+LWSmF1Gf1czDRH7v5LGNgt2b
JGyL6CUib3/uvDgGekh1yd4plIQ2aLTOnY0oeyAhIO5nCGNBM45FxOLoLeflXOk8TumYI7Dz8kxr
rjGg0tOexx7hLtNDnKmSrr+ZimAVY7O6k6wR4L4QD9E7oDtOxkElDSpnzQ2qUH76u/ETNnGrtM61
1ZYPsBLLszVU7tGqJnOPNaf4bY5WRMfDVN9Cg+DkKk6yln/UKIW8TIOn8THF3lPmReqQkVikIj4e
j9ixbDgivv6MbmZ1ASug8WZlvb7OJVkftKfyrgN6hYVnGPehVbU7cs7NqTIYlcFFchejX2EFoZTO
lhKM9F6bJAtxandmt+ZdIuFrVRYGEC5IrSd5QweLy0I5Y/3oNTu5G0YpDqLv+g1kt+Tk+BwwR0gI
COLWILfezLE309v0YI9G5xBzInNH9J09PXGzliBMmB9Cben1Nb1iXOvRKIjAxNbvwo4qc0UZs1Ws
RednGwPgON0ZZJ2rB9IVk76KeIBW9cxRDLXn2WBc461hVSU/jEGPXyq7yzYFcwcZiJpF2M3G+VfE
wDXo69y6lYuuWxhRRF+Tlb7GOfPN2k/1S1qolrOs53FGEfbVTN3xvqEBcA5ySYhjo6N8bSkUjrAu
2g1Ln2c/TM1V89BJopVrtg0kDN+b4Cpl7ng0uzbaGwrUBB2R2Sos0etWGBfSQC/7kWpQQtHFNuwy
6D9aNJRfRmgZv8IWqO4UudmXsJwwCYYybH+EKBEvg5VVDijBWswrGD7e5V/ZO5PluJEsyv5KWa0b
MsfowKIWHUBEMIIMBieREjcwTsI8z/ibXvaiF/0N9WN9ICmzSGYWVblss7JapFUqRRARgLu/9+49
t0whWayWeMh7sljH+zwUhbnmONOap9bkKM3GyJx6hJSHMaPiFyihzPSDtTBAeSfoU5dEeXO+q8nU
diRu9bVaVTmdWsqh1AJ9GbIWWH5AIAaoJQ56lfBRwaNkPzEj2oUMApMeWNysR6dLou9nm1q98CYj
1ZFT5Gw4667wSVJVgwkPoey+j4ORnX5OhxZjE4D1SSejymlTD4wdnbjGzA0o84iNxCpxABHh2mTA
t8pIRQrcoJJAzkxtSvfqaIfgJ4y+faT/2iRepjYMaboWtSUtXK36ImyNHSYyAzgKfpmO9abVAt3e
p3YZnkcq258H7mhLA1iqJxLDyXyFDmV5msKSgN9M1+c8oZ+Rq89FrqBitJWclRYBYUcGX9bRRTUD
g1KWP0S6oVv10obyZ06Una8nxlo12KAxr3eGtY6FnWenIVuuzZTJzKqD1Qd2dChG2sAPhOam5mEo
unE8QFnOvzZxhwuWyKeU0YjaqRMUhMrsXR+lRlaNlH5Ay5wXOCTmt27qwRrGPTmZp040Zpd22CuZ
29AsAsaGBMJV7GKmZ4JYpFvpTWuXWxPNO25IENwFZEF6SLvOEe2LoWhMOMQsJuGl4fzZHxzah5E2
XCdWOrNiELr5VLJtsuGYAzxIaOAVhDxQYw7dBNw4DlhEZ7oi2Yf6s2iz7rTTdPuJecc0AveQoEcp
TQkm7dCi6ZuaQLBD4PTztxbloThaohSVp/gF+7DIFEmo0ZjWqHIFI48VAUxR6BVDVp4Zw6SNZ/2i
HtlyCifVlzItpDCN7UY/7YqGzhnPE6wDsFOYb1aW48/jmaF0BTLKHiSLN4xRdizpbQRra+HdulmQ
BvWxi/RAX0+OjjZBdjR7FlOwEZ7VLdC10w701oUceeIJZVdPW7bcgWoLytM1/ouhPjBYJUPwB0sd
rhmPJDO4QeGInwOY/cFNT+kWlKse1kmyHgyHVVkl7z4D45QTcvODgF4gsHHWCDGVp/A76LxEp0MX
RO1pLSFGjZ8BfYZ4sq03MHOyDtCSvMaX8zTTkkwihwlTJnzHd18xymm2xZ+JZtXsSxC56WNszs28
G2QYYmFDA6H+AInHoglQKsYc4Pzb1NLG7KCGTYTyFtI5ORg/6N+jj6SUjtHv5G9DAd/FibyxaVZr
jTXdmbUpIlfYA7gdfEo1RNEF6s25V7cJvwur4NLKtfl5qDp/9n4Qu+Gtz1+S2GKIOvkQc1dNW3eP
ajVniUvKBv3DFo9VDeot7b8xCY3J64XX0q9LZ25GgneAesxaRjrcKCs21pLOBnThqFfGF5x8bbUJ
AJ/KrXD6gFiJECATL1u42J2dOA72qRZP34wMgfVOr4lXWxdlSvpyOo0zYc2iwCadDiWyqtyMjXRD
kHForaIs1m57YzCmbYVzYVpLzfQfQhq+3b2JXqPZEz+t1V4QmxVruqwHgOUcfWgeY5U8o0RHgwTy
Bju/08vmKu/xDU0AaRMvChRIOIB+IaVNXYrkhoWd8hrlSnoyoovasDJCK8JzULoJ+B+G4hM1Iuc+
2MVncHar2otCACj7FL3qAmCsWUoZdDCxaFOpMvlnvJ+DHjIYzJsh1qYN+M2qu2OcaT/4zBzpsUIx
ftJIXbvzExNFuTOlBkU/DwfTgdIxsg2e7tq8pPuhg2gzpyTcAbaUxlnMEIWgoTKP3ShqZtK1U6PW
UFAPo7lj1W3109ahmPAG1GaN1+aBWbHfFbPvpSqZZS4vbxueFbqvoy4bzeSQBvzBaVYDsnGTakoY
Vdv2iG+/bIZjyAgeSHCjo/mCOpLWp2050zFTy2JestmJ7jpraJXMBPxa7VM2VUW2yeEVN26TTrrp
Eo9nVdtJr4xoG3JeabmbeXhqeX4Q22rCxAAdAdDdhEEw4gH1E//RMQJl3iKHymwQcEbtbKxeMAGG
H4c3tarHnDNZh20Tz1gG7z4N+/pQQW0kCTE2zZ7dcJiPrey1Ea5oKolBMLAUn1DZQrLS00JE+1oD
9b1GZc/Kocet0ezmotVh7nG5Zm35nZzcjL8Ll5MOYePKoWj7bYMae6T6ThkOhjA1kXNrWQkwdlUh
HfhMTMTSQ1ImAzs66vlpn8YaOZwQplKyK7BxTPO5Ko0q3hrI5glQF75GsJXK7m39YLC8sUb9Le+y
C2gvbfOPv6NJfaUjtQ0ddId08Oiw1krHWZw7r3WkYFYjWuaJ7hkyE1cLq3OjVxVK0aRoNrSLIfIG
BqZsfil3MOu5+8X133JCvl8fpDzsEVM3NODzCz3t6eEqygN+WfV/0F0L58nk+nTa5w0gKdAK2oSM
QYQj8t3fJb4XP8Sxr2/1zy5lCAmFTSLPlRIa3OtLzQPatBJhvKdquKw1QaGsoGPzkiCxrz6+1PKp
/Uudu9yVZhtQT/g8VaKI7YVz/+quOL5mHa+O7gVtpj1ix6h7F0BXCkUjzS8b6pPZ/fiKi9737RV1
E++VBJ6KdNlaxMyvr0i16Ec8mKbnL/F6Rdy/ZECgPESxX8JaXFYBgrmPr/jHj1M3DWwIUrdoqEnj
3ZNTZ2OI/n4APEyUmccZDXdOimhGyL7dfnypP3yctkF8NDkDOhAP1NfvnF16j/5r6Fp0vfAqvmDk
ifdzB+2DQOB6XQD9PPn4em/F1Xx9XMxYqH3AwElbM96Jqysd07AZ5JyRbRDMa6WKEISNNNvsX3xr
f3IhqfKwmBxxJLKFd8+JM3asuWORrXGs9tdoRMPz0eh/Cv7/7Tu+PNhvng2qKbpdmskVYCWq724n
J4STrdqM11MeojpImIDPHRGZQakkC4m2PSRBEF+kvqP94otb3H0fXvrdO9dBRI0X4Mc6z8zF1U2C
SKIaCStyE7s1XRw3qO15xe3fTnngrxFVgG4lkAtYNuBbvxyzbSf94BfP7h9+LUcjKcDilSEMQ9Wc
d79WGTFg1/UkpetA0mWBO/BiioT8xd0vn+vrz92wHbKxHIFXgG+AL/rtO4lCPVTw6mo0r0h4WFlt
o3Ls0+uN0SkUE2GVnEzVL675/s5APtk6LmkB+ZJbWECZr9eBWkf2TV0b05BVmSHNVlKnHEpKOaw/
fkfev/48shgPWLvhPFkObJ23F2oEupCm6sKNOk5afTCLPr4yrJFUhRA1Ru99v9pfsvAeIlK7m+Jb
+6F990Oj73K9332/WIR/Xt97aB/e/J913kKgv+xeFmtJ06Xtb8bU5b/8T//wby/ff8rNVL784+8P
z1mUexHH5uipfW1UUYUq+Pw+tKt4//zf5QNe3YyfuPh104e/QQmLo/rhz3/Sb45d9RMmFuCnFmsL
e7zF5v/KsWup2FhAYRpIyRaHy080qgpQ1cTj4khTsH0xGv/dxqKKTzr5MAsg7Ac09S9lDb59gkxT
Wpq0LZujPsss2vnl9Xm1STKhSfMB7dy6qK8IJnYFdYMJuujj51Rb0hHfvIa6rfHz9e+eYMs2329U
iQ13nJak76FdpQKRzFT6qhtQYdRKx7bc9FdqrKqIibuuFusWnfu9lnQZU3ejegqmBqKVGKP4plbq
9IjwSZ6Zo659MxCnbyJYPQdlTAp0IeSpn8wmgABi1OjAJbIJjpY1YeewIn8+SEvJvpZVrXwZ/aI+
63yNSPQI77zbAYglnlqXLoAN9dCgqX62aKNBAIDxhWCPTLHjkFbtFgZkcgF73ty2ms0k/LUKekY4
z5AsTTdVTPfiF3poQ53aZk1UzjiajLf9FMLhoorWs3TcEDZMSPJ3iXNqx5O56Tv4M1Sv6hEuc3DS
pG1+xsom9jWeXyD0JbZd2KmruZ5BKupQVvtdrFZKdVISgIYkcARXzogxGM2bStF6kDgE1++nBu3Y
Gk4HnltLDbvdUCRWhfTXofbXWiN/HB2IDbKqB4wlvYibNZ6D4eS7KJfgQgbz1jTdJcwtdCSCeh96
vu+XO2Fa9UlptET/kedDHgSa45AWe9+jBQXuuWZSDdEqzQj341d1Y0rjatXlJr/kiNGFAqEIrye8
R/dpmxaHqlTphzp9tUUrV53hZk4OuKiGc9v3s+2gFaXXAYLaFE4iPOrkzMUzQuKHEqNA6eFmYfdu
ti1sfs9Uns0qpy2qkrWgNBbWEKcdbpRAn26IuBnQCoXKhqmURo4bMtU0a6Y7aQTVtYIC45SxGtJx
4syrGMaXaezmpk6fExG0p4qBm+dGK7XwJKGVum3jXqL1tTJnz0OHHN7Qpp0tivqBDBGiQmpr8Azb
166SZMye6trxiZa2ovMwxIE7hK19jKNZP+pETl5peWZtkj40FhVNU16Mel97mJzz8pzUM4Pa5Lsw
1chHjc5kbjxOhkgtIuUWYWoGv17di8xAa2lPoblSq7656sgmvapNvb1GX5VDCEpEthYFs75dQJv6
CbLHCI/uu1YV8EtFKw3J1+O/06oO9Lu11YAVCNgxiTr9Q9Mznn6tWFVSRDBeNU760YfVmxza1ufM
QSsuSDaFHieSPpxSx26FwB/nNqYS+o661ruDLtNrR6Ud3A+ccyd8uZ6gFncj6YTA5OIJt33jn3eG
AbnLlr5+V1bYVJH7hOcm/plbCnXtApomwh8f9UdLFMtRc6bhJkkDvwOnpeOxVuluL6q3CHlE0+ig
OvyathDNe8Y3uLRML7ek3tCFZ/OSWBVeSpsUTOyl5nPeav7Z1KfteiAAzl8VHQLR3o6ivQqxl7dH
ZM4mpP4EDCq0dhPgEkQxHcJZJeyDFrBPGLybK9GNas0Fhug2Ms+SsJh2FhSqfa0saYBV6JxkRksy
aEvDwLVNH2LSoPXadezM8kUlVLlzC0XkL1CXnj9eyNW3ybRsUapgVCklYlXHYu94d5xKpQjSGTrP
eiATXUWN4Rf6xgZvFAfEWWv61g8meijOOWvTx5d+X3+8vzKb5eudqnACOvMqI4lRPWtajwhLixe4
+cWh9P0x/f1Vlv3y1X6osvUKFEHcn7FaMbF0E8/xlM3Ht/J2010+RMZblL9ktlHbUKG+vQjJlmB+
Roek8bVEyI/wYh2+fHyJ72fMN+deVROUTZS9tqVxPnx3NMQG1QlMb+HaOoyewRBqE3vO2tzGnrra
jSvHpeG0iq93imt4szu7lafvhYfvYz+dkg18PwDlvU4PQ/bjA/5Lh8gPj4evT4f/P3NgpM6783tr
ZDmz/jyLnj9knEXfHifhwDzU0T//75vk6gX+8v2n/HaUxBGtL+dBqhgOON9R+r8dJZ1PQtB3ENRR
urNwCX4/SmqfYGuilQXJokpcUbw3TQGM8h9/5yBpqTSeFm81hQr/+EuU/beVFkdJ9MKsDOhObJDl
f3BDh3HIiYst08vKbzFCo6guTqO28ErRnDnd11cf1sWPB/nf95FM04agagpLp7jTbBrb2ttXKA+i
lFEGIEQxYR2Ov7SqQvLvL46tb5ccLoL7HFQvmjQaUdSQ7ypUpFGKnCJD87oe5p4FjLPwJKWcM6kn
H98OeQbvzsdUAA6Ji9wMZQL39vZ+erR9GvRD1WM+7HJs80ax0r4az9BcOQjlv7jc9+fh7Xn83fXe
laj07+PIYWTrKcM0cGxuAxQiYNsmlDy9o50aulB2xVh3nqSuWevTnF3bsBtXPVi8q5let1cukbxC
EJHX9cT0Bk0dXziBNFc2IrTz3gniq8SU9q6zpbjj6GkiFoDvohDf2hVdWrlQyJJLZvwTUnVOHiE6
l+/pwc1kh+cB8ksctQM9d2i7hCmPsDEf4yb0X5Bfl5tmyJjxEhsLRowC7MpY4ooJDkbYobR1eUF+
m81HWGWQQOkl4Vlrc+2ojksKQUy8JBHXPnaNZhFIpqYZXuTmkpjsWF22AcHVcCAroj1HVvsR/6we
stUwKQhEH133vt1SX6iFwgbdhDXxA8K/zBj0bhuSBr7GkiCclZYl1r4PlDpc0ThD32G35RRtByXt
b8jUnDc6sK6vEBWLy9DOCrC0IWBXGhRhn3sTw1y8cZjh90mfNzfq0CeTG/tB+zmyguIoygHMeFfL
E6tjhswsMpydnaKNymeGvLMXwDO6VkdIJkMJ/dAN2I32FhF05zahPfdGDWFGG5TxBptThd6zlK26
Wuqrp1QdwwvkulgQofeIz4gAwg7IXdCio9UcXFwaYXzpqCWMdKXZMVoekusQ/8aeMkzZJibJPaRn
ot5cDLM3oUiyZ+RL87fYdobtVOnzPoyV8Fy12+46W5IKYka6X5yw4T4Cum8F8c1kQe3rDvjvivEb
IfG2UKuvmihBIpqwB11T6TREsjNzXqQ1fKVh7qBm7PB9X8L2r5+NFj5Slwvzwqxi1I1tiK5hhbIa
QybOSPOGer2EAKPnMIjjqktPfKUDstAwPt9TXsljWVTZGUrb8XqkHLuEp6Rjt59qt20MMzzvW5tj
li5IAVzlmA6GlTJWkGgQY3QXjLkw2kmnNSHuDV1yajR5cViK4ItERi9gX/qXrg8weDCj46nirLUZ
kGgz8zUUZrgGfL1gDdANdUEQDUtyatV6VRNn2zAUUK3HPLll3FyfpWOsnAQmYRNNY1s5arTRPLZx
nJ8EDGy/4an2b2ayOLyQlSxF7plrpMah6OT+83NOivUAgUnRPVs26Y444dFrjdm4CMuAoUppyrMs
QnEJTiE7Uwekgjav3YOOKNbNx0G/W/gcEbWz8K8mBl0H4J6coScDBx2MF/FiBE63JwC6PEuRG2UM
2jxq/fLUZ7RzXanh4JmFiBf/j6rufZ5tWKGWnJ58uIXHwAq1i6ifTF42hIwmiiOBJ1lRtmOLDD2c
qnonU167KiDxRFqkMQViKDfhIIPnpsyzPdGa6suwoIt5usMam2znHFNVna5D4lcPoWmWm4GBG0Nq
piBeJVGJ/K4HQFeCw7eC3F9JYtzDeuOM9WcLy4beOgis4tKtsW6z/Zh7oRGHFKfaOjDHk0qol8Zc
bwfAWHk5vxSY3klCTJCjT+3LNFrXYV/xGyWwtzJkZ5S/ePdlfEoD/6h3zV0KOLmpHc01Sp3vB94f
NHJhuwmO5DUSF39tDNqD0+LHwd27Uo2a0A+TgXW0DzFCrxkuqutGYkKysvQmCwKxibQQPHIK3udK
dRq6DWJQL32yyTE5gC3fjIFzbYnMYxSbnyqlP+2novg2Ah4akwmaYL4fsXicO7OPSriIEmpofNa1
b1dnhqZVF43slyzvFIOqyM5jC3d2TTj5Yg6/gu56IHGh9ejlHKzaunD4Ui9V2ANrWoAPjP2R5fcw
GM0kyM5ip1V3VW3ld7MzPuIWxiJhPfYGFK5SKlfcxrECWbQKO3PcAiJHo1+FlzMtAkRrstxqc3JZ
5BlocnUb5+bXMdW61TwGnq5la2x1t3OCo8XM0ZzFwXFanGrAsGqkVCtycMCL2MOTGZTJemTp22tx
Nh0ce74cLebLoRh5ktuMnMuITPmetynM4q3iN6dMuYODsDkhtPkjkOQXQhu/oiI/tE6wwy+/It38
UovZ1AoFU7XWZreOnE4QqZxEOIEmH/OnEMfWmA66Ftsov3hMEhzAESmBo9kcaBOyJvsFWeUKEvS0
DOJzjkjMs1JJjGhY3foi3UadPHc64xgk8pjimC+YR6/qgbaQY3dnZTeBLlHPGbmdS6ifI6zu1PHP
HZQvYFluUBdvjHjiiENmGckYym42g52MME2RXvrFUFkzwdE2O8UkEFMrs95V7bK+94MSHUqHqs1b
pLAPP+QtUQ9+QUna5q4Df+X2S5Kb20Z9fo6NU/FaO41uksi0LjUUvJvGbqIbR9HLbTVC7+y1drxj
tDvRCyEpOWbJO7aRXXx29NykLWPgQ0wcco8xfGx1OByuU/nRtdkY1reQXt9jbk+6i7+WgJ5kUrYc
ncUZgjsVa35nn9WlQ/HY0JoHk6eGW/SeC6I6AC2vG+T/Kn7mjXmNEzIo7K0fLzz/KUBfLsusYpcr
O4xYRDkgpIwQZuaNaq5qTkRosjJtvpXj0B5ndFQX2Mfya1OrnI1NQ9ILkxmZljB6+MtdYLe4Br8L
dip0yBcYnZIn5H/luJriyT/3KyvBSGjlpY4CRSrH71KehP6IOwxOuGlaY6zoiSnZI/uqca4QagcO
uTNycBJ9PqK60fzkZFQYxwIyDK3ND7mPRTjdiURkh6bKYSUq/YRSviDY7z7W9OihTFI8Uj+EQCZi
oU2eY7owfWVoPSqKGN8zUvlFF8TNizsbufZJ2oXL645074iZzUe6A9z141Py2wqDkSAGFgFVUqea
YYSsv2s++FlkVO1s0N07DS4zd76Shie9j6/x9sz/x2u8azNIw8xhQ3INRnJrPbxFY0rsy9pAxPHx
hf7QBCAkYCFHLZN3XaXb//bEn8dmX5aDFJ4ir0rizIvas2mN/9WL0F9gtiHpuKtc6F1ZEavBzOoX
aF6LymZ5rHJ159s3H1/kDwNGw16uQldDNci0t7R33wsBZqmCxwX5/xpfwmbY6qf9abvCROmqh+I6
8H4lWHj/IPwc6i1Db1ooqvGugfJ+qDebk/T8uu4vWdsw+b4e6v23cfF6fEUQHyUo78R/3rj4n236
z//FkO3pXe/i5w/6rXdhfGI/ETodiB/ENgr233oX5icNWQEyje86DQZbv/cuVIZn/GuDnoZNxb/E
AP7WvGAMtrw3LAMmVFvaaPZfAdci3HlTgC+DMBWIm8mcjonc0tl8+zrKiDKj7hxELyOHyZWsrAal
s7QEKZ1J35409TjU6METB1tY3a8bQymvAemQ7Tc0UKfNgIy3ThOFqw9NfWT2UZ4ANNW36PQqD6TE
cD8kZbSJzGZYqdjoVyJQZxeNN0bIwHmW4Xyr6Jh4Iqd4wMf7iJtEeqKYwhOHInM1zQ1hgtnkh6e5
QxQMmcPawkCL4ZqNzDoKG7FzhTLx2Pg1UNa2Rzsqa/0MIoWxq4F1o5HNrXP0wZXX8W3sonoq9zGs
UIgzfZkDv1H8djtwjFnrdsmQphHaSndqjBQNJ7w1GKCZbvMbOoNfGvfRyLTJAhj9Z5QGRgHtKsLF
BmTnV6iGAUei6xtEV/+C19BEjn/S6KjiPoQ2FJA0pji+/B3cYAftro0E0Mw38IZ8MepVKO7W/yI4
zDkyUKftR4zHwyOUnhG/qVCRluMCNWkKrTLFzNc+tZRb6T0zElFfqEMUbqcgpCuvy7E9qKKnzxCU
VXjFUSXchXFBS7mB8QpwpkILFz3H+ji7aj5uCeY+AflWrpJ4/ian9L6awP3QDHiwZxgntLlyT/YN
aXDY9/mAaLmbQ1TtFYhYXdam25zjkg0ZhIwWO7yIBYl32tA/S336aumoPVIZPeWNGbutAxm1txPH
S+sei4jyNcqr86bEJm3mabxW+YovshzDaa9N93qa5XAI1A6PWUrQQCWV+ZgGKtnrZFgeNTUdrmc1
j56lYg6btmqdNd0DcgiQEcab7wvNf5fg10vwDy3CIuX4z9fg6+7pz7LKlh/yr/V30dmgEXFMS3Aa
eCVDMD+xsDKMQKQgBB1Vlv/fZAjik4ouAeATDV0biQCr9s/msf0JycnyF2hLsGQjQPkr6y+6rj+s
vzoncBR7jkH/GP722/W3GvE2SKt3vGwgsCevQAXEth4y621R9M+GuiXsAkU1cYsnoYNmddSGYz7D
gIk6/IVyzr5SwRPNUfGk6jqpWnE5l95UAA8Xi5VfSdVv7RySOj+oJBFMw47Dsr52FKrCoGKyGZE9
Si7aXD2w0GHBGzPNM2pFIb9gOE5NjKgVncGancTZNON8B4VMZc4WHxcIDkIGPz1JLIfaF/AlHmBS
X0tVmS5J3og9vS2GrV04FwONM4DoOoDfFi3/XKI3x2UHOALR5L3QKC0ESZ95cFZjl+bHm8OZKYfz
uDdhbiis4jZIkc7Wc7cwqX6SfEwxY2cW3TeoEDjEQQln6H07CeA/6jukrAopBjJ2bpHRihUphe0h
jtXbLCCsaZqykJZ2GK1h4KAcwLX1jHFVYsvTlHU508vQiofMz0YvCJbYEPYtGoBUvoAqV/6ia+99
q/E6oRBb0Rzx/HDvSU2Su06H1ycvHG4Ika8k0Dj7TEJP12oSOtOQbymz6BPTxFcYYuNclX0wXk9E
2XsW1jq3Idp+1VIOD7gxONXlpjGcamTjbnPsHRi36s9sY8bKkCFxddNMgtTAZwltrnxJETGuhIPI
PA1gldMzxIlNsrQuamdbmN3oxvOARTXx3SEXn42BLbdI/TVJ89+yFmYRxdQIKQDiBJ5yV+klFkOC
2FfDPHwjUMoHSTM94Fw8DkNKNos9n2iKZXvTpAQbpagJxElyGPjYfZ6iQr8OVRPXCBlwayBroEfw
JdLrzh236O0LPYEr0rUjmbO2MUMFMGdaDPY3Y4m2n6WgyYSJop1SvKOCDvywxA4vfLeViTlqW9Xm
dCIVq/dIB+j3cVk7ntrFGQQ3k+6oxN8JAguRu2+HntYX56ZGYhJZNbdBWFhggaw7kw1sp6DTB1Yx
gtEz4yc4Ync0t7t1SIiM2zXFtMY6gMcSZP1moFlIXpUsThHrH1g/OKPgTuNr2fcCsyFdBWznNSei
aAnpKPTwHB0IGeCxbuBjDAwPw6OxV8qmXAUEsmxMUaS7GdUcXI7CBE9QXlXLPJwDIPLd0k49ozHu
2tbhBBTq54WOKEGJpwr4UUyYOT1mj0ArnMq+vIkzx1qHNTkwwLUWOflI+Z5UV/Ykr5OMV8Eok9Ab
rWlP3uieJniO0ajEDzikm7IEqoG4b6thFd/0mNwXL2zsWWkGT95Ir0wHHxpxQI43ZdODMkt1Xcr5
iQNquGqkf6OChHQdAVbdaqKvPNb9hunBSxyjB9Y7rdsnKniMqGMm4KsYquQcuqS0U9eL4WveZtLT
DLh2YCNa8D14bYo2OQajvcO7R6B0R7z8PBm30ZzySik0dBX80lsQPmezL8h5ETPZx21OhkAQbyel
NS6BLinuTCjs2lAg6za67awVX2luiBsK8Hbk/g5VRLnJoM7j9I4iNPGDtjw3whXOdEhAa0Nbwr3L
MneBHZwubhnULz6Bb4Dw6hqd0jC4iQXQjywkPvCqzk/SPLTJQAlxhdXlWpeASoWRd9daae80X15a
Y3yoZlE8NZPJa9UkS8hi0d4PgYo1aridgIvuhUgwQyr6WT6GgIf1FCvqlB2qSe08onSIHevp9I1D
sc2mqFyHgcPozDKDk9lASBXF9bxBYRKsAZQMmx58oKuBuPH0iMFQVykgqGRwSbaidFnNSDZqaMZk
HKF2KE3mVZrEnLNG4iDOc00T0aZr4LPJGkYJSRZY9U3Bx0xk5qIxK/aQduhF2R3xRqYen1ghjqwC
xBuNJX1wg14EIAv6asfAqtzSEwrW0LHLvdbDLlnyPGh/2fEWAUe3Qn6tb1OF0Et1VpotEdOl28F3
3I2o3U9gEuaXRt5vSYlCtySye3PSlNNQY0IgsNe4Dgp73MeETynkb1qJRdT5IKw9kisL8gX2QH71
aUtCTXRW1lruOhOiv8CAs9FrEbZ44cMJUAOyusref2BbxjdW5CRBlGL8RiezuhUTgWWuj6MB8hXq
pbO5qEZ4D7QbzkrZwKSEkiR663yaTHkgpbPegM0k46pVT3uy21YShisrt3wJfT/YGNDLcHMq4Tfe
5+AsSYCsBI16EWXlS6WaZDWAA76lX8X25dfzWin62VNHigoVEs8WzRsqp8aAcroguxB01xsZ+zqv
M3AKMvQaYA7wjQJS7PYjFczpXEbQvjq/XoOCGjaEOT+mOolX/VRuy8n/PPMOoFRsgLNZxkvfpHeK
XjDnK7AwlSbGpkQD+QNOKq8xdjcVm57FuXwJiOjWhob+CqjUNZp4wsKpiD1Vt27CMLsm4q9ZaTUh
v9qA57zCvOxFsTqRhT4kRyYkdwB38Sn18bQuK+cQO/3ANkSL346qzwRcvCh6dT60TXJu+emlOhs+
FswRQOyck1SC5mdVWvlFBwHRI56L0hC/7nqEW0bNItjxInsx0pWMEgPtANz7bConazX1TL5GWnde
3aW6V9f1czoiiOqm7jZKoFtChIs2IugmoKlTQQRSP54rvDmrqneOjdYhOh7IeVGLbwnmQA9q/n1b
zE9pSOAVL1C+Ai2srTqzdq76KHEZHzBp64HgktHVuCWI97WtQXNROhaxJJPJti3bz+E8nPspUDTo
PP4Gt1O15eMJXZqTmcunkm5gSFtM3xCpD9jKd2Gm3TdjgdGZ33liJhZ2U0T53D76g/KY1DXCw04r
3Dqxk5MhAXKNJmJX+G21tqPQZk6l5/ucm/2cOtHXKNbDr35MzIYgkIUjdECRpj+lSi4YFIHPhEJY
k+cl7+lbyq1Rl6FbZRr30wBpsTH2rebA8jeYADHqzQBXpcI2MdYNwS8lDC6liY4y6awLmK70Gubc
3jGHDd2046xJscXHqw1wyYsvs230O3gwhtv3ZfGlroFGCnhvK6Zd0Uonh4zNrp9OOjydW4mlzyWL
gx3H0s6RkEVbqTHxqLOiGqj5JH+tVJ5VTtIAnfvmq7RS484e0I7DQPhiwhRdlYyEriw0kt9GK1Vf
zGJgnZu7OL73hSQ/URXKRTfMxSnELdAbyqSFa9yPAs6AkjO51S8H3LaYxnL+WxhHKwUnAU+yswFh
ZR+HIsXiO9iaa0X1jaID0FHNQ4xJ3HXJ7mRhzrAhZPq90cy3wTzwmfqwIoyRczyB5xw6lanhbE9+
qRLhthdDs/PhLJ1aWrizW8fa+bXDDpllF2lk3yp1eydycRUtjZJowvbNLwFaIy455sOXPY0kjycd
HU4BRvZZcmRY/bdy/Tcqeo3K7j+vXC+7KH/+5/950zv8UQEvP+e34tX8pBNqBbnHlIIsbbrY/+od
2ksHEAzI8m9/lq1Lr5FuN/lYyIMYbdgUuz/LVuOTQLtID1LqXMamufhXytbvrdFXOppFh8TPYA0X
/A95//vWd2eoTQVNafZiI0zOVI0hKNDDizlr8P3mQbfPmOG5ECH2HGKeehIzEVaDMrJYYHH5I70J
EItzDqvvRnV4JFYg2ViBlkKNbJ27fsncNWN6RXOFgNlIiH9lgziTnfKMTxPkBWy12Oh6TwQgIpaW
CwGJmBhbNNyuGFOQU1HpzYV8rrNpWmf9/Bz/P/bOLMtxK8uyU4kJQAvNwwPwSxBsjbS+/cEyNzdD
3+Ohm1ONoiZWm0pXlMsjIxWR3/GlteSSuZEEgXfPPWefnqwrTVAAuJOYviRxErD4saYODzD5Wri2
zrBS7NkMKLYwu1DZcsj+K+yvJ8vTFoxQ3YDdVoxBbumvrYx7v/AAF7qShTgbmq9aeJpPkUXmTxcu
T+XmD1pjm5QtARSmSeGxyRSjncuu2O5ACYQwdPsoLPfmUl8lQgk26guUAOWhaEb2h5gdanhG22Tw
KIoNAYJmV8qWpAcr//Pgzt2GBYW3t/AQrDp3eDGiC4+CtOY2mhxmHeL5K5sV167Xzex7JAyqtULq
sKMqH1+KLvukQtX0O836xM5k+UNtv2hDUW6TWY83haD1CBTyDYXumNoNzCR2Tqkku9/6hgJdbNhW
tumrsjo4Wt3f2DkFmCm2met0wCEShsyOfPY0HzvVlb0UJwxBpktyWlDUtZ76do0v/WoUKtvUdvkx
ZDG9RbZt4HDtrmiJWtMdoq+8JQrKiHv6nMTWCsLnPocBT5Nl/uYoRoOq6p3L/HjbV3nKfTe9WnJ5
EFbyFBKa9o22OcDxe6GJlFM0SYlibSurpMZI7mXajgFmQ3EiaP8mSvPdIPm8chuAsmHHPKUevDqC
9KPsb6OGLakzpu/zhVuRXMpV8/KYwytYp/RHiME1buOFwzIc0I/RK47pcjF3NOmmjTOAtilIV2Xz
LFF4GAl0FDtSFWeL2uXNmKeXgqt0S61Uv8KZEahQHAcPGWUCdSnj+NOiK1ojrbdiifrQLdGXLPtj
aGq3c9+cy0l8WKy6VnKcDkMvPV+jN5Nn4ETKWsuhZMgjAIkL7rEmuNFdFq+YH1g17rRhecG3/0aJ
PWacBSKAXdqn2uAoGsPhhCALYxPtG48D6Bs2AiRdjk2s7XLanJEUNrhc7rxBr1ekMI92RVjZCQ90
i9xN8WyQTWaV4A3eS5SKjwg8U2A15eXA2+9SxQcFYXllZJcauSnmFCeL55Fl955ar9tI1Ddgg6B7
NAw3whKv5MCPcWKeWr1Bt6f4xYcZuOeK3NFEB0Wi6rqgpAXDByNYbcJyuPO0+jlx3Ic5sV9zj/eW
X8rigJ+ajOctyDpXnGMj17czVZ9BWo5f1JwNXDszzPkms/euzMtT30Ta2s7Jbdfd4q2dKOlu9ThV
u9rU5nW+dFchzGEMEk3/4lRRuGp60hGeqLvAlfP1fx6n/+xx+m+5iHcqyd//UU02+SF/PEvFbyxq
pe2R4HVMk5nv/z9M5W/SFCZXvLiUQv6uEf94olq/4RF2sQiT2CS+zyP3709U4zfbvujJBAJYh1GL
bf07T1T6In8Rgl2GIdK4ZBqRmx3SBn8WgrUhz5Oc9vP1nLBviqo23xmpJY9xDp6f1qOvtjfvY40o
/BCbr2MiwL3Z8tyUSXuTjlX8UnoyfRkzTZw6I44Cb3LHY2NTctqWS74jDKLpPuLovGHD0l3Bqvoi
v6FtsUf0ftuWxVOdOtnacRP92omTFPdtDdMuASK1mjK3IvykR+dwMcRTtajyW+/imSkVGE9d1rGg
pIyvh0ZnAhpPxu6H7hnyPBqH8g/Kl7o11ujlkRt8c14WjzN6WbZnlp8YSYxUczdgfcK1MmpLBE7q
ZkE8X84UAtHSpyh83HMkUdt6ia2HvuH2WcJTBtCFGcjHE0U4G+bw5dxvvupNIoCNSqBxPDMyOj7a
bmOWibGfZye+W8Jcu2o7DB3Q/I13HUM1bHZdOzVSG9YxVdibyarRWMpaob6xpUwNey+oP7h2wczs
KpOHW+n291m/nBNr+lBtf0dkO7/Pl0rbD7YVfza6BfkL5yFUoEEdgWXSHAelYjdKofnu0oiTVXbl
fejU15TRLGdN8vAaIifEXVagI7YKcYDL8UmHqLOdwjaswGWFY+U7c+1+GxmlXoCTxded1Nxyk5RE
eGiUsBCTF2U8g6+wg3wq5K3SRv3k2WVzUooTCwhsmFGdZ4dXuFt51/qw32iJYwW6VQKKKyrhV17R
b0z2wj5E+3lnQzW7NkU3b6nCdP2yTtU+n5xqp1WZG/Smme4KkKqrNreTayNJ9M0C/O02bgz3hYIQ
SdZOvZBsygKYl9eVBa1IOJO4nuv8HSbW4GfOlN92Fz8bB6YWZ1/M30U+0QhMr9LJ2KhqTVBv8XNE
tz1aAFGlXMJsl2mzS6p46FehqOtTRX/wRnegTNZpSsBbNQKHPIr49TQaInDbtr4dZtc8//4etEbZ
Xk2dk+yFKcBxVbzyqfHqdRqGbE4JWl6NhjWsPNleJRmOZ3x637KweRK1C/1n8PYcf5HFDEpUZ6NN
12VH22KN03jjDeHzIuTg9xd+O+c3gHyA1pB4Vec3oS7WuM6r24FG9Q+M/uY6G1Pg5Gb8TM+yxx4U
5IWykxPlzTbQaoVMaKV3zNxsgTQoL8Ci4JSkaMuGngYOoNVHTywWx72q9VXJWZAX7QZWpcagm4G7
eWDIjkQC770WjmFEIuyk28NHw5uFJKHu58rJmGK5NNFHy61XDXLNVhMiKtvXfdeFx24erCBsqcGh
h+KqxIiFcd3+Mjo8d6SYJ2ywl+/uhd/oXXE5TWtKDW9l1qf+3NpQxvk2r5hzVIAOMW7GWt1XQ3WM
su4pYcXqu4L7jZAz1GjYKoMrd9NSsSUC2oTUJZJ1sVgvU1/Ox7pUDVO4c0h78xAn5SskoGPamHec
T19cHViX6bQ1yDSBP9CFblmMNe3i3EoMhmZHFVsq5k55Jq2t6xVU5s7lewnpdTVV6RKUE6j/mrz6
d8IeR8ubAECPPR742sKINsSnqCkDpIobWPq8WDvdTqUJpa3+pPT9MA8pG6wKd+w4Xo2ju4c8uJd2
kp1DDvf4HniDil7AbDYb3QdhHWHiQxKnmbog/2maNG+TJgutMVuPObuPS0TZR4NtQJqV4uRGsn9g
JQPC1sh2BbUvQWpXfkoslNuVcaM1gHgmSdXDYunfWjMnWICMvK5QBv2REj2f2HOFgwJdNdQ4pE7m
9F10vLuV/ZZH3QVvaXPntaZw0wMU9JuOfbaJJI59ypI7oyttlL8FThvPkb2RKbUS0EA2gKwfYmGY
7Hbwg88DOxlMhrjpDQpEBy8MOARXOyCyzgo0wklULhIJbg5Aouk7IIw3vVNEEIrRWlHowUzWxWfW
LO8iDTdJWFznoQPjrJwgjjmg/GI0Sz93xUHRSOcPBdwgnSfWOpogQy159Ohwl0PzdjZ2PNwkSXwq
NKD8cDY5/innPWVL68syb+9ogb/JuugbjLYbLsh9SxWXrIw73ZmvUt351BcGyHK8r7v+2l44pFY6
VFTzUl6QsjMNzZPtFU99rD/EWW1vbK0+G3GOKuwdG44aa8fOHpuuuZ2K/GyFqCuTAd807s0jDc7X
5li3R5YQNH+O430vl0DMeD298FDDV8T2zcnXlDdJ27KS6PiQZRTF+CHpV6LlAM8BwDbLzE0/5tWv
VNFtTds806qMU4YWi8Kb7l1mTNzBChtKTr16ajbSl1Po+Hbc4iankAY48qI2UP+p52DlqI+Y8el8
hs6mx4+uhU9WauHeGmf3RgHrADVGPYDMe47YAjJqUQRxXKNpc+2twpjkuRayX2k7vn9NxtB0Abyv
JFVIq2iEzDiaTAETVxARcu5F7QOkNfzTuG0B1yVOQG7kAj/TfbMULs5//U4N+oWwDsyxSBM7ACkA
ZJ9rP986Miq5feM6UWFPtwSIm7Tl12vn/Cv2kIJZalgbyiBuHR3ZPs2QHly+sOtuIjhNhxLL1TJe
9v1EDnzUDXz5/FWdObfryUWxzDgBcYiH0uPK4tMYqpOn181qDpcbi1SO3wqrheUv1SbGobnm+mAJ
kVK4GKfeTU/lzZoJEzkOdku19UBV7SKKcHweiKCvEmK7BqhNBNblntCSSYOb/WUaiq1MmWTbzGxc
gHWJ64sq1XfKxhBb2upbNFdvfKAoI7hq/VKvv7uzm6yafKzwVtvorKH6ZkucUumYDXwkQwxUasSY
ezH7N9M3faSRA+ZKcy0mKt3Iiwt6O9wRSr8NchMyA9hdwdmn1JVfFEtBkBc+ATChhucwtww/H+Lv
4bA0QcEncBpKgATBHKaVtzIKrAoqTPVtSwnZroxtZxNib15R7MeNpbSyXdUm4RHpB1AAsSsfPn24
MUU2rmuB+psqJ/HdZiYSDJgaYpHiUZSWNBToWUNwvun2FTmNQ+pozUNkK0o0Y9BiQ9OPewnOdKum
5avgkB/YJh9J2NfRtiFetku9qjhJWh53CVDkUB+Mhy7Gjl7WEx6AmJaMLmn8bgSULzvaEpTQbuEN
8uhyFbpD2nwjmF6vOQyFhzjWtKB0Iu9gFEohTbfUjOkCgDJW5MZmHBZjir91QuxNMSH4OT16HByR
1G1XUxdDGXejSHnrcUhCSMdhfztrzfyG+b5EO+Ika0c8CFQ17sO4pM+gqL5l2A/uwXxglCrG7xaR
J3I21IpGcgGellvlDoC9G6C+v5YhYcXtSEdnsxG0VgTJbA/HBcDfunbo0SDlE2aEt2pWpcXcXZUj
BPNunO9qWZ3rUObnvBtGCIx18giu1mbJEH5S0HajGu5+bElWtdc7+wSS/Gqomy5IlJlc93pa0zfF
8yys7cSfNQogKXVEE8jS6FTrbFl4R/J9W+f2bWsNOtCFAQvXYJ2neNg3S/zJUz4N2HEREM6MbxP3
6WueHhnTOHWMcDTgPnJt+MM0zD44hvfaat4Tk80IZcvlfVzLPpjpXg1ANeNbmNjBe5zP7pexRg/s
zBCxj6QKmPjMt+bGfaW4XuNLhUqhu50BMB6aueEuxRaIbObXTULJTcztq/SgB3cRD1buq9aF5B0d
oBxwJOCwfLAKp9r2g+fuo9S9w6F260WcLKapVC8ildk+cmaBJ8LmZBrP4bqNqqOZswbLiljd5MZI
vWclsoB6hfCqqPX0yx4opndkBeTNKdVDM2TdLgXnQ95iiW7MC5ldCy2xggkAoXPUXkZRS46bIV58
LSueAFzDMFqmYk26Ej+fJWR/D8vCgQoLFNacJBYcaILteoSy+ln34JGI210Q2ku+8VBujyRDvXVV
Gem3zLOGTSuLZZdqM8UNiJL+VM13+gQQo5a6cxa1voXEHa3t2CEM1HJkprz3NoM6n7tD/ppCNnnK
W++/gvH/ccX9rGNYwrm4vP/VxcLn357e8/wTTk/+N/9dffxJE/nxs/4QRLC/6YQGwZshhvy0W3CN
3zAko5lyl3AtuGAoFT/kEPs3iDzEVkkFQ/Ryca79XQ6xfgM456CheH8IKf+OHGL8aovD9UzU24Uo
x56YE+blz3/iEUhcNBAKOUINL8Pa3iQHLRCr/N3yia2s/71IwmWZYbm4+RB4iCPw1/3iwcM/97/m
AAr3H1+ZIMuBEIWyZOm6e9GBfnplbIw7eLtUjfaInaSGQlpqMKNuatjAWJXDIUjkYmy7uXKDNmLX
Lpss+RbhTrhOoC9T6qjwJFMsEpgCd01PFIo1eNivxhk6Rz7P93ymyVbMjNzKpUwyIkrOPXNU56Em
uex1aenPbkcqNKdQjMobLHUJjZi9y3OSXYaxa1wPVPz8hcmCwr260vmd0kw7uLPCn8aONADCOayj
XLqbsdPVVrDL32ACTs8gPmNO4wyITh/yZO1McaztQju6mq5vI5k7R0fZ4roBpgGlnBtK2TnuVQED
9NGm8Opaq12KSkLuG+ZZb/K+Wnk13rZVHdmYLtp4Yg5ps+XTg9DOyhjX00FJr/rouVN/l8mUPLKk
aLL1NCj7wehceoxDMr3QMvFKLGjnbbckhY+ldwiaymvoWDUcFdEY2DXkzdjC3szuLPa1nXqH1Mys
oEdd+wQUN30NU9Qv9AnMMfvfC2NCa2VEtUmkt/BbOyxSetNkG9EO9h0hZOtRm5bibjbr8aEaEnbp
9dIFlAjR8VGYefrCcWSm8q/kXZS94flenC/rep7cflVUCkpUPzfaEY/hMuzoK1d3cBDybpUnUXif
Gmn9QAyx33u21m9Guy2PbTbp4UpStPg2X8h2uTbKO1RRuhwX2nJtR4Q7Lw+z73hztF0dxvSgJ32f
8IGH5m2NiXNXotJNwQDHw1kzRHcuhVCX1YkRZe1JKz3O3nrewl0E1M3+QLkHPvv2nUmX2GJeIGPl
Zp3uM2boYxvL6XuW0sdhUX+5oXC4XreyZj9dY3hXmTR9UxAuJAYZBa2J700MQKsx5HgbVSpQOrXx
5HWcuhRLN4za7Z3dOTGTUTvP7x160EcaxdpzZE7zQzV15heSGXU2XdWziclTVZ+aMuf7EA7tjudP
/OYVFeBszVOFde5ERLG2mXkUVGFswu3vcjUwdMPdDnQ9lMZqnvR+q6sRYF41WdQ4x90y4/mXosL2
sNTfSiOMnh3VhaAvSxXtTQziYo1zrHlrYggB2MMq2KlJjIQ7lFgrI68oOXTqJZck7vXo0UCqwoI1
8pXzS4cub60vxGnWa+dVZfg/AmbglBVMEnk3eGHroxq0cqcR+L/F96yd49DA44hPX94vda5xel1y
y9u0i9E7G7V0GrNnUiGRqUT/onEr+U5fcXdfyip7jLAs3U8TiWjf0wSdtEjJ4mYOjcuR3+KFlkSW
b+Jwdq+rpKIfVl/M8RGeAFadUhg5LF5uZrfZLD19xbud7k2W1sfBmDR/yLJ4KzRp3iWLqg9TnOoH
Uh7aU8a1ZfB6huqTMywbYW2J9DWqKT46lij5WkWzxsHdpkFvmIf2dojn9oNUu80nQd36OJrqtZEu
yz3cb7idu4g1pYvDISiTMqcQTJdg5/eW8povkv6j3zCSXSMW0lIRCm96DTWhBVZOLN4KL3Vm+oJP
LaaPxtVzZy3w7XBGNZujkTDilDSmHJSeGX40GVWAw7e6RY4lcG1x3QAU7rjHNUglGtx6w/bKHV67
4QqTT+1zL7h0KcV4gdAm74QyKubDjqpFN8W4uMzf2iHE4iGRn/oBMU5YlGowXViM0zmByrJ2MYCk
GPM4sm7KrKAjSPY48qolXluhxnjHQxQ0VYMZL+dOK/V0OeF5F0GZLXDAMSAS3sQlyuXQvxVlPPt1
OQybZazsoyP64dRDIOZ8r4uD0wuH0Ty0D4Tuk7vaUsu+hvixBwpOhUCZI94NE7XXZgyYm+YX4FNz
XNQwepGQVI7dNNOVuUqj2rjNeNiC3TRVMNfQ2DrcR/jmCGSfaMqYHi65vfUIQ+1MDbF10vnwD1Y0
VFscheEqrh3qsDRCvVHCHj3NGZIivXbXY0lac1lYHTsqkQEPx/Fo5QPJ7i6c7mqnyQ5uwu2mgT+5
m8pouNJ/rwgI5zg/tFqsvfW9qQdWKEdAVY17VFOfBL9PuzXtZ9ZkO5h9iKtbcVk9InPOT21Nb5UX
W+xe0QTotyjb9qFmLF+5XeQ2Kyefu1Uia3EeMxpsifwUBiazRPkpcAIQXcPWRcqkHArtbVeYnncs
BwY3okeLxf4AeX1Xe02MFHipJpAD0+oVZnyC447o9pM5A2UOdWQ1K+c76qtpyG64+dq0x7W4f+M+
6g9NaVt78ikDk2BaTjQPjBSiWQ0NLRSfrNxK13eDY3fbNucBg8kufaAlKb1JvTz5MGelBfw77TgV
YXm7DHH5CDPBQTaOkgM3ww+tqIon2eOT90pY9Kz3I1LoU6bWnYvQNmeeG+RQTVkEcdxwDBH5xiwp
O0QAYvTPLJZMqUfZWiXZgkdd5ZuLLumg6ovNTGk46lOhsXNv0TJxcSANdfNrNTbxGjvsiK+wFB/u
WLIHL0V3Y9LZRu14ajxrYztdTZRpH8HucbONXSN+pxyv0Hw6P3HpmaKcIxpu+Ph9kHd5xvM5H7Yy
W9KneVTsk4zBuh3GEJ0XbgpPlkV21m1B7+FrZSWgfKwh2Wmz4vfGbi4PTNZqUwv1Y5T5p5Bcdo8/
uWkI3zogfVj6GTbHa2J4v4TwykgOCXx1pFrnSHlCUNdRYMffm27e/zQb3PwjPsj89W8i6OdKQi3k
Hclzi19Pn0Y5Vq0IG3Ze6+z9hZK+rRl0W29Vncd3PAAB1+QVUXAfDfmpT3wk3TWl6n8RAf49VPgz
pOvX3+KX031Yt+E4R20OCKwcVu1DFnSP+2gngiTAtL31bvFNEzrc62t29etut0s2f5V3vgw4f3rP
f/8dyOzavOuEg34/p/90Do/HOadJnHeC8KOPJ3xbuOztJf9QVIrfFc28yvoPTzOCqPb8zJtZlAGY
6eJNmKS3BYZSVT3WgtVVvq6Iz/fhlVXXm8Zc1lh9yDys/uKj+/PgAFvq8tH99Av/kjbuRqqo3Ihf
WADTCab77tG+Ls4iqLb50Z79YKW9V/v+zLpJ0mfj/xW8zfirN+yXKcmrwrRsL28Y8YqKZi9fD8pN
fI0jZ1U+5e/tWezSv4hxs0P/nz+ky+/004fktgUXrKjZVJ6MDd9PjmAbFMZ1eteeodj46i8AUeZl
y/4PVya+W2ZClGTokr/8hSmq5AK2mO+Hdt2vo91m2MyB9NPNdbZDbQsg/K2WA31YO19sSEfof7zo
/+gaP+saP7yOvL3/orQBczgp/+//ef/vf8gPTUNCirOhXrkG+zei0Rey8B+OSf03svo8X4X1Q/H4
u6qBN1I45D/47w1Ld+1LEPuHbZIcNshh65K2Z5FgELv/d1QNNpp/urxIIJJUMLnJmy60Olydv3yH
h558nK3jF0p02rYAY86VjSne7ZpjxjoJy+HsWkeO5NN9ZI2UWDael5yTVJZvrGDdyeeorV2EP8wg
/tgq7VbDQ71Je8t6G6DI5Nyg7JkcT0ZPJLw2AlB0l6iF5quaTaDQyBbu6q6dz5ce0nJtVI5usowQ
tCalnb4WY5c/OT12sJ7emSHI3dbeKmtBSxhY5D5TNBmezXkMH6c5zN4ywdYwAPZpMkJUGuchtIoq
3yjKf18m6TrPpTH0D1pmhU+eSZcvp8NRHVMK9z6WYmk3QHNTgnsIzyfbyj0a4lyD0k6otesmdNM7
14xLtaJ9csE66unFM+yrmeIKATO9zbVV6tb0AhcYG3XsapfUMx2AkJKYQDnwH5h8uLmbWZHcu5ZT
fmt5N4PZM8BCeaI5e91SHLGT44nzjNJ2WOu1yZQfBuwj9gqdBtptl0OEZ6oQxqflNPWNTcL4jGYs
WS9l+mWC1MTUrc2WNVXglcZymFRm3oV6YbxZ5didc5nnZ67Z5EkLywIaRRY5rwsUzFvTKpdPO5oU
A3IxM/tFy0D1aUPpFNZsT6c5TaYR0UfObgBzpqTOtnoIC2YdYYqI/YhSiZKQ51B8yC6j71DVHZmD
1DTyu3ou1LMWsc7lg842aaf6fTRGzVWnppFOMqVCX5pkp2C10hALU7jaUzUff59mRZ90WTlBQ5v7
pkXzeKS/U/IL9U4w0qY0QGyz5HuU6t31bEFv0ugmK/1COeRUKrdW3qVjb8FTniztM3WjITv8wv4i
SMlnqY1x/jzhMD02+kSrl0e5MokzTW7o/NQ1VkgdzzcjG/fARLPPyZ3lZkpM557ungHbKNU8vi5D
91aZvDjPVu52CavpNRYWJUxzqC+BVfZiM9PaTrDb6nhzpzBZUVqE6J0uTnYTJvQ0i2bWSJ5d/qO4
V+qtWzSxTfj+bmmbt7+WiBRVPLYzRKCheCDqx6a97KueJtNZtMdxoCiKhidcVGbetTu9IyYCQhD/
RNv2y95FbsB+WvPiNVW61CO1Xb1ZaGDb2ouBhbGyrOZKdhS8UKuXHeHwIq0UZqtv9VJmFJFY4eV/
CrXHJmmTb5VFDQUzhQZbmcFDHgey70/uMMXbiYqd5xxW2x1Zr3yDoRkMcMzA5ENtYABsUpdoaQxz
qGmLnABhRQe4z0rauJita5qrSk0+ZXUzog7NlB1N1HftPRAHJAxt803z6L1NLwg56Mr0vnrLAljK
0CfjUWjAfhOtps5Sj+y9loPbGUxXe0YjIsblueWwgS1Q3Fb6MrzhXZ+fW0zqV3WcOmyR+kFUKy5u
tBBcFm9xvzAvtPhP1s1Yg81KR4vyxDCnVxpnkImvIsWPMA7agyBxfGVJnMI4yJNbAVwrxUs6MpiG
tFo9W3CCd6QMjXcDr0WwCLveOtFgnpzUwcqG0yfz+7QbX6dLOJuOBGEcatfojhTbc8UQ/jPvZoag
U1XH2IVjtaQvoa5Bs5ro2zvHbqx953sTBTO/xL5HP7LWdmfHhyGs+h2pbfUia5W9OsMs0rUQERm8
+UKj8zo30L04/U5NNr2UWWyoR3zs3Jai3l4Ojj5OX1PST++2SuWpDyUArjQHFhi2k3W2e2/aXQbB
qxFt/3UminTkC2k+uzS1n+a6MD57z+n2SehmV50bGntk6Hirch2XraskiaxFhqcEU+tJzrTlmjOW
unWGLfHKVcmyFYlU92xx6405ZwzhorEfMP9gzKhqvNcGU95XqDn2C/LjYgSwyxKytmnHlNksdsoj
R9Otm0KkPfN9rBNwqabwCS3t1DSWbyHWUGJsjltChq7Z7Mj/pcaKFHjKEjJ3D9IdSSAaJSAGgBPi
rqo874FOvQwrEsxTqrAJApip2W5zxKBnz2rCILT64s4DgP3BnSU8pGTNXnCr9DgwSuuJxGzVBLHs
1YeFTYXAPBXnWyvs4pc6TcJXtZhzkDlxv857UvRKRc56qY3qDciEQX1zP95ofHJrzR7Gc0ME59mq
E33LPTXcVbNyAvieNHloGsXp/CmXVqb3LBFN3CmRyB/yAm1yYcB/W/hZwTTz0Fi18B3Jkg6fbtEU
78YIiwoxPi0pKJ8Le4OYlewz4dLMV0kMS2YZwW8LnSvclsmW2OkMvsStDtjLWBBD6n9IU1fslkaL
bmQ5V9cLLbOronPTjdmzcqcpkqK5voi/cuID2wGHA9aDythi3vFMcnnS3nfGaB5cY45v4kINm9FD
ZYyIuq5oeFuOmms338gNhtvWieI1CYXlLq4UwpbVl3cTp5iNVJZ3sMzKOHWXYSpF052xg0ndL/qQ
ZEOsY8fR9OFAr6W6wwxaYTJk62DBt6P8txr0hodHShRJq+2xWHmVJTmTSOwgRqQZrHhHuY2isruL
bO6ltBoIImDEB2moktr01ichrtK5wCOwIkSLsmAX+O2pXE+oldRJIvuU2NOjaSi1hgyfbhegEGv0
PWenFbQdGFYcbfPZiIMYG95Tl1aoTgMWirim/3vGtHpFXQHluPkykIyPtK2z8CpJ/c/pSXQd4Wsq
23hWe9pW6FZ0mKamwTPVwvibx2nvisjcohX3PshWovt1UU4rc7HZvowUARaadG4qfDK3YeSM66Zd
sCbmWsMBJOHV57W1bUccXRcm8K3bNpHPsaM+sjeoKClkm2OV4P+BG47bpunVpu/LcO3kHMZMqDqr
HLfIlqY4w2/artkAiqRHMVgoYxurI/D5as9uwjsVHc1bllYkR7PJxV6yfj9HoU5o1zDLazGMGVcK
ls8oW6wd9hVnR64l4vZsxPEWxVCn4tSr1qnNUXUwSO5PwvD2bKzitQwLVH+NSsOIEPjijesIH6rN
FF1e7MAxj60V5V/ye9OG/ROSk8RdXy0uTtV0FCu7rqYsiJbJtolEa/K1K5fqecpI66xzUUalb0wL
fLxizh9zKbXvQ611lk8MEDiCBv5uP2v4mUf6uZOdgwcKzYoU+CdZTxKudRGOEt9kXT9GCxEqsgKS
nQ4ukBsOo1yOCV/KLxFH7n6xIueua8Lh2wjI8nnpww7SLmXQA5XsFV/9fNh4VQztF4p++chFZj46
jlbtRisxSMJ6i71rJS1+QUot7nub4TzHmKMPtxRbVBr+TGf4yolMF3QsDM0da4OUFm/0WJLiSGpI
xTr5WpaEnsHRa8TURui3owa8W+6ow+mxUy5L+VY66fKoRqiG64JV7hGBQVtWatSb19+Hsv/Mqz+P
mjDJmQ4Z5/7FcfW7+tvpPfr+nn+WfxpZ//5z/tjCW7/ZfAVgpwCjZb60YG3/MbEKJlaY+R4WM8bF
34fZH3t4+GAW8DmCd5If6Bn8Tz8GVvc3phd+Duwa8V9/8kd70A91kOKhfypL/qKR2SBdmFRNYNU0
+djEEH/RJdWC+q2YDQKPiFtPMKqy9qV5Mb1p63IR+8mWDG8HOSU+HM7HOmVxl7qnrHpVYjrIjt7C
Qd8MWMZlwqPXOyc29EhGAw9HFko8DVibn97y/07gdC+/088KjnUJUjC1mhZi2YWr84uCgyBfSdzn
a00m8t0grv00hDhq3dTCCpNzojlFc5odiaZ5AZSXme1ZSDy2jPtwX0mIpzYRkqD37OGVduUpmCx5
2XDn3j52bWjeZp7EAaVn7cnRW/kWokXA/k5NHKhSuulryiLdpDF1rr5EWXVvNPmMLxSutA2FPWN6
bVJjC+nWwOTIl7fOd3GtXrBaRDA4FvxvV2NBVN/khrsn/Utyt5716aEYJwy8jPUVcYw4Ttn9IGkU
V93oXrzVLkCQrfX/2Duz7MiRK9tO5U0AWugMza/37nRn3/9gkcEI9J3BAAMwrTeEN7G3EVJKmZFV
pcp/fWWmFEHSnQ7g2j3n7OMU01sV1CnyRhQRV8aKP9ypUXfHyvSSH55Eulr1fjwfmTZh7/LKgh0q
WkmXalnjiy5xginyzLSEabUTOSdbMZRdiHLQEHMz6FWNWiV2WFLdi2F6a4TIo4QKZjj6vtLOTSpD
CSYLusZSary3VBkdhZO3C1khmx+QhLnZN55hvrbUtWC7LvFYUgyKywstOyq2cd7C3KnyjNMQt6wz
hjkJWqZtrmpnhonaR/G1xIl86AY/vUWJzW6Vy/sDfIv7qmRzQrcrvuHBiMaHElcejJ40eKIG1j6z
ByZKg+vha2FIU2wvWWXQ9lhhA2v/XoKSxrJdV8IInnU7y0OSzN79mC3NKVwot8BNxmcIN/a1lG19
cCDJvDh1yak+dkHF+sL4jGghOghSe1dpz5FxjKED4DEz1D25TzkibkDClTThvmtI2+ama+Bnr9KY
31FhlvjUU3+eP0aXwXHbFPFsrfNA+d3apMfdpA6WPljEVcwEVpWEezpdi8e0JShpJCR7uimfeD1+
fV/g37nQ6BwcqIpBqDXwiA6+EhghquCuSQz5gsMmZLct9MaTCMGNkchbCnlDuO9Re8xsF71KZ/ro
90ptKMfttqNrls8iSaOzPZG8WOD1WLJ1b971Zi8vlY/PS41BBxFvck+FGYGDb0j54T7P1Ew5u99F
gFwaKx1WaWFb5gZhs+v2MP2A+HmDYlZKUtcfbsKZeh/yoh2U7DVepL46DHoOcK3VTjCsaktxcgzG
eQDPExclrdeiHb6NrqBWOmuTkic6Hry3MK7mO56OwVPKSmkALhtRLzvLaK7XcY4cvapUnH6E2qkv
U4Jz+SaEC9jt6Ckp0l0YtfoGror5YE6NR463yYwWPbzOvreMPcXGT+yi5Rjbtd2GNG7zTJtvdUfW
mY/BWEMo9gyVna3Ztr78pjNGDkCCWFInRrArsgULtQqEErcc6IReLei5NbL9/FQ6WcZLRSE+Fv7k
3cgG97NlUCsE7n46dVlWvHUT56Nimvv96Bkwrii1BtxH+n9j5oZ1CTnTzKsc+vRLrA3z1p263qd+
Ssb7yYYXthlLTDUSVth9ZhMf3WRTTleYnS4eeoiFI28ykZdyY8eyUts2ysn/elowNRnhdB2TCrgH
6RVNnI0JCeiiyo4d1KLHVDfuWxmZzSa02XCMMUTupEK0bDq7eGWd197zKCs2KTs0+rB1Cx3LU2+e
3zmPUG5iKp8W0xFAif5sOGV1OwbpTJJ4APubtjBRSuGR9rZn1b8lxGqrldN0+h23fVyuA4WF8n9+
oPy5oSJw4GMKYnkC4xTb5T8+Tyq7R4NoSMioDerwBqbKKdr5e3tDQv3fqXPL1/rjs+uP3+sXXYzP
UApem++l13pLzfI628T5duduNc+aleGvms9+F6xksOHjsQkJvP87ae5PigumNHxjC8wWTi+S5J8U
lwLYorDY9+4AjbhrM0d0IUiyFu/tsGrMdb4Ltv/mLf5V2fr5PQGkOoAJljaXX5SleuZXGlMgvQWB
heSCs54eq6Na+fvkyuUff/Vt/vX7/fIa56J388SdOU4Uq80Qb6I7e02wep1sDPwW2xUbkTUoN3cn
92Clk7+LWv+Zl/84LzO3Lm0u//t5+U9+VfSav3+N32ZlHKsuxZCCoBBcXCpj/jUr+39jgF58lThZ
maaXdO8/I7wOtiOEH9OyIPH+TPf+Y1hGEmIqwM6Kq5UaYRvm41+Rd9yf3bz/un5/GkmRbxZghw/6
zPq15ZmUE64gli8bWO/D61Kf8H3kaXQUFik5027SW7t1qiMegOqpDQz33ae2HbK4me3rMsFIr3rB
eVdTFhGmM37BUXDj9zz5o3D96HqqUhbbkV28SCsZriEyFYc4hp3H4slb103vPIz0u+8SqlSuJBHZ
Y06i6dHA6vBSC0FdcehnT23b9GdMesPbZLnsxLtuLHcGIJJHqvjqjbBq51U3kNQ10zrjhNPrRytw
6U8v3Ny58srBegM6QFcuAuq00mxwaHxQHoGTxf3vYdI5WpXjYwJCPNjN1oy+gku/+PSjob+DtdMU
uHgM7JwEFbnNpK5gmrVwrqyUOVGr5s2MtP1E0mkxG5pQJqQbI/82+NuFwUgeTJWbYf70svfMcKZ6
3dksNiEoDWFB7XQ+veeJ5ouyCMmvsWPa342qNh9Cx7YvEaP7riDRdRnZR90WwtCQNkgDTKZOzkqO
YUt835PtpktpT1hVkQoh+JATWTsqwCPqg5G4b8Mg/hxUI/0DkCbzllkH1FCWesErNr5gOLtSjqQf
6Z/JF6YXrQo/8xgyKEJ/j0XMq1kL906/jrMSFhTZPtfdpa7HgrMm94qolTWvOGzNZ692ky+VTtUh
Qu449gbUTZmXJYwt2U7fNNYrRActy4YxsnQOGZl10j9LdhP3A44yS/eUN5mTiO6mjv300UhEdDNZ
c7/s/pf0jiyNrn2upoadf4g146Om2eihdEXwWhBHB+jshq+YXymKDTMrAF6IaGMOVXip4iDnuexY
13Wc6yslg3YXaneZRwvvumTnyksbszPpBRf3Wq7tbzjaxCkkZkeJ3k9rL84cbL7GT8tvjOpEZeni
BK4WT3C9uIPNuB4uGgfyHnRSd1viqr4ybWXu68VZvCyb2YPhNjZpxFwNiwN5WLzIde9kAE+cdEft
gktgym+22WJc7vhcYPsiZt8WACvaxeDsmyWd7HZjvAbS20xmELzXeUJzHA/ldTlSRMBg662SEgNp
3+CjhsupLnaAaYl0Z0aghGMyqnS6L2dr3KrKR1jibrSyfUgyjlXSMskebIsx0js5Mghvsauln/TH
kp1evN7Z4vqupIsteXGCp54sd6Mtxwu5jfzsj+mwoyYFL+AQtOisHNcOzeJRIkcZvjlTbFybJmGg
5Rc/sTkukvJsZ3UWARmM+n3NqRWCScPJd12oyWe4YCtEkVRUF8Yac5/9PjHUlbDZCvsqHnFWJYvH
ytRm931K0u42iN34u1i8WKll6W2z+LOEFY1vDlSedbW4t3AHGrzNOLrixdvV28S/icFRIFGMiGP4
gw+6lMk6MAdjH/10h42DaW6R8ykcdHgX4d+Odz4MnXVvahJv40QojGLJaCVLv3i2RZ8fg8Wctohc
T+AEy4sTNd21XdfGNl/sbDHi7y0pp+yRz/600YvtDWHSPERakKtaTHFgn8OtXoxywU/PXJ62wY1p
NNTJcyIj3MmB0vwSmZXaO7uorK9JYIhjwTa8kw5PjhmnpItfYgPnNxcYW2WI9mi3RspqlyJTd1UP
JPxEEMO47FyLsCygMtBDdVtwjGvdXZ3FJRUmmoy35hPik4o/VkYYXE+cfnctBV5LB0tx7idyQNrw
3ZvBymMIYRNSg5uIN62sEOifzPHkcrGThjKMhrgx3LpCu/iM87RkU2i1xJw5J5csXQges/XHkE7+
a6mHcpaiKKCi7Zek+PF6CrnZ00kk2H0SsKNfyl2qpkZc91QAJz5wE5MqKjNZWqnafmmo8ivf8E/G
tDRXCREys0EDMJ6jrGVdKlLrPrbebGSUG8+dnWMvaBxPcm/+kS7NWK3dmI/90paV/SzOmnQRHzTw
tr0oneKVq85G/1tArXSgoqw644QhdmnjgrfAfysvMZ84juCjzpfmLhXK4cNH0eGQ42NIJBwnYIJ6
rdqFjqxf+Hb5jUyq8oFMA3goW9M2HAILEH4dfdSjXT6W0uJUNpoS+C19YnY2jeFRcLoB5NPN/mFu
0MO9QdY36dJHlhQNrNVsaSkD6DqceFQbJe9zRI1ZjDtCrVynDPQqG3L73M5ErYWgPyfG1PyI7EqG
P4xi+LyxtMofkWy7vTOZub+SS5Va1JZqHyz1arW/EPYnl15eSLb0r9Vzlj74VjasK4+a9ZUquvTS
lAksxqo05zvTwz6ynjxvOCrLmN9Tcl7Z3jPs2Fqxhgw/ZJzX3Hdq47PLHep6o0heatsct5Pfjisx
1S1MuChPnupqMBlTojbG3NZzBTeW3cA6gjC6rSaVvOk5HPbDXJfhugS8p9YTxk7U0jEzHtnALU29
sr1MQT3u8mHQd+M8u/syi6ozosb83LdEZ4Vj6P9Qcrr/jpLz1ybsvvpKqw9EhT8Gw/5hxuJr/TZp
k+YSeKNZo3osU//QuOn+DbocI/hCxloGbQ5z/0yHAavjExR69KALanL/tZZ2INMJzzKZiYHlsJz+
S7Ccn4v33x2Ul0E7xDBrg+3xsVEBTv/joXzEBEANVDFsfHwca0fI7k5mXvpY9WI+tuRinwfVUqzl
/lR3CiQVwKm6xpMwUrv2Qt+RSdGz6D/mMdLfgP90B5ZgwNNBpgsEJvpUbhK3E6e6TONLPFiKmE+L
sYpRYd6y9iovsd0b91kSj1SI16BaEyiOaaDbhySakwtHEUiNPaQ7Ogd6yslW3Jpwkde2kXw6C4/C
qIvyVSXzfGFBK6E28+w5R7pdYTNy39KiHy+hx+aNNz/Zp2wJr6eejFDqRT9Up5Ak6Uxu7mvCznsg
MQGhdmaURbq8ttopP8RhYj+Ug9I7h6f0xyAT40Fl1njsZDptx8xG546mCbo8xvoojKaNBXN0P3sx
rXMmBduMzvXWXPozGlWUDGyzujKbxrm25sQ6xTqDqg1O71s6a7VnNxnfpuRc2Tl3vXjtO8G6ybDr
5G6chLvWkU1ye1SkVOYg2Ixaj1ueJOaLlVK6GWOKI4lEkdKuVm3yaEPrWrPiHhlgnRzSqeFjLfNi
q912SaMvKbv5XZMOaXMXJ+H8XnWlPs9LQIeW72pryTLeGtPEcqo1rfIzm93s0hd2Wa+acZ6+4lS5
1iYQLRQcWxXbmtX0DV2WHH5MyptuhDtJ+iGke2Yci2kVtFieOsLR53gqLHC4rk8OAQYyvGDKzPnd
OTF/ecWvZbqlGx1GLWHn0Uz5/PVjTpCb1NKOygz52BIVAx6Q0OoH12RWG2JE3E3dsadOe7brWyg/
JmF7XloINyDNL9hf5DbIWnwSxAmTJ8A1sO3ZrzKGoyA3NKJEWfhEnoeau8werNsIX9X9ULVMZXgR
Zp6V0Nw4aw3mSMJaxFCIfSdtN0YSlfN2qkYnxCM0D3LV8rTjpw98TU9ilRwshsG1n4iLU9ssf7zS
n/wbM3Ht5s0oTdW+NIlJBSDdoreJpU3s3FZR3qioHl4LhaQEin309h3QpuvSyNGyc7PFcJDB6P8m
nb65Y4RpzkaKTyIrc/CBY+x7t1iteBBjESOu0SLrwwBGlG/1oK/qzND+um4jSsVSpkkFp+ilqiP5
QLV0RhVXxAxWkfIjtUZZHwCowMa7S409i6wwiTBY9LQLiIbyUz318XU4p/kurPzoZqii+YBzITwr
ZsB15wHpX4thtF6jOLVwZ5K74bqtvvLYFgwpHnM7Y3J/D2C42ug5oTGwtdL6I6LV8qhbK9pVgztw
MBvDXR5r8xRSsfVYqHFpSjCn80SW/N1OMoe4iSFraH8+OYmkU+8up/n3JIjCbNNPBjBpu8rXWcYB
Ehm+mS+Dim2iI5H5npGFufbSybvYpVm9WzoAVRiM+gq+rfGoPS976swMUxUAzpjc3ZS7+8Hwejjg
HDRfE2v0dsZcYlsHOSEOfpnHjzpI9Jpg33BuKsRi2uVy/37mz5PE6cP8U+tpeq0ir3n0AEtzveeg
Z2DGsNJ2wV3Eq4AYmrvCimVcz27vbVW3ZOngnBATwrMw3AG+KadNhbq/Ga2oPEEiwOQ/We3NlNv2
Trq0vfRpHBwc8NUcorL81naU7Nc+tpsr4bZc/ENdbQdRxe9Ba/Rr0J5iK8e0Z3FcmBwHqqx81r6j
7ojbsa/tyu4l7yWeMwRz621CY79PyGG8z4XsSH30xDoIifhvtm+TdXJDQjySwzkqUlAi3Fh8ojLt
J1ddP2VP01BjaLHb/uxYRn9mgEoEKd2+/+pz14X5ABIEkQ6Ndu+ZsXmD7wwed9ek8kpyVHgBexw6
B9r2AIQAOQA2IYJoSwGl2s+17b9Tscfa0a2XNGUy5dmpTK3xwpolvfIdzg6rOps46NB5wW3JltVn
r3X1iJozXcoizN9pXiCrFWXFhfu1+QVPaPqoGjehSCe1nRuWSvB9kja8qr2GU3Ij6bCoEg6VFNtV
O0+ZmEvaxh5e2QQUchWFQX32GzO4cXkfnmgZ45RZMlTv+Jbde0mvzzOrHgKUblnXMSA4GM9KFdFz
YETJSQcRtUy1JlzWtxq7mqquEqX7PY/fCa1tFjf8WO13ju3eh7GAgDqltspr75xotl8TA9NqFNfp
XVW28FUTz5aSy7NQ24Kc021f5DMqSTRfqbIwbuvEhI8EW7/6aebtNgk1ozdu0lGTnff1jSMVFtia
p/RQ1w+AzDp4OByOQVs2nJu0ITxWQqlzAAk7gpRw9XO60LoiXDSXxkt4cCdzWzxEuS/+Ll3/Zy/8
+73w30dNh6Hxf7sY/v5/1kn97f/93//6q/w2sHr0wDuu5cM+9pljf7NQ+AyrDmtIFHvbIWbF//WP
YTX4m0fIkIY1SuUdSMlL+88/1sLO30L+Ci2FyA7YNwWdPb+YJv4nE4Unfg2xkO5CUSF3QOxqYTP/
4qKQ2hRJAi2FmpTO5cllGP63sXbFN7sMUW6x3Idw/2tH3JUZ3TTOmLZX/hL45TaRz+syHcNh29VO
9aplZ9/US0yYQZHEsP0zPYwVOH6qf2aKfSp1wSl1Rrueu0TAB8qhfniYR5EWs5TC0sogoRwuYeXg
Z245i2Ty4rIC+ZxCg2pTY0h+4OEExpgLfNIrh6n5Ku/mHvHHz6OtWYZOs9KZOyxUK8feUn7Rya1f
IqBfO/TZ+EQdg5nw3WiDrivxd5MYqpKxARtYIOAXbvZVUVKegvvHlSlKEX5X/UhvbufXVBkAmNrM
o+1va0D0DFXg1nksFjV8r1wrDbAA9kznCuUenBqz8SoG4XjpjLTaoSR2wIgHfkql9D0VwX1yQdOj
hAZyTvuBrzm80Y6pr1wMxremYYpH4WrnXaZOmOHnNOBX0a9m3/k5FpDJMktiurZ9tAHL0ceSuBen
s9e9jYNeO3n5o2Xsu23bsH8pFX79fYc/fe+GSbWH9AL43SjSZj+whdt2NkqtDBwIhpUigoj/gGis
N+zsgQVVNCnaSjDjYBxXunnGozwX67rKg+vK6iDYyJ5uHbNgiwherQz2sQxQyuYW4r1X+fk31Trp
iQ9a9gNDrTpDzim2Yd6X3wsumU9O5eW+savowcDWzpLCbsP3qCvi/cgn9uwunMUuLNsTVQPyQSSM
+7bZZQdTaSj1hjNspIu7RbKYP42ZSzXHrOyNZ/Pn8qIz+E4e4EY+sukR1abYzX3Hjy9k7fwwRFB/
1oszr/TciHYCz2qvGeKCJyj66WNSxu0x6WvzSA2IOBfAOtdmU3enjBDN95CIPtELX92WXMAblu3G
NpiK+bEHAAzTU8VvVtJXF9ONHM4w2I+DBr4HzpiOI5MR+UyxdXuTkVpI1qJ2wkPc5nrfEyb9pMCV
5UxUCX1rRV33PY8EWGudYoTsHeOerVu6TlluYTC34NwxJNvXJeenq7qIuVwjlkw3nZTeCdJCd9/x
QSQ8o1vCNfNI3zd9MlniaOtJ0aSOSM559gMDVXxD8UNwbDBnMsuNxkkUfbodmP2q1QiJ5dugh+CZ
oHEc7aN0Ns4NcE1Y/y3YHjn05ZFi6pkpys0JPjMXbxyHwDs7Jp2/xGa/1FVpNvAsbDNxsOeI24CD
bx/WserpGpepfsECpHY0P3kF5y4IAXQ0FhogoIOhukhr+BpeHZgxhlsZh1tLi/zHaJnd5yyc6E0u
CdxeMeGs+MILUGiu++vCyKxbUXhA2blcmq80tKbXqKDCBHeIxRjbgMNmmpYZmQlX9Nh5VeZSOY7I
lYPnjFjKzp7HZVlrwbsRWSn2Mo6fdKLlH2HKODMFffgEsCG9HlmTHRN/HoLdWHX6hLKXfcbKni54
AhLSzrlKaWS1g/yujQP7wlmz25WWaZ/8CniTGmrzgredySNM82/uMFhr9svTaxAb4jghMblwAWb3
TMGQ/1DR8Hvv1tN8cYqeYaLzJMXHUdA/GCm7eDNpRj7YpvyWihJ+km4bAushkRwSNuYIobeMD60K
1FU4j9Yb9iT50UFW+kpcUXM0wBw1TdpYY8nyriIuoB3xqP7CFsE/dKPhXYY+nX4Y1E7dz0nW4ZrJ
quRcg7CEB+tM2QMvJFlbpmjOOid7EQKqvgmJd+BgMfVXT7C43gRSxy/zYmyru7DfjYaanjo/nOm+
kVXzRN/wcJIllYhTGJhXuOKGDd057bNShtz0Qad2Dm/euBAyEgq8njB3yIOg+23bu9wGUsH03oYv
sVUk+9ntqjPl0OLdlJCKReVjmLZL8b1u0+ocOD2mq1GTnozt5MFpdPpA5dlwEjYylR3o8WbxgImV
alz7u8dvgT6fILsBKCvQMaRH6UwNFvwUse4kK2bH11Zv1Fdd2BE66kyg/7Q1tcV3RAb2kNqIzM+5
4m2bpsbeoifC/ytafesVidhXXW9vnbKMnymUcs4qSJKjNTv8wjzkHmvnW51H2X2EXObX7u2sKPiS
WkM6WSE75BiYRrwRJJ1Y6lf8eLYzL5Khl+BqDMYtFnNOIzWK7p09wqoBVtyq5q5PHFw/1cgNAqQ6
dIUxlc6mbQlQlGOY/ZBh6p9hJDhnUHPVPdJedXaG2j859QRTODQIxGgnBrIxtXcRmBaBYyqnx6iw
Kpdmd5JU/G6S4DFHdjvmc9UeQ9gaJytqxTbnIfXEExrINFea9erkvbkuGunBXeira2XXyDJ4cg7A
P7s94rC8qrl8CRwtahYgaO6yTePxnJ2yW+6NKRkvoWzw0XS5enWBcal2IAXAnO2Chvd0cPp9UkE5
XPWGSK8HvEFHh5XENgvH9Moj+bTTLBkSjhNDswvmwHrKefAchbbQkxPqIzZDHfBQTv2cQR2z2zEy
iMUZOKf12oy1e0X1uvOjpN/chpCsnHLtqjDfWirWdGiJIqzvQeZMJqpADN2QFAGZy+AJJo4drIdY
p+/WYCbPtYDESH7DazYugv3Kz/X8FZNK2/Sw4O4qa7L2pYULK8idjJ4dKKRtmJnEKsduawSstDIG
uhs78/WtpDmNAHZTZx7TkpK7iVKEbd6hv3NzFvdIrtMuBaK4MwJk7xh5OGr3hBib27xJ4qsgnNsj
yS19stXS5zCqQxUVc77iQo7OlNZ4p87BFhcpHr08y6ieT3AHNQTcxlWHGvzd42MqcM8byUPemfrZ
rbrmxxz1aBhWNADV94r+MwnD6EkWJbI+/+tmrhCX+jLKj2EeBYgqNDXoiU69mAKx11YkNDdmFVJm
WE0GqygvSrlN1N/p5Sm3ea7GI4n58hDjTmDHmjU7I6NEInBE+NUbRFTrPpFrG0gPmJkM6hIVfgEL
zlC/SQyOOyuLcJxx8d54jaO+Ei8HglIVYHdZgfQnI8TeRozD656dTIsnh20k7Cs7m/e1ytQ+YlfN
JaD1kZgUJoFCy3TnaWXTa1SZ1pUMcv/OLcfPseadG6yqviRl1u3rVgHhatgUWqGdXkk8pYTcaDmw
4PxftYPrbP1Omx/cze23HBPELQBrbnyppgqi4ca69ju6hhNjyVBCOb5m6wHkZYj6jwRvr0FnXJeV
V0Uzmw5sLrM9UhErX9zJne+Y/o0Tuji2gSDDFVvZXJOrIEjVNZbw+hlJrl+3CUVipUW2dUjpBnHg
+X7zpUWrRiOmr6hI6kORmZQXzg7n8FXfK+Mw2fogUjtdN0NcXMqZesi1r1Hw49QvbiT3lGBdOIlt
rRhozG41BJW8EkHOWUTGJeQHA7r0KjCj+ns2LLSejETtcwDD5zDTH3JRRme9yHYYt/2C+knIdGxH
4PC32U8SkFkH3R0PgpLooVpYQcwE+qn6SRBSGHtueOLMZ7/l7ryiuLk8zY3t3uKGgUCk0a78td/a
4l0MU3rqeu28kcxNv8KfAKMo6pdyxSZ7aH8Sjn53zPwvzOO/UOcWDge2anrjiYC7CBgCAeP3uIFi
qtXoKyCU47fFiNbt073xhG1zXeL2+3cEisWl/zsR48/f7Renug2iJJ90WGyNg/dEU9mOJEuySrq1
3nm7fDfcAZ5d/9VXSMrAwaPEywxMXukvr1B02oecFix8Axi7a4BxD97mW32stsbtv6U3cLr+4wvk
m9HYghUqtEzPCn5Juxd9b1R2Cb1hYSjYW6pdnlpMdta9cxr33mdx+ifK7z9LlN+vPwhm8Fb/9wuU
9Ufx9dH9+W/8tixxl74LEeCXIz+Cos825reFicBHh3eXxIlHbIHgxz8XJpjvOLxxfdpETjx4Cfw2
/7EwQRKEamCGfoC7LoBS8pfUPf7WHz43AnXPg8hIsUaAYY9PDy0ev78MU2K/tlsa5qbI0aIVEXyc
Tf3X2IXvi/X/pku8YjuNvr8revqecraBEFUpNHW0NE+zGKtdFBbV2qOT/GQj0a98O+U/++yJfqjh
CbZfdQkU7QaFMrDMWT76tPnBk8S55gsSDYRNsG7n7JBjlvdYCq9sgxND21jNgbEv2+RJ2l+j2T6j
QmXUH+IadRIso8C34UZ3xV3K8UPQsUazZfFtatp+jYBQPuat1x5Lo8F+7vWsOQr+JYqfu648A+nt
jq0OD20zvbWE5zbUHCAYNvWDUwdH02yZaEPwvZ5of8yeIgoYlE+5VFvbWQwRQQlzaszf3RllaIzD
p1GrD6HBimnc/ivppMXKAnAWB/Wh6VnnOM5Sarxgy03ggEWBPcYcUUiVj/E3jKofnipv5JQ+0xFI
cCxudhFyJVNWBBgpVoQDxGnS+qGPh4+y8Nh7GFeONIBP00sFvIubkNrSrLpNF3g3gFigVw21EpKe
5rUDz2mV6HQ/JA74nTb7Ghya8EiWHkbVnV2ieOu203tQWpq6DUAr5Ba8dReATo5764Zv7C8GQPIH
gm/BZspc2eHQboJQH8Z63GeLGBBa2M1G/dhSMBK5xUvWNHIT1wQSUN/IV+QKnGjZH/NUTicsS4/R
mH/ULdIX+7WngSwH3PSBLfwQvyJBIKJRC4SfEFtUdPbS/EGG1hen1f5gBN5tY7nfR5QlOXRPgx09
sHoE+xeGGyXdl7xhCo5z8zIWCUrbRO5zHgr32jApAmE101xMPPaHTmL11g6AazjGfp1fDxlu917x
apMQ/coqNDUGzAuc+tIXM16GkWz4AJJHkj62yrtuSB5Ny8CKpKNgU9TeC9IhJRtDtZUTZWRi6M2P
Huw5o6MXr2Fh+W9Virms6V17FQdRdWX4vb2JejpbYMeF6x4RjDVg6G1SoKTnzqOG1nECSOOmmDa2
307HLGzcg5AofI5OnBPLKerSysqD5bj8Flp2Fqmb2AhkJVCBiOWQIX0SHBhA9mFPiBuTTQwmu6Bb
LZyjWybNd5jIH4mbPsRkKTGrOUADCeyv4SpEq8rJJM4nezxXM+8MssP9FLceGw44/6JXn24V/eCg
891uIbpT1P3SY3gh9SqCzeDYHqHTPEV8Kf31NGHyIykPwi+HPZdTwYOKXOPXWmREaeVXeYB641Xh
fepV+XmwOCMMgvOaMc1flUc2tDenFisrErUr2uK5mSuxrXPvkRh2v6nsruXiUlSvx6mxcbSoN2lt
St75wqNIlx+Y5E3NDkLNeGUtY2Nqo94os1gKsGOcNYt41GvcBFGina1j0RSc20A42v5J1GlCpTvP
8sHUBxd+CJEPSqmzHojKXF5EnJ/KXtsrOA28YVb86U/yKtYzXHFjU5Js8aT7mLhLI3I1PQ8mTl1Q
Ci9twhkoG6hZaP30NMA87NLwPhqQprWCU+HmCGQ8YsYt+yeJ7hO1u8ZvP1xPhVTzuuil3fjR++IY
m4XaOCWnuU5Z04mG9nvLkPm6tTINJ7ugtsZJ1CVh17nKh7DepenorBMaw0M93vVAUJ/SrojWY+HD
1TIFltqmGbZjqH2YEHpGD0qSdTVxPoV7SemBxU1NNR35d5VflpLMneEjIC0ff654iBHbwq+srTSJ
LhqW8RUql/SW3b1EDmFuWTg/Ch/2oz28OPH4Df79S5KmYiWVd+u0gdzYoaH4Y920oQNvplCnj7nh
cxiZ2vhkAGEZS/kW0tgwCvuB2g8qUD3nRg2QRFLO5qkanntRHWmueJLtWK5NqcSq1N6PWEHAhOuz
p/Z8k8wWPMuMFM2ICQzdHF9IIqvp1jRHYx9mylpT2vKQgSJd8Qaka0rPHszcw2xYUIraZhShQAV8
qkZr16flLmljh7yITcmORe7QI7cWFNStxF3Ows2OqlXIiRnxlNpcqxW3fgV1RTbmnlvvD+TcvevL
M50Kn5NX3pmldc4RZWlSKyFLtt/7PP/ReHgMyhqXtPDnFzs0Rwoaa2tlSIt8HzDP/8/emSy3ja1b
+lVO1KRGyEDfRFQNigR7UqYkymomCFkN+h7YaN6mhjWopzgvVt/WycwrO/OmT85qcE8zyHDatEgQ
2P/61/rW0BbDlrT5LUZOa82TqsIHj5vCI8i/I42hUfKi33bqYG2HhG9Kr8VPqobOAFJxHWb8LFjr
+bsiPQb4L1Y4m++1hn1x1zD4BJasibeTzs8rcVTy6d4A4YKCO5tSyYlWZuUqG9E4yZq38MJd9zpS
YOk6UXSZefLed7ZUIKS0O6XxKplTnuNQIAn2TeeGIZflNmD4ORbKCj/DTZwqKroYjhlqp9fY/bKt
nqXbzMI7UBJMw5FJMdGQms2arhkT+keZ+KgSii/M+M2yjaMo7I1Q6b2Y0iiFB6Vyt0zYp+BbtNc4
MwhQJVbNly9ni6K19GdYwlhT9vpg2TRdmE31MNYtZYQJI7QSDafJVIZTXlIVVU3zt7oN0Kysda3W
5AjtI4/YHipM/9Xtir0y8PiJPe/WVvDTWhHfFit9caiU4L2dH/FJecvMoi+TCibqRSZOC1TXgt1M
KXW0SB4uuwH6cmmE79xSzS2/6b5w0OBKTRk2mBMvniKQpZPxDX8JAISxeo4YbJeUhr1CaKABfpYP
8xi2pVK+2TUWojRE4sAzE29G9s3AV8505741RTNu8H/f1vgVJaOeIgqKIjXimH7MAmWrB909uYti
oVka3JgUE7E60uBRenrJToA8mQqeFQYTBVSDxbBb4WRxcLwOHQ073ZBX3zBMbjWbS5QAI86RqT5p
Qn6v0KwXrZIUK9cJ7kPRYHBQQw/MBxcIWszroGr91ukGhEzQWUZYxbiiuRFpRUKOMYieMotOT7Xv
xGJuwvfWRiCE9P0+9qG27LUZWKDlbSPMCgth8EDWe1YrakZPh5dPhzGsWBsV+rQAXrGaJr5/Tvu1
GiaWGFSGiukhcvM1TdnKMWg5JoO9pEOlrM5sN5i863lexAaEmqC3qoU2RFdmGd1i9thDU6hB+xo3
GYyVbWVZyt4b8wciK7WPabNeBJN4wRBOyM7k6Tl2iazViMZVQ40PLUZ8Z1Glz6i3R0ScaG2gf+2D
XsdKqnGvoisDiI9OY085B+gjTf2g5wr9rTHQVKxoVwVGYKMB6UCOb0mZSg1GN+wW7tRt7InnldI+
xtyy3SrbBzYHpIDPqarw3ufYmw3syHWTH/MJG5ya3ZXR9O7NRnVCPH/N5H0YIMpNEOgVp392hqmW
3o1F1K/UQNEWHE5w/4w0EuG6xeZXA/rLuI37g1FzUVGMucSQ967Reb0k4fnCsvJkEsxfVCn7SbOv
9yQspL6KrTchFuJYwXtrOcW6x3O4CvgOU3dWjafZG9dG7W3NvH1wygYPLgc2fM1f+1LZ5tS80aJ0
64yVPyXzTWi2D9HoHbVqumkjSK9W1W8H5DnexeC5iYFWRHj387R48lw6hLJKEWth6uIJqJOzsoSp
+pMz0LaheHc8uS9Bk60LLTomZXxOlPGEdrdMJvdlLgSYm9T2C625FbngZjE/EmI6xGOBaEfd77IY
CX56gQ7qhhy1WTULnWuYVd/4zjiULBqlsn0hIKNMkJUDM4V9MY3JSpssFVcfb+KUcTLEIA4KrMqI
gRgQraxAIIrZo0dulLJBaSfUM9wWFZCSdWmW5c7qYnNnAom+osfvzqrsNyVM38vOkJXj8CbxuuRL
XbOVA+rMO9UT7ExMN/Y/puS/JR6c4pembMv37n/I3/ZSVvCjwqj7MAD8xz99qd6K2655e+tOz9WP
/+Z3vxGrwK+v7z93z9/9A8yduJuu+zfCX28Is/96kfCtlP/mv/uL/3j7+FMuU/X2P//b8yt7bI7h
/4lb2PhbnZqLcnp++ef//iwj/Ore+NSqqcGosFXNNFVT9k5LXeI3KQGVwSJRZdpIaZ4NkuJ3KcHB
XWy6hmdrSG2Uj3wyCsvfJN29CA1slVAUrL/jvfizRB5/hA0MUpo/+K+Mnn4CiCZGTkf7nPR+xJHu
oVE678gCQf2Kt2FiMDPZaGcdxyxLzAlb3boMrrq8Y02FL3i8tqOBFmkHs1KKMaKlM8UxqKAohOKP
WOCuYeJdOi1rxNJSUos5zUEH7/uCXIaNI2IzIqN0PBTd/IVMbXvsMoO1ZV4KNmXhqKrLuggGz7d0
Vq1HHn3Zo4z51xsYf4a2qbSGBt6JW919PdvWg6gtyoNZ3xmgaT1s/VQPUX2b2hZ373KI9pRbBJQo
52MYrzti7zzNFZWG+pi4W+4H5TRdaVNQrnphK9/CGeP/sqQ0xgT7lkFV4B3clHbvctDLqRZjW83N
HT4YCm4UVBiEIzWbYdBxs2gKwwM9Mb15dd3CyeOoZeWjy8AmRL0qya7dcOcVX+bKo3siLoEqdNQw
+IY12igPacBxuEqs6lm1BS9VaQW2L83mSY0AGxyoTEAFJQmBLyYbxdE1J9VP4hbTSmnVz60lnJVX
AdAaKCe4VPponqC1B2dU7fpolimDCdERbkEKIV/YRGOyLroOe9xQiR3HrW5L+w1p6rBX9nma6hzp
eMzhvLbFvnCm2WO2wFa7qEAiZot8VvrLxG5mWACfHB66WNGvhEf30ybtKn2NZsbcFDHBJdtew9Lp
u25lvTumAMol5j56McJB4+ghxn6DS33K1nbmgiTRugG7YTCP1ZLLzzu6CTjvhYekeh+w6lvCfwiv
+rksNxgs9F0RK8XTaI/DCoIBjZNRQJUkhYiXcnSw/ZIYara2goVuWfd1DUNfDr+TNoJHyKyEEgDd
mgR+YSVovkZlND4ZkE4crA1T/oxHMT2qhTk8Sh7XbazO6T6oHOrCis6SppgO5Sbmwv4i6jZ97djU
sFQPuwerSt07rOzuNQc8OGV1yZKdCou6Xai5aNRFF1jBmdMVnmyaABTPn+g//TLqc4GyoJZ3Qs1q
tqBFTV5uLro1slK+ywi0HXQdRh5zg629FiO/ohSOc52FqnGOTT59RpZefSynJtxPKibBoTByEvrG
LK5JBdTYMYD+L2rSwR0lA0V2r2AW2edjUELKTPsw5ePNkhMxLv2kCJO2sF5Ltl1kiesCOBYzBbsz
LCJVn0wLkTdOwDo3b97VMp6BWdY1XRcBSBLuFwFgm2LacHpNjzRf2+ueZikiCHl7FaV1T/HYHM4M
4Rafaa6QuXW9PrjO29EiqeNMxbvTi+yuUCP7xplT94TF1mGx4onIWVZqNxEpiyaa/JKm63A5M8wK
ej7vKY8hwUT/G2mwJmoQqlSdtT49tOGhM/Xk4EwDe2bNnooXLxThVz5pj4pEJcvuUo1E7jb0OmLA
aV1O27qFiYgxJdnrBcIUqLIkuSKwyZonNLjFMtelHpHkpnjNzIA/xs1otEQRU6JN0Oj2MdXhAnIu
Fe3asga+wKwi4YOEeV6CGaEj0DMjtk1a3ecXKk1I1A2MYweVwODXOeX5sbFwhrNmznoKOqdwl6Wk
Hhfow8km5Da+ots2+0oQethnHEwRYccYtVECG4m05dGqbxvV7zxlfnXZqC2MpqAOLyvD+jSSTKP2
j9e4zXXAz77gzm9gTnPMHSV1DMltFtGjMw4l41IeWvVtVhcp3u4JjpeDXOYtktQDu4VFNr53qVK/
d23POMRTSA2GBuPlQnxBuXRxlCa+V1qU12G5HdtFVZtE7kitQwqp4xotK8oNkqfYy+f1pKNJwH8R
3SrU1PkqAe20cSJShisSWf17l7JYlDohZ6qGZQ6gsCZPz84gyiNyXX1ujbxW1zR0YL1xFdwcAvoH
Vixqer8ajMp8otIPXeDfSxYo6nh54oryTJCevimN1ErcpoeAc2q/BKmYntGLERKBry3qBJylgbzG
qXlGZNab6OyVVed3ZVHsc+neHkK16H3MGNl11VPG6NMVi9U7ayS+Po2HK+dfVvA0xBYefljEReCo
5xhXDcbxoa8uwHe6W+Elymtr1QlTgHSbdywIKXWUHnTqCXGjj0N4cYLG2iJqYVbXBCWqnXSwJ0Iw
Zyojvvb+w+LefNjd+coOR300grdBbbIjw4zxHtoeDX8skgk7Rp321EsXPbeh+ZR+WOttrD3LTvrt
YadwezVzw37iuNs9cXtVMEZieJ44xzPaNbB9Aztxjqy986uIC/wC15iCE2nvzKXrfyjcYO3JJICw
pugpnonbUXih2/Av1d7a8BUjSdBQU4OXRzuYMmfQ2FwTy1amD4LEcI+0YhUknDEI4DdR2GMU6a03
2sZjq8Exxn8iUw2IByQcKD8K3oM46CUtkCB0Q9bkttUJRzgyJgGC11uXmT1yN5ExihQ+0Qp3Q3Sj
ir7durnJVr4idD8xoCXlqVcGj/BSEXNYV2lBPMeziUeilmNmPJgRMq/LZKR0fY2nsap+3Yz+rXP4
X56wvzuZb97Ktnru4ufsH/Lg/I/Va/yHw/v/h0dy6JYWG9//fIvn//P/kKfv3nJO+P+AJ3cTt8+N
3Ox9PpH/+qf8ttmzfuGQBgEDYrmpsab7tNmzf9GhTOOD1pmT8Enz2r/n9izbVSHM8XtUos0Gv/T7
Zg8F0ZZ/mscpBinn75zGUbH+ZLHHZSv/R9qFv8z3p3G2BPRKJY7qR5X1CAXKuTJp68IlwlqLyst6
h+XrzB0+W06eHa2JmkT01wRfzAZUWFtrLOIz50nzQB0BksnWLYHZpZv2ziaHWrZraS6knwzQWlJ5
FsJ4cd/L5WHV5zrxcyteFbWAL4vB/56CzXxplwSdKzllhlH6ThbtbZbjp5xDA+pPEUAqDz6q+9IK
TrBZb93WcmQ15PDaM8XSQYWUBQHYhHJbuSGsVTnqOoy/G5Pj8sK2QxW0K7fvSQ7HVqbCvJIDsyJH
50gO0ZRrErdhKucQg0rCpG3IkdvsgVhZE4fU2DxRhsNJTg7oyceoPgSHgtl9YIaHhf1AoRqePSZ8
07UeYzn1h+FRQQWYnOB21p27aWBY4DiKUGAH9mqQ4gFAeFyKUlCA3g3rIAMPgNYgqujbKMWHLGg5
DEk5olVv6FOhu7kKH5S+9u14OHaz2OlauMthg2+E1T1ZSB0mkoeK9EFIbzzpRmtvg86oKYsjViIU
5z2WmolX4fQhAL+1kFNKqavUifOtGaabPu6J+2iE/zNreLcsi1IcqcuMA0F+TWo1irSUZkBWIPdM
xNtANgOKdbpV28V3UGhj2cmMk7BMbnKpBRmt9xJIdQg79nuLXETTH6OZBk+hJz+NnlRLYSlUkJgU
tKbWRh5De8qH+tFBiwLstVGkOGWXZr2c0FFMKVzBPdvaKFmulLTsKHxGoKkXpcoyhpsuBfdSAqNM
NFiQoY+2M8yPPZDyaG1KzQztrK1NIIpNmqJpFRDARV1u8sJkeyNlN2o2X6y0gwqnsjuKlPIBeIuy
T6Vcl6PbcQvm19zyilXD1UjesNddwllS7CNeB/VLVsUjnJ4zKQkGtLMuhG4pRy0s101lXGtuvTcT
a2+X8e0Uj+j4CI2WRVqyMQx/rvWzJkVIfVbazSCFyVhKlHXrbhPTCHydiZEtsvJOE0Htc/x+d12g
8BbN9qSOJMabLCR5H+YNKYkyyqkQptOVnddbZKmFN9bDBqjXayaFVENKqjD+hoVaRgzoyK1Tn/PM
kxKsXrenRmfDwp1ORruMbcUKnovFoRAwAHSKjjsb6KskPEACE1VjN9pD5LDiL05aeIy3+MhqK80J
VhZAUaRizPfyrYKawx6ZbCYNCaz5EJd5d25bqTaTnH3jdEoNYHnUpB7dKqRtdXNWWV+4951UrRvT
wn+Hjl3H5hOlqnyNlfx5llq3UfdvUYswT5LiEvYmerhX8yMikQtaJrYVormFnrq0pY4eGKx3Q0el
Kkqq7IbU26tYmt/4MkHLnR+ZvEjAIs8jW9GWhoiWINzPjGlLDykfP+vXQmr7NSJ/PFdEH8AzIv53
uf6NaCRgFUOJ8LeRD150k+3s+Jqw3MPFsFFU/r5uFXWHnLF9C4x8N9YAvcu8E2vLjomgOimXUtw/
EkIp4MZ09BOO+oMzdcpandtuL71EfKLD85TP46J0gYdM5nird3W66SfOM6xUpgWUD+ETm0u2uCKT
y6hX1a1H49HjQJNN0NILOLsq+/KhXulQwtZkDvJNzMJwmeSEJ0qYJrdtG3K/MmCBqzbNjgFHGEGz
8MqqnTunFu8sjRjW6GoIW3FJzYqaltH4pnUt8qWZPUesmhVh3DpoDcBEgpepc56sMXt3kF5FFp8w
zSrQhWQN3Zh/yNA9rb40Yc5qWRwr4tCbFHv3USnq5rqqO1TdWBV0WczxuZ5j+4sF9XhhdnXDNT31
IBNq5SvvX39FkVjoV6EbIy4zQhHafIWAgiRVptWyCp1vHhMGNGBD7DRadhZjbqN+6HxtVI/guJek
NFObRGpEonw1KtW7yhusnqxWv7plFe80fBSLITQmuJnB7eTSKQc7C3de2sY0203ATWttOALhlCtP
eORd27hbmPb1Jg3QjQdX8GChQHwVVOXWzJp1QMqd5I2VrOPcbXaeTsxYhbftsxiZNmgc+PNLykej
Xr2v2H2RHWcHyXy04ph8qDrrDDjgS9Vk/twMAA81cxcMOoFwVPJYHS4B9d3kuSeAo2xTXR3PBJxI
vI/F01AbJb5xcPzj9KCY4YGowrarJGgqrQ+FG62wL4dYEsuT4lET5fWF5nsDTxiVed8P4TziBi0f
hTW+cgN7wrv4LRm0m7ExCRk0JB1G+j8XqWypLJLsmo5vDQ9p0fhJVt+Tu86Wg4ZbxE4fI49FXNil
2z4W2oq7yFombvghMJWyvHF7sjKqeaCf6FIGOj8uPvgULotWbaa4P+AK6Jf0tjPBE4RCwbhqhXvn
6uQuDJx3OnNMMd8GCtXn6rCyyD4B/98MXn0jqJHgrsVrAdvcpxyCzGo+8NwDkGPSrOrSoB41G9fz
zqAWTr0KOqVz1yyY9kRSNnaBQ3jgkdBRFoKLhrYJtan3E8bapSGKu0k6iPXk2JYETKkYuC7KzvHt
vmaaL7InOZZQUu/u+IlZz7vSk6jytqsyq+YOlHm0x5QYGSIKmzhmgBczo4DFddQj4AXfKE3HF0MC
7QkHgh4S1Oxn89ULWB0aLnNmjB36i5kR97aVqju3ZVHuB3L+/xWn/KOu75k60Dqii//+GEE31z//
r3huPk8Rv/8xv80R8DpMB0QO8wChjw9m3m+yvv2LxmOK5CSpShmbZMT4dY7QVHyATA+o9ipUKwKP
v88R9i9gQZChHE5tknft/a1IpfajQZCeafgGxCod24XKaf7gnK2NCPE4LPJVZATjOowqjchvXe5B
DHf+mA3JUrNCe+ORhjxU0CS2it30nB5ju15aWQOqN7N17eQBkF19em//xELMW//J8iqJ2RoxLQt4
CrsQ3ZYFVJ/3DYYQZjv0QCXg2dWs9dxkP/cmtu6QvEyZecr2r1/vD+8Er8fsRvJVs1UauOXf59N+
Y857C2EbbrI1KNcOzMCJcqOfvIT1PVL7Xz+UZ7Hn4T985B6m0M8vUs0paGKnMP0UX8SOGLW9c4NK
fQ61gsaDtB+oKF47LT0ZW2qnu7eqoThmWfKA2SpwC+9M+k/vtAR4hAALQuefaumPbttmFzdJ2+sG
w6a2AELdcgNR5reJjo7at0bVuUQJbN4VLnWmOG+awouqKhFnuZByiURvB81vzRq0eNphFVtQ51Rf
oqkCzBUNKq5N/s7pdVEQUfVNQhkviWonZ7gfykOYkzpcOgXbX/ScILpAOk90P+tibIojgR5lMY5j
7XujNo7QvSvzuuMkC1MLvTvlkBdM2SKLPAKpgAU6DefCRIGQiPFILr0PGO0cBuKJHB6I2lxVukct
H/v3tjSnFZjCaD19cG0d3cnPBmU7B68kKUu5EAhcrDTGpXDA4lZOUe8TicrFaEQ3rj3VN3ULSNdj
bXGeQuC6gW7URz3GlQZ/0XzsJIR3lDjedMjyHS42NroFvMobrY+VK2ewXFYnisbowRp7XploxLnP
N8qTZ06jf1W4bZPTLKFZ+Rgss2cCsGyPIokOTkRrxKuhLb3Hys05clMw1p50QTnixCIgwYximbdq
b/ZbLkrzppOkYquqp73VjeK5lRxji73gF9h70w75n5WyLonH1BODj2NiHPAWDMWpJxgA2upfoOSq
5h13PwDK0Ev0V0dSlcukb5gl8iGGhyCxy54EMNPDIB9BXZnXi66DK7PM4EMwy83uRh3crGYBVoFy
Bqql3gaS78xIOYzL0Q1ryMmKlzdnVSviVzqijIideESaJp9DUAgR5rq+cHHlYavIFqmDPyEviv7O
yRJrbXq0gnR6r+EVGENxYw9xvcfNC+YmgIgv9DFYaWZXvbQaPy6AteplsEhjRVUd3eiq6LAXOGN3
ShqdPm6ncqAfsxtc5bXZb/hOuS9Yi091m7g3ttuOoOM7mlmYOib2b0ib/dkZx5IYGOTKe6Mqquea
+7oE3rjEcyJN2dmjQfDREu1b7Tis1LqGoAyRtBr/ZJdmm87pA6pntHjB0G9tJndMNgXs0XOnxfYp
CUdroxg00pUUEKwad7R2ccUFm/Rgb5CIcXyyUMB3M41EfyczvBNK2xBRm8otvops782q63c655dW
vmEpbhz4NJYMkCfZN5348bIipXOAF+geersEAVNbzTlIbGputRlNhxaj2zC2vbWiwuZYpAOe7mSO
hzNQHnxnqehY1MA8jFb8X7tQcIVyIq1nDuy6hdUExQodFregGQRbur0NBCYGyahIiM3Slwac3UjC
tdWyVFG1LD0rc2AeqEvrHFyqqXnShzG/mV2SWwYmpNvUSiNOfk17kzSGHEQ81pdETn3M6s4VHPtk
zWploE8GQyfVXgo2ljGqiSjaWrx2kYPTq8RuA9DfUD6w1qh5/cLkNAeIYZ3oYdNFgIu8LD+5iWIB
S3G6PWTVFu47n7WfZj0W1Q6hyE9plNnVAQvkTBPZO5VlZN4j5qONgqcaUoqDf2IIo/DFpCX7gX6r
eIdZvr/PLYLnMe6L65iE81mxp+4Q1NRBxR2ihR1108JOiVcvgtCaNmjwYJHHeHyM8Vgte7v3+CrB
/FwO1Wx+pWx9fAowmUFcqYa3uam0FeZZwt12pfONhTaSq6W5bVtL3RhRZqR4gECkLpw2R+cxIZR+
M5oeugY3rXRBYju66uluWlkThnfG0skERiiC5mUyg3hbjiWQHaPjlk6UYBOJhHY2lUbBCL9TC/nO
LQDQD06sXoVpb59qvdNemi6IDjlx4QOgYbzpgVE8lrE+Yhzvshe3j4PD0OpKstX6CkNbNE3pQ2TA
vKK7Pave8HDBEXSp/EnDhgqBWUuJrJcdp9w2z6vcj4lUvwdDZ1Iqbqr1N6t0xiUgh34VyETsUIbh
IcQAds7iRL3GC0t+j+ap5oS5yvky0ih0pEutX7MWIPIa6kLHTzbOO6NNon3SBjh7XSst/cITk7HI
4prvYBMKnjp0CmTLdJzzq6LJ6+tMqZJNX8wh6G4CaYU/TnF1tmu+nk2gjUfA7u4WSxXI3oldx7JI
gS1S606btsu2r8IwcRHeQL/cXAT3A7RX9psm5T0ViHcK3pPc+4KiXF5XyA+vmpjbG7ae3qWm2Xc/
4ufGmg+VcadnDnVxQwschkiFHR3YjfCkMIZAWZeBGHiPs8z+SlsN1UjEwts3r/LWDJTlLkL2RdBN
zQG1JNTzq9YgHQWLUHuFceMi3Gm5suJTV27JClLfW6g6vs02r3pcbFBlCUxz5IOrjC3yzHsLk5LL
4RJ21nRdqeq8HIo6ukpjR+aeu/ZFd/q7IOEyW3Olpwc77m3WX21T3kA1zveR3os3RiRzhRNpOs1q
2151c5NemrTM3ts2io0F1hzzzkPLtjcFfeXHIO2SS9SO895keFTXlcaDZRdUhvelh9n0XPJE0ygm
qEA/GHN2FVaiWDda39050de/PsjpP8rv8nD6+Rz3Q/grrGY861WUr1ip+fQotldPLu7t1bwtDqm3
GJdgTP1l6jvl0jzsY/9nJ8k/ntsdi4CQQXUNp68/HiTxAsKUVKiFaXzhzz6gzP0lPImltnws197j
z17vj/kzkyWLw7TANoCxQ/76p8NxXIYYbgcO49zlFjGiqeVe1Um1+Ou39fvTMcYisqWkpWyD99bS
NeOH0zEEWFhXY5+thrR8LdhLY5JbM95e8i7ec+X95Dj+/YQhXw4sja7qKjYpEIw/zj6dBlSLGGi2
qp0HJJJgxt3RBL6n/WSy+OHD+vWFDEOufnDs0wXw/bsXFYaiRkqXr+hpyNbxtt7kSzRdPPFL1Sc3
8/Na8O+vz99eEU+UZTNCGuoPr5gIOTo1/GiJvlCVFXIyr4FptvMDbaOu0hWNZksevOOqpAfaWfbB
yVyr2+lnJQjfD1V//Hv88D2pbZpZKazPCMxT4aLKWhKeEz+ZFLU//SCplWIdB07T/liWfbo6mxLp
1A75Nna+ttb8eJVuEz84A77ZaSt9odMOvPvrK/WP+VZ57dguV6pJug/f3vcfqduLrtScPF+Zm26X
V7Rau37rEyj4Gnz7N77uf/Z52qpOwNBk6ej9ODcSv4dED3sbeB9pWkJ5PiAeUj9HKsl8OpSWf/3j
6UgPn4bvf31un19Pfq6f3lHb7jGimbxeu6Jq8VIvy0253MWHzCeHR2v4vLIPEdfOiP95mf3k1aXm
8B/s/z+++A83GxdQ/WxOaBJ2X62dxn72BE88tTJuW3oWF6J3TlrTFuu0yI2f3IH+5HrFGMLcxIiu
G7Yr35dPPzf0dYCCAL9Xc13XhOw9zh7Gz36+P30RUp+6aZiqY9g/XDve2EP6HQn7W40qbhueI1ej
iQ/vrz/DP7wK8VNuOKg7LJ6xhspL6tOPUsVMCGiB2LLpXT2WweSdp1h1Nh+v8l8Gg8+i3q9mXd7B
f1ccfPvv/wszcVn38fOf/0H/IQ/iz6U6Q7ex8GKg41r4TR50ftHABqMQ8rxVNXxhv8uD7i8uPRx4
E7iInF+Vw19tBtYv8gPHQCyfoh+h5L/jM/jhySX9w4gIYL1MDA82f5MfLqKeGp1kDM1kVeSWsS7K
RN9gd0uXQ9wmywahYsnZd2YiVL9ORRhQlkZ+hJrvaOm40bgMqjHf9A5H3U9v7Z9og54u/Q3f3SOI
+ugU68iANT4z44cHXGflvUZNB91BTZ4Hx5aTJajFaeoqImBIAq46YQgF696fRohp8PWFC7nWtA5u
4Q7bHB/Xt9kz8wPlWMq0CGebOTiRacJ0HjFuBbmwvhZBjcfW6xWEgVEg6ithVr9nttNsRxl2VOBo
LVU1tp/6Ak6H3hviRpsUFV8FgUpWXPjeVOGuiigL124TUHecjtB9FXhv7DvV+KFRTUxmPMCrO10A
4VjAXZE2NDsCbhta5VEMjnEo59S0FyLQcD/0H0a2aXA7aLhN186rESoIu8q4JVA96eq6nAqXqKYu
6GJzQ5G8I2sW6rKNmZmXwk69Hf6mnHIPskYrlDJgEUWAjLNU0wkRzs707KoBCdYuTRXKVRGOMbZP
NZioEtAY/7A/i0T4nW3kBsJviQmQthK72Sc5FSA7uCXtwCzbJ6cO6uiW8CNWanapxHBTW+SPpeiK
+yjow2tNRBgBqVpoXugvTr+1AX9RZT1DH6qWqpbO3zAZoJCGTborQel9BcJUrFtRZVcUO8+7wUB7
xlDK4b+2K3FmBtH0bWQIYwL7wrRQyrnBoRD3wSbOtI0Dne0XMl12332MGK2cNsZCSS6CPPUVgl97
DGsrWCFppm+Iz+1+UJXixqbAwwFmFacH5WOomVsXX0vivWZy4hnl7EMxOxlKOQ8NTpFcJjkjTQIr
dQc/YPQHNafc2xkCTOABXvFvmhGVXxKIh+/NmGXPbR7qM+cwJjKX5r+lQUT45LpBmCw9r5uypS7n
uCqqdIAiHxOeEF5ww5aOt1VSk2lkNxRAXnIkrNUxOowfg6LxMTRqcn6cPkZJ4r3hXsj50hZdcM6L
JnrXB8x6rgghqI51mlhLNvZFvKsalD5KFSjl3tVO2KlAmpx2WudWY7zpkdFQkY71Yt07k3KySxza
q3hCQ5XwYndRD0P1Fg6ucU+tCJVtZlLqNERq2reeluc1BSvaY594CQhdtaAt0WARujMi2UBM98OD
R6r6xVA6cVIAaYHFr+2th1ywE0GKl6huCjj/sSDyOU7VIQgEe7KhN+f3RJ/M23qoiaiVYVCwvq9z
NL2qP81dNVw8p5hBddneTjMCEHdwiNrTqHgpmXmjulPyjnkubOXMTwNEe2PGqo2naAbO+EivnUX2
HKrZAc0FKtcUo6Z48B13ltWQ5tISUv9Ig884iyfftlgMuxToZFhAUsI3nebY3KAA0BQoGRmKuiC1
jM9BXcep4MARhnQ4Bgop0sRrrFU36t6uI49HEe1Qbjpyx0sctNBqSS8Wd+nY8MdluInOGCY0ehU0
68Yrslcxy/LlYMaJ70CqusrUBjt+nKk+TSIZSOG59Q7ElEbITy2CYl+TmYuMadl7PTUzXUyrvQJb
ycm5k6DgIyyRbgAgQToe+M5ALhbSMLe0xiM8TmBiiQs/ekZfGA+96zQP2pzqX4wpvh+N5BwMcS6t
wBBwzQHvAStRLVSXSWTPL7GZ6Mc0jvNbkeg2Ce7QjG+4mWHgmkI7uXdxUM9rJ6RLaYlb3PAbqhZo
nSYjCLRAaO4+axz7ySL+3QErnrtdkQ1Edq2WTORu4Jm2bHKiJKmaBodZcbWLrvVOcp57qxL7Kgu0
K7B+0jnX8yHaNNtvq7Bur4Y5NH38IsNakFnUtgrqeAEZavTsRRfX3j6NRLWyDZpG7Z4uJ54M42oO
LeepGdVrPcQtYpHDxJ5lqOuJSMADOob+Hg2lWNFUqPiNw1ZFUZJruoSnI8ncS23o9IPPaXeZrUjj
UeomB/LpAUz0NN4pPQ0XmOQB5+tIiRNxc1DTAXudeT003GEz23iekgHqc02GoorpZuo7I14afXs2
uTAX9HruoNVfmZRUUa+1KtlDb+zWes2Sak+j+7NolKec8o1FNzZ7QKEqTTrlfZMnX3B6lBS1xtPS
K5ve11L2cDqyEz4KgZhTTOomKcT/o+5MluJIkjD8KrI+T2K5L4dpM1WBCsS+CDS6lBUUnfu+59vM
sQ99GOtH4MXmCzZRUKKlTtkYw0UmqojMjIzwiHD//fNmokueT4FTz5mGrmQfBvb8S92Q891i0UkV
VQC3Su1O7bWHZhCFm/OARNYWccSWnZs8gj8ge+vn8z4jCNQysQJEG8FABvXgGeqSMV9tggiN9lrP
8NBFa8xZDy+g5GWcBtLYINFYmpmRkHR72/bQnGphsMWcOib/L4GcJoUT6oFuezkjmNyTXXVeftKy
SqeIe8iZGLHnlilV4ZRoJNaPBW6iCL45QOMJtSGPnGq4KFskSE03PyMhqpvoavVZKqTDICTskFmd
jbwkg6ogq2AzIKT5UXVQJxae3zmg0647VJz6Mm2KHUDpB5YXHwcdNB8w6G7fn2BusGZJ1kxiiyQX
VvodpVYvJUndRcbgTgZTWiiO/YVqOsNO4Acp/hGAg2l4NO9B3Zn9fkUxhsGzL7q236qpCFNG6rbi
R5sFNQPAXc5gPLgch5HI2AUEqjTYobitOrUskfPMMuCWcAW6/SjIj5GxHePmOrYk95Nr5YgIo49p
Yhy5GlWlwrg/zNUwmQWDCcfEKn5TO7dGiV+d60O76RT2PvV8ttQ5Qqy4SS56OzjOe5RweiJRi70G
qeAdcYJeZkwHSZTN8kl1gPlZpuwfHbJZDfRzQRpvAjtHCmi4ew5VxFWJ2hHzags50o7qmmJFOWpV
/TTySayhYilCpdBkFyAd+HNRVwigjKLHVySYf45M7zDs8+26xKB6xicShgTMswTr2VUVYm77IquL
SWSjiFHjRiafwzIPcSr0E8oNEP2hIKmo5aLOqjkFLxpJn4ae4UwpG5qdDw2qWyUtqZXKhlDPs0/0
4KEdNB/rAaS63W2zs9x1Gjzx+bz7SCjwg61n4DDyLV0fII5RFgG1IGtg17OQM2svYlxkEzfJXGTt
OjqywtuRAgy3kS5Kv51VTvsJ8e0s1vLLqC8OKrnYc6P6yu9hIOhqdBYGxVYx6KDcs0NiKoc5pZah
GXebjWZshlKwl6kyYkC/3os6Ig9mHm8S0ATIaJCPoqvwHSuV9bUdSJk3/VnU5IeoWZKJkfvVCRHM
67ShnqbdpQNsDWUzi7FQVRYT/jMvu3J+WYUkzLveGSGWBY+HJXO7A79Ut2O93iFJb18Z2jOPWNCk
dgLEVLIJkMSq4f6oOJndnMclRoPL2EmkbTdK8y2RdHAUxLp2TKBsYAxkqPtTsUul3NfnQan1U6nz
5d2MCguEwPHCpggvJrld5hO30TGeQPCWNvka0y4IvAM1JoXAmvtU7lX1szAKSSioSS1ptBYpNPGg
6sKlhvEOJwWi1AQ/2fE2n9swdI7xkP8L+A+gDKXTP2oWSequTW54X8klFAK1DTbzoDmfz23oFZI+
bw+NLLNP6Cz3s+5H8xOPmlH1pDGI6oAGVWdelbQ7oS1qkLWFREQSQ0DJcmvYk+W2ksn4ZaCmegsI
wCX8lJoqMfOux/J89D0PPh0BTqgmlnUtOVS1jrT2qAM021AAGJGpnZ/WcosAOgKLyWYFzBKVBPH+
a94++0V9QqXxhU9Qe6ZqZYTyij2NHNQAEQQM16kC8xyj3E09XTlIHaIabAsvrCpvppkakUBZDmCX
qBHBtrCZNGpKuDlxbECZ+mHOxmPSyvJ5QvwaJyAl/LS88z94rM/bJC+Cvy+0L3j10AdYCnSdwIt2
zcj3Nw3Jpy6hxOESiA4rCC/9Q2hr+ZEid0KI6l+QtXJmOajeBtdJJrD72LZZjboo0aChiRM44NQe
sh0w1+lM7gN7pxbY4MyOYq44oCk3qIQsnZYhcGh87dDpWkxQ6MOg5MnLk9hjOMU4rWdyyUBNIsG0
iAS5uEoH9SDLfHDGnB6zPRsegsD0BCdhG8fbYPDNY4NdPMUSjfbIzVWLkhGGrJ6yKy22srkTb8Kv
4jDRp/CU2fjmh9RMtrYdDdyyDEwHoKAKMlyN0mJGHcpkZuZK9KUSsGZL7YVeUGKvHuEb2OxZKY9s
wXeutAp6Kjk4uECrNr7KoLHug9fSdinNnMA6Mcojv8iyPTJ/ZIZS3Q97BSedSyXTtd/6W9S0DcGf
iiDwp0k8ZijJvUN2UiA1B6EgVSuMs5maa/luxRljGmR9fgXtwNy1oppicW4ncr1bbFHiAyRFErWn
l269lbnz8DO2S56y566+zDunujBI9mknbVTEW67E2EvNodu2W7f7YHRFtSdHTR+QslaGO7BvwQtr
gd9MpRxat6MM1aysWmAlfSFw3kA9stNWr+0D2+qtYArEwrjoA2kQwnoPBKclR8eU3DxV5yFALp/i
Ycj164+FQIkjDgm2YsGQoNxZOJ+WdZzNolsIeSZ45Jkgk7dF0C5xuDizvA7qA1TiNdmX8MwL3jX0
50HaQvGtUmMMOCmkltIOtssA3fekaVNj6fZFu5vUMNPnnZ4tYqCi1QT+Ue3tJ0VFvXfUVh8szUiR
ORJ1vYzi2FpEsW8fKKmo+kcAjmALmXodFU4skgBzRf4SR3ZBDTc927QSz8IROx/KHQL/0ofAtqt9
O+tI1+vDImQhiEn/C0mpPjBy1JJGS8LXkJvlNjTy8ENOkvGWV/aGD+ZDlY+atkv2kKYj+zftOYmj
RQYohWMPSaabaVlqVwUal22wnzo1QmF+19MEmO/JMLTUcWwz+YKobLPLcmttIzOVjzGyylLmng+I
L7mUUi2FpjjUik0tpNaj55T+TFf66kviWxSQmDs6uqPe9/SLWlWri9d9RyLksOI5Qk+mmSZ59Irh
KDjwV/2iScgraBr2nH3iaedVmBIYETJ5N5OI7w5GRTzaDY4iuuLOV0oKFaSBNV6rFx5Z6LUs24RT
TbZ0mvLsygGHzjDPWTY7he1ncRn0+//HztgnrIat53iGx6oPIs3sKPWT6iz9e196KCexvqEfQTqI
Wtkr7t3b+7plSrzWTES+XFUvQUZoGwaqPhy2QBrALvLPL++iNHHvP5YsSsGJHwv3LLFABsDTt7v+
AU5e0Cy+1Vs/ryOMu/u6G9aPt/UDHaEoG7omXMY8o6pbIvi40g/qBlFkFa8FkmrVsITPm45/Ml7+
3jN+T1+99iavb0fpzvKfv9z7+3G4jxoQxobpUCtFttGwarx38aArHWGC6BAefEyRbOnE9d5aR2ia
SFQc1wsIoMW8+Pa0MDYgnr7laSEorYb8PPrzo+bB3tDRFjsKmBYRubgN9ayMBsyD7jBfLB08kvMG
R8MdrfY5+eZH+0HZIJ678uD2W7eLmqiNOXoa6AavX5XB8Ko6oVesy0ovmBu3+nsw7mxKSGi+m3dv
yCry+u1b5c8oo0hqg5DbsAqSBG2gvXluFPUNmY9Mg+i7aWA+31w/fCMa/KPzAHST+HnNLt7uJ976
dkGEZkeNCHVDR6jksDm2RFDXsrC0KzPD2BCyMyLQFMIVZcnY0b/J/QKypFEd8ZcjQnv7K+W6JKof
nRnOBuczMpIwgtREQPn6fMG4paRrJtoEiGd3AIa3OCBU7nvUgDA2UJnSFSIxTeVIYbzsCIrSG0gm
bdNWTLYpb21mkPE0vhNksHaOogi5C2QNlYd8bh74BtwNBwUgKWN32/Y3tHDeLxhj7STHCRW1j1A5
sktEm/O8I9QNavDer6ritPHmOoLkSFV9kWP5o+ZBJEcyHlDuagjbgKmwHqwMCH3DYRExObsg732L
50tSLinuMHZisG6K/iQb1CSPFBXZc38Dx0vE4UIkdVua4u56//t5cZXWSSXAnNRSS56q4b7X0fCs
ga8eF7aKJMNyWtIE7QZp9bOBIBwNtq2wfSdJ/t4af9fzf8eXHl1YU8+PlrfOK/+6fIIg/csvPHhs
XjZw76UQrgj6aOV7gk561/Kdu0L8/9cVWOmtI+XJhw+OldvL3P/5/fO9vPLKtR4e6uGX2/51sSiu
vP72g/7+Lg8WMc6vbxZKuXWqrGWqPi6Nr7X7KqppZNtnaeTHi6cj8t7f8bX3XoBgv+umzxdRdP1u
eR29my7qq9Ur3B0lx17hIAVnxRXenS6SapEsr4unj/HosBh9GaDIN/9Jn7dtaaxlY9veX7jLRXSd
rHTP4xlzbOvTmz+LZXr5rHGkseTLj771F2/10aCPve3XkQIjx/v7Krr5N21cPXuh94vy2Ht/D5Yn
TRblQ/9+9aSKdKGxrR/VpF8u+pVbv9tYiXSQsa2fL+rs5vd1t47zemzj0wWgomod/1kUMhvb+qxe
NP6iuH5o6Um3syEY2zpElmhlEt31uTj0j22aG/eTmz/Wta6Mb/249pPlzR9rxotIdhl779MF+RMC
k/hNQrhIGRx7lf3ral3v4BEb2/K0TpZ+sohZztdd4SfM13P/ylusEhbvh85PmVHlIlk75tWfMKPe
F89X7fs7/wnzafIqCn6kgZ966dXNnw+j46shEL7msSPmr/JZRt762n3MXbdrP8G+n9ZX6yykODGM
7ZjpNTDRh2a+9rn+E4b53uIdRjLwizVzVByext76ezbzoCVufo8Wbnq/m3z3PlkWLIX/eHdUpI2/
vE6u/MW7/m6jyX4Wq4fheLj21+c1/nKMrTt0PIZ9Xx5FHsK56/5s9ZglvnEVXS+KX/8LAAD//w==
</cx:binary>
              </cx:geoCache>
            </cx:geography>
          </cx:layoutPr>
        </cx:series>
      </cx:plotAreaRegion>
    </cx:plotArea>
    <cx:legend pos="t" align="ctr" overlay="1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fr-FR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_xlchart.v5.43</cx:f>
        <cx:nf>_xlchart.v5.42</cx:nf>
      </cx:strDim>
      <cx:numDim type="colorVal">
        <cx:f>_xlchart.v5.45</cx:f>
        <cx:nf>_xlchart.v5.44</cx:nf>
      </cx:numDim>
    </cx:data>
  </cx:chartData>
  <cx:chart>
    <cx:title pos="t" align="ctr" overlay="0">
      <cx:tx>
        <cx:txData>
          <cx:v>Porcentaje extranjeros1912</cx:v>
        </cx:txData>
      </cx:tx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Porcentaje extranjeros</a:t>
          </a:r>
          <a:b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1912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regionMap" uniqueId="{D7132908-41E2-654E-ACDC-D5C374970024}">
          <cx:tx>
            <cx:txData>
              <cx:f/>
              <cx:v>Porcentaje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  <a:prstDash val="solid"/>
            </a:ln>
          </cx:spPr>
          <cx:dataId val="0"/>
          <cx:layoutPr>
            <cx:geography cultureLanguage="fr-FR" cultureRegion="CO" attribution="Avec Bing">
              <cx:geoCache provider="{E9337A44-BEBE-4D9F-B70C-5C5E7DAFC167}">
                <cx:binary>1HxJcuRIku1VKLH5mwQTMwwllS0SNmByd/jEeQNxOp2Y5xk36GP0sha9aPlHiIt99RiySCeTzPjF
FqkMCQkyCLiZQsenTw38+3742z457KqzIU2y+m/74bdPQdMUf/v113ofHNJdfZ6G+yqv88fmfJ+n
v+aPj+H+8OtDtevDzP9V5AX5132wq5rD8Ok//g6r+Yd8nu93TZhn6/ZQjZtD3SZN/ca1Vy+d7fM2
a44f92Gl3z6RPMnT+/Dw6eyQNWEzXozF4bdPz276dPbr6VIvtj1LQLKmfYDPyue8ruuCqkuyrmq8
LHw6S/LM/36V08RznUdIkGRNVVRR+bGxu0vhw39GnK/C7B4eqkNdn33/+vSTz4R/eiGsc/Lt6Ul+
lJQsvz7ar8+1+x9/P/kBPOzJT54Y4FQz710CgdMwo2HdVOG+EX77tDg0ux86+Kb8Z3f8pPKlc4WH
Pzqv6Dqv8vDlRPvS+fE6r6miLumyIoF1vhn+m/7pl38UR6dL4YdnD4ezo3S/nL1uledyvm6V99Z7
tgYog118+mMP/be0Hwny/Zf/+0OL/7oFlXNVFyWZRwqPJDAUOo0f9VxVkKQhlRd4TRYFsPBbFvwm
30fa8OWKJ1YkFgTWXysKL/IkTD80DrVjIP5xHCrn4vGGPxeH7dk3+T7Oiq+teGLFi+X8r2bF7S5r
dtnDofoREv96OGrf8uUfG1L6GUMezn4X8eNs+QeLnphz+9n9q5nTzaESHavQ70r7OLuic1kWNF1Q
JFkWJSS+SLNQKGVdlDVNBiijv5Nm27OXsn6cgd9b/cTS7vbzX83SVhsmH5h9xXNZk5COENJUSRY1
TTpBQcq5ovO8ICi6qmq6itAPx3oNBbVnX8X7SHu+WPDEhNal/QEmfI5rn0B0TpDPNYB/vKxqCAJA
E7VnCoLLgA5VVeBFwJC8rsHlpxjDar/8dwK48HPm52/b7XVUePr506d/WXh+7HQKAT//W0D4nf+w
Sw7ZB3qwwJ8riEeAD5CCFJFXhGcG4jTosuCSqkgqUhXAi/JzCz3H3e3Z4oeIH+nFry56YsvFZ/MD
PPmk//rf7ciudkly0g8/e6ifbMkE6MlkASA7rwqigERVfG5KpIGpAV9ouihKqvS1Ej0NtuemPJx9
Fe+XMyvPHtpqV/+w+2tQ5/Xoe3fBZ0/72yfLvXoZkP/c/jQkLcAZQBicmOy0T36SjaRzWYFSLEJC
1kRZlKUTBWnquSKJsi4puiBBX6S/6evfFQSwITkju3b/oe3rV92/vvSJ0q4+k7+a35Nd8vC2P/0c
EaRAilKRLgi6dCzGuqg+d3wNqjDcoSJok5DISwLY/anjf5PnX0lYL1c4sRL5/NKz/0l2nHr2vwVf
5O6q8Mv/5D9U9VrY/5yZhHPg4J4xdOhnOCIAp98k+lcM9TwlvbrkieXcz5u/XHy12UOY7dJdtf9A
pKCcCzxANeCLkSoC5aecWvMrH6sgFa4jQZV5iMKnUXaqevJEyo806R+te2JXcvmXa1M/A3Gel234
gUZ9l3U4ps4/TR8d/s/vIn6cRf9g0RNzfnb/coTu5yYBGincf2SK5c8RFEIZipwqSxo0picZF/ot
aFJV6RimovKV830rRkHEL//1VcaPs2d79vqqpwa9+IiK+YedKZDbAkLAah/xHtIhaT3TlHgOV44Q
UBVFXQFUeAIZvtuubA+/nOEv/8jC7Eeye61Ovg6PX1vjVAnrF7Xnx26nmAE7r6PhE3j8v9vRmO0u
CqsPzE+CcC5L0NUIMEECjox/Th98m/HxoqBAUdLf9ecD9AJn30X8OH/+o1VPTDn/6/WnOB93+y//
9ZZn/xwChJGTqAFCFwUVjKlAEnoWdEdzQtv6nYg4TqROou4UQnwX8ONs2Z69suSJIfHy9kVQ/ptD
+a/t6ceZEVhPWYS8qCNV0HlNfzH7heTKa0B2a6oOg9/T0fupFT+4eW5fduMnFiSfL/9qFsR58uW/
u131cUaUgfjTYeQg6EiTgJ89gQqScK7Kgi4gIJKk4w0nzCwI1P5ydtFWgEff5LBer30nHz8x0PHq
Cwv9vtdp5buABu2neCAOOlFJF+GpgAfjYTCjnpYV/Zw/tjC6hni4TZZOaPtVlXdhtj9Atvhmll/O
vvxn2e6aQ/umhV7Xxdurnajmxc0v9PREklNNMaCKfkpT+rkEHZ+sARA6+gKc4zhJ2PI5aOi7Eo8D
jjfPCByz6w99/TNjfsOffx42naaP19Y8URr+kAnzH2JJBJ0xcEsKzO94FeZB4nMsyalAzCpwhgKB
giSkaqcnKb78Z7Nrnujm6pAdpvbw/zPweGOpE508v/OFFz2R4dSLrtjrXvRzSPPk7ifHmX4/80V3
zY59PSz2p6/+YH9PPvqdiHjNyb5fsh9++yTAQReoWAA6fj+HdlznTRbjc7UPwiL88o9k5+ffR8gw
rnqovvyj/uXsa7Q+HLJ9uDsbv02XoTo1uwTomR+p/PnOh13d/PaJ0xCkXx7+igoCxMQfufz+8PUS
Es6RogDJqQgS+BLSICYzGGAH8AAKtH/HUFU0Hkh+mOd8Oqvz9usl8VwA7kbVjwQOzOOk3w/7rfJk
9PPsd61///9Z1qarPMya+rdPIow1i2+3HaVVFEUVFA3WQSr0R8dGCq7vdxs4UAh3C79IUldqUzEE
Rl/hbh4UWOpIWJA4xu3Cu/UewhJX952POdYRPqASKbNFsWgFkuuG0uNy9sQEr8gjQL5+Ig+SZVUG
TgqKFbRyADh44UQeTSna1B9CI6yMzJZoyDiSKqRpDoJH6oyg5cRyGlJNIa265vV39hf5k/1hhCaB
biG+BWCZkX6U74k+IkmFM5B1y7HysbBFFrPUjKgQk27lM50kOLWFx2wj7OptcCf7uDLefv5jGn72
/F/31yRREgUo2uAaz/dXJ7Evo2rkmGx2NhKNKsNd5XiBNYiEl3GMWJfc6JKlXIsl7lWSkjhiaovF
lmQ68TxTvq+3aoaRETGuodIK+bg4yNf99ViwwCfVgItFiLCyGpZJT7w7qV+HGd6ib6niW+Z8xZDS
S0UKkCYVDbAHAlwpnShSaZJQ6P3MN1CM/QTzZKKTrTU44cgwzovOUDScXAul0d/6c41IPNEWHRMp
b3k6lSMi9EQMjZqbeS5y02tRe0fTR+x6omkQEJoUSRUkTYRs/1zTScXnVT6BgD3pqExqIjUYcVjt
SSKQziPeXKajISTYv1AUPOp4ULBAJJIaHhs0c8guG8962/rCezLB2Oqp93Vy0whJkPtGUaxVUzMi
GtD2Votx8ggyICyRiGUk+gYO/tBWUNrf1MSJz+VF1ARqAbt2BnIEKzYlUzViIzLffroj0/JiH11B
oqhB1lGhpXj+dFU9NEPfFL7BrwO7TGmt4ubBK7Eq42zbzTQyGt5eQUQcDR00TiWWOQFTNVzm9G1R
hKMi/5n2kKwgGB/+UxTt6L1PwjyT/F4a89I35EVie2bKpgZ3Dc6uS6qbHpYOGoflzdubvuJxIoK5
FkBwBXItYNLnm3pZKIVjE0fgcT3TRVy6KYvvuGW+Sa8quyY+SxfSpiMDq0IiqVg2UsrfFz4ODe09
BRzz+nMFgCxwnAkKyJEy0048bWzkcZBzkKVmPWtDos2QTCOPBiMuelq3RDdFHDCpJ21BpALXBcvf
ybVIOCbzt4Q4UUgleVCHtK9CdHSipSMS8ZGH7Zl2ITpZR+rG6Fb5Jt5wOh5HlujLBNlCzON0bDEn
PAolLfZowlFCmh7XDfZj0mgsTc0qx5GOk+yW8xwhIZM4TySS2YPCQlddS8sqxF2Ic8lBCa5S2HYS
S1KqeJjzjmjmOY3moeuZzYpPwE6VgH0rEnHqik7X4sRu5tUqWSGTE3BhT3N9JhgKLlPMVWyQsGyK
JCB8iWOrm4uFWye4E7ESYu+qdr0Rt1dhxkREivm0FwsyVda07CjIoON4xFGtY061lGUnEV908p4K
Ah6kVbcPRqNLSD1ZFYXHhfKruiobSTPMRAUXnJHNB6qSLsNJSctNPNMaGynGmFgIkU6k40Dv+h0v
rYWAJoEpVQu1D8kgYn1feBhpNA9vBO1ByzGHzNTNVlmEZX8ZBHOlc/thUZROe0zmVEV0LA00kMIz
qhbX5SySqFq6vuWtxwoLRgDpdLDEAft3VU1KU4pJvkgaHBlBbYIyg4cgoOlE9GE2dNjPWNQ4eg12
o16M04hISwkk2MUl6QTa56ucXwQhTgMirJSVPle2gFamm8Q3A4WNTAyJLhOtI91F0zAthGR9I1+J
3TzVDMgtckvjeKXkNCbJrE8IughtVNlN+oh8FnAsnXM7bw6On9pdggWQ3dA2sYzzGGtWjvkAotUz
gwiXA0tZZHgRBTWAaBYf4c4KSOnWZjHR2OGus5YpVhST6r7mcMjuWxUr1mA11rCZ1u3NYcJ+hZX7
EvOO6jR26UyUJ+VjvAtuU+Y7Woq1iKCHCXcXrVkGTm62lxJPVYVmPM1NScMpmXBNuJRIVmqOEQ6h
yK9liTQYDgSbk272RLqo2TjiTGHDvL7k8FRb6lW7mHgcxkzbiA/SIomdnNwnD4KH1QTcNLV8y49t
EaK/tjtlIwyzSb/0wCUmAv8q6qau92l3r3h4XIiAQ2aSVca0KBxdtv11c932WFZZVlx7F2qPA4GI
K+5yGnFJZYpai7d9mUk1rkC7tyKIXK9K36oUM4iXoOcuwEphHb22IjUOEqJdKzEpQtBpEuAoI/p1
D5v2LAA41OAJGbmMUW91yEGHatkGluQRnYQmdyn31+WNxDNx2xql3biQQi3ZCiXcqFgAhHRTbfql
AqjWbGcJQEkPe8tUtxsmSlj0WcPq1kzNmOiLJqUaiReVVaQY1poLRAlJiqyBCGvN9EnmjLOIlcug
JD1tSDJgj0i2TgszXYb73lYrqpRkrKkYbwR5XTgd+JQIMMMYJJB/xJUjiYt8hW406WIoDlI+S3k3
8NfiMBsTQwBA3l364pUSbeF5Gquo4REbVrh8jvej5PKtLfa4kJehI15qM34028LIEE4ErF0HhsJ6
cT44ygiqp/IK3Qoe5RiaT25oD6xchWDKloj9zO9wE1uxzLKeJo/iVnArll74vjm0mzCkChEus024
ahs2cExsnABR0CXCcW0HKo441vRUpZqPeXs0WhHKlozwuEWGKqz8apmGbLjiwgr3cz41ohoniVXs
EtXQS0B9NgpYNlD/NhGsca6A106k6ynjNStx61XRUcTTxMdth8HIl40bhymONlqFxxCLIo5wTNHG
X0br1IhvYt0KJixkZk6rg2xJTDa0dbvvGKzBmhJLHB6t1Agj7ClMQjNhkTgcjTsjpmVtioWlxkRI
V11jRJnThnQKSZGbhWqUuq07iVUv64LG+16iWTf3ApY3DPk06qmYkI4pRLRC7gixK0c2cntwBVLe
pBeSbwg6UzssLCo32alGoJFpYpkbuT2UhbViAua44SoczPptTMMAdypRPTJFjK9mdbktMzvyLe0W
IOdiLGjQUWlY1GjhXcOwBVc9ExSq+zXuFVuTcQOPKs9qfiuHoHPFbI0c0kSII7fsSGT5+8ApDtEa
3Weg1gstdaqMNclRn6MRXfXUJzHl7DHD8rwi3GD6EHPFTtQNMbeU3s6XuowHCKAYczLlSixGgJJt
NKvtimTmaIKqrITw0CI2UKA4wSgoFAXpQUyx5/L3ianPp4c8cvJrfSXdagFWL6sev421XkHScHgO
XojRZDjwKKAj6fkU4EX1JKbBlEZGJREVXHQr3Psg9lqCQrmbVNxuA1ZabYM1GF7+TiKsvqGXpx31
cbJxAmpgZ2DLEUyx5G8kxNOdUZSEnpx9RXmhKxkx8+xxlWDdzI2Qltfv7Pa8fz8C2ee7wRzm6W5R
J4lT6FWR4e+iB81CjtTh1kS2Pwd7pvyfgfHqS/D8fM8T3WadWBQ5tKkG1ORhFc0HHfuuSJS5PwPY
JY4ACxbeJTjB4NQF6fbCPuSYLlDAOcNKs+vrVlnUMz3DSkmlm0akoSXN+zuUUuFGdSRaX6ZQcNV1
eRWtdOOOf6xsz8mdCHwch1h1VLdkHfXM4gFSi7X0IMVfhZt8Niq4fUyhqaBH+KgY6bq4CEhEi+k+
a0hkpIsBPN7oWLeDyvDYQfMM+HfduiHLSWa1hvQIncclJFSzmYUD7hcCheoo1gbkHD1gHsC4B7Qr
7/w7/5DmBEpSmbDaTTpy1DoA9h0fEhWQgd0t/RQDqAKQ14R4ak2xwvBNlJIk3KiIDHOJ5gvdVWlT
b2pDpUNneIMzQgd86xnpPNvFD0ikU20kUIC3+p28FQsscliHxrSh4iroaVzZUPch34Wr6qq9Ee6g
APpEY5PT7QTHs4CuWEoZrhecq7GWjjSF0lQaE5PM4ljtatrT6QqlJNuUHe40GudLKATaSJIdpHvq
z6Pc0iCvVZtAwT3C3Sa91R3vxgdJQiznGBLMVEJJhTTJd5iTHG0nDHgaAKJjzScKotJjaiNgJwzQ
f4z7awDW3EMwkK6lOoAwUvJYjUgF6S409NtWYF2PhQhuFEaABuYgbweFFk6W4nqLeMzR93rfF4TT
aQCdEmCICxQ/qiNoSnmoUQyYANNXSRNgbXakfGo6JBgKkBYzH+iUnw5fBag3HuanCpx7BL7pefjW
UpcGQ5Cnhr4NhcW4C6AJhPLKGumCp5B933/el43fsx31k843LCRV9I47DkZdkmQ+GfzEuhwPNLUi
A9GajpM7QCgy7/r9vlM55qPnLZ+iwMsDwAnBKU9gOE9ZFyUIAq2t0yMtBMkiaU1/J679+xwCNbqr
4Kf8eMd3lwCPSpeDkomjpbQJOaOUoFvAwHS1EU5VK7jqKuLP+wI30ZEgzIEqEcgERbNgPniaOBtm
/gG39XIyq8eJyEa5HbsVp6yEmCVrHuEIcFqLq+QqpOCC0OK+bdpXun0YnUqiCq9eKsdXIk6YzEz1
kqr3+hBYldzNzIgcu/5QJ62rWCFrO+YvAHAbAGFYtkABjW8j8DBEWla/Ryu9TNggyvGoEByCgSmZ
cKL0tB36VKykEHpU3w1WmlECwJWxthYNngLgeN/LXrJ/KjgzjI55eNUAXoo68Ws50Qo50JNvVEdo
hU5lKUAqBc57pNIrDqUK8Ga4qsmaLh/PxD+PIGFQU3WcvNDIbirgQIE6KKmYPlbeoqrsqCwwSh91
6CqTalFPbAJuJyX8gFNoZHPS5XQoSM4Zasi0QsIqP5MbIkC2g14dA2JLezNsmSAscpEOzTyYGOBd
JbLG9iKtmQ8EiWI0E+s74rc4pDrUqHm1V71VmJopMHYVkSSs9dgD+uT+HQd7xapwmOb4SrwkAY8v
n+iYF6uoL0aAOEcCUySaARyDrxiCUW9yaDAW0OzquJ4PFeYCktqDIxoA9C7jbVqZ7yWy48Hsk7jW
RWDsJZieqcDioxMz9JwiVXDZN7zLQMQhVCcXOZxuZat4U0yzdp3fgW4KJitkfIhzXChG7GFNm2Xj
govN6pIDZBBE9G0dfWWZn6eb52KdZPdgVMe0DkEs2fStdiPMqtvWjAzos0uoQKRxEg3XwDRDk5wC
yTreBJtp52ekWns8zkzID1RbagKw1gbAYN7tOCzYui1uKuq9w8K+kjAgTgQekgW8qw1vdZwkDPgl
D0VSDppvNNC3AR2mQ4yWLfbHi5RnaLwDw+JGBMgCLYbHPOnRn1y5XJfFrcDUyvRLGjg91ObSy9/J
ZcdXTl7aFyQCshzeQQYhtROcObYeV/J5Gxglqx91Hyi6oFh0PotslLI6M70K60AaSvMiJU08H4NF
0BGuWEaNHaksFKw+Y6Fo1rswJJXtqwDjKludSCYTtd3wE2lk4g80T6nsaAEF6ASkJF9HWBGpP2Gg
R0IyXkUha2oaD5RHhIPtKrsFAEPRRFKm3MuXQEyFOet3qW9MwNYJC/lR180uNdKBaokx8lYXMPhg
Cpp8aC5C4LFUDODOt2I3m49OMddvOhBkAx/pzSbDnko4BKDLrN0BWu9V1+Gqw5EHVIKp74FW6xMA
J0SBSnZRBVQIMbeUjNQ/GkoVLHXAQXwLVIbM4DlaIBS5HOduCEMHbaZN2zy1yoz2aJZq21ilSkeU
lPhQmBIqH4DWyt1ch8eWVVx5ZtSbJU+y0vKEpcdbUzIPQibnJrB8FfSCgHsDU0Q0B5blgQvMYuXr
ROhwMRlB5+jYM3XOyBUsr0VHBu4pAVIX+iAg4XQMxNuU48DuItw6vAMtm4f5XR0SMXEqEfcB4bZD
juOQwJqqaAJxJGJurx7JpgcJe+sCwHRBFKMsXXXEwCCOPBBsBH6thQz86QaIxHAC9pNnADOuRibN
BcuDGzAQkYbf0SNGbW8HnBnqFeTnCnKvc1NaDU0uCoiFzgaoUrpAFCUl43ysUj4hBdNZuUAqyTWS
CbhrWaNb5UDFq5hxm2IpX3Z27IZWYgz3NYluxSORC9MGHwZiRjthmRS2ZmS0XGTL4FYlfEuTW+9K
sjIKQ7dCt+uJFFmOQxX3GhXqG/1IOeM2ILpmAgcb1UDugk2CPTxds61uJQ/rM7nELVQXnSkzewKy
bnCSbep028iIE6oYEg2US87D9V27TmhKWjMDoGmJJJwJsOk298GRxB3Pjn2LavJEmk80ZcMsMfRZ
Y3vrbq4jrHEknvFEJtWS34Evd3bzMIkktoa5ZgDkr1Rg/oDebuABgxV4WO7qxkADm3cAgHDXoePd
jodgPwKVeCi2msHdK5HRdjT08WRIBnRLmtHqhL8Sc6IOR1ZOvMwdhcf9nUyElnRAJJTQp/nrCcO8
jAARUAMp3bPpImWlmV/WQCeatTEaI+1cMz1An8NgeAWjyADPvYuuIF6BtRoXwZHtURImuFxEFBeY
qu2+BKLGmgI8cQTlhF+ADaB/vgEjUn8Bo+j73i2WsVXv/Bl0ey1TFzCqdcKrnAkS7oz0SoIkXc9y
Cyp3joX9dCua0w2/4RU8LFtgIUhyKd02Ps0FYHBghouYNodhbmMkNtD90LnpOJtHtupEN7GD7PSm
xt5iXEOBgr6GFrRlWYdHs6GQpucNRLSF3ALIbgNaFxXE8XfTtqM8E3iK1qoDnKfZm94jAOyVYgzb
fqEBFbsucpgnCDRmuZlCA2RDr+dCt7SFLrdfDc4qQkBx4tDsnOZa7maVD9AFUCstJxNUbGZGjmur
JcD0jlf8wr8Tb7uZXa4DqtrpQCYNi3Zo66bE1H05B94DAaSp3PAhB476cRWbSgWkPKKCNWyrVXsF
acsS8EV9OUDTF1xBg1jBPGXA0KSS9kq8Kh3tOgaCFTB2YjQFFoB/VhjgCsLbHFFp8egvZAZlywA2
d9iWQHHzx0RbOt0cuuj6KlupKp4utBsgM4GixC1JFtlleN1eP1bAvUsEcAO4UTYHHCaQ8X4A+sAa
Ny3MiRcSjPsdGEUc/PuqJ48hbZecOZAR2MlhIcDuTU3QvDX0CseXxzl9PYdOnDY4vkgX4bxdxJch
Cyh06UZMAoO3lU3DdNP0bERbw9tyZsb42TjjLlTIURH2O8PfeiT2ZtkexkoJ2N3OLd+tKMzTwcqK
bwUqgW+yxWMP/NasneUzcVFfKR1WYUxx00MS7SDmRuVWMlrmX3mX6hqGTjD4tIrSVs3j2YLBKtcy
aNWCyBKuiy3nhliCe0hJgj7cyE7uAv609BkMH6D+hRNDCpa2LRthngMDrgvfRQGR11IObi/YCDr3
AfhCkiRGd+NPpIUqGV1mNzrUpNodnWYukxKsIuzHkVRGcNkZ7VW79mdCReMr3VYXPBlhgOHFjpaQ
GBEgeOICggO+QuWoOJzUrJrDYyR2/ciPpARsuQwueBO5EQlTSAB9QjU7cUIq2IkpZccVoguFTttg
oStEh/EN8Jcw19pCHI7AvkUmBJ6EJwmyWe9Wdq7ikfB3wr5mHgmXPkSbbFbg1oCz58NyMJAJStlA
oQWHJsEasWFfXzV2s+zs6KKxVXDOGvqsGMdkMn1WBtZ4qYVGBGk2xR3RzFV3Lc3knoROh0OCbGU+
zHTW3gzr4r6HOhW5gAajzuBhHCObyUQDGHIUrDzEjs+GdTg4U2tMMBe4jx5bL8CxbyXipSxdowjA
CWQsY+BmtQrHMYy2mGsCydpZtO+/VnKGnPFRMRIDZiRHgsmEwCggX4e3XWiIMg1VIkZ0mPGrvrO4
nAJIFSy5Z8fMDkTiSqrJsW4093lhwBEVHUIc8mgIUwF/BWS+LNCiMpQKZxVuM9LvU2grU5ICU4N1
tu9pYPFGgQjaeob30K9aQ65sEeYdUF8gkcIc4ErVochOZPBcoMLMjuT25CSAxFoSuUCEtAENAIjR
xoWp5Mg6+L6ifoThmITamk2xAh5oKNx+nq8yV94rcFYGBKhph0jCWzp4NtCx+2GEJEuODCV8rgM4
0pLABeI/nZfJ8Q7YrSnJEFvyTZOxTMW1HcGIGuZyooMqCkGeQ9vsqi3xWpOvaFDjsCPApY8AYjbe
snB9Is+QiHMI+BRgIm60WWoHFjLqbZLM2lUuYD2mcbKRPZyu4pX0GALXQHyQo7cjpyLy8vi/zlRy
4hulBXw3xLorsaRbSgwEr+2GjLPG1J3SyFeANUUmXrsx0O1wRoQVOx/ExyrQKovSuPZg9DgQhH2S
GwILVxDNRuV2DHIwJNCc8rOKNG6zg9FpiXdgFUMMMO/RyIFDAhcwml0iAyRwGlLBPCsYYOZxvODf
HAma3oKzPG56qzgVItKdL2J0IZnDVWSVHs5CApYdAG7fxKvI0hyRaubEOMEU94qDlqAa8Js4oDAQ
PY5heDdWN6JEupKIyJJ2CHo0cLS5fhkCnGAwWZkUQ9QxmCPwXM7s3KMLTK7/IMDoRsVgiWyTwDSx
wPrVOI82EssBLDPpERxDccqVBMGlDDQBXjjZiwqYP1mpcMCMSJcwjkBQ8hrAjsCb4owBct6Fe1CV
6dP0umSRFcG4BZfWOCvuPMXkfaz/P/a+bDtSHFv7Vc4LUAvEfPNfADFH2A4P6bRvtJxpJ0ICISTE
9PTnw11deWroVd3/dd/kWg5HOggQ2nt/E3fVM79Em/SFH4erloX/pNHarazKin9jICYoAS/JV6xd
MCFp1gK43E4mC044xdHW3U4M17y+WZvcrPSzbjtc7B2/jt+ik6U7iU6szGZABiBc45MDHnM4rsdP
vybjNjiPINHSg7jDQpvQLGXmkZfrSWiLZcM0PiU4k+e2IGcHrP+ZnIe38k6XW4C2CxrvJDdDRstd
iL8MNcBw76BoDbvuLv7B6kM4Zf2T7rIW2OS3xMtTWwSg0K/gh+qn7lmWGLSK6am/MuBGDHS5wkya
HqoieGZPzh7tar1jV4ytgEUOZDe88N1wKW9j9KB7nQPO3mhgE3f44AKTTyF60DNs4zo53cz3E8bj
YUNvGnfXgstaLqrQ53lHL22chQf6elI5KQKRQ8r1JussRsnFNhFfxjv3tl9vkPjHnO7MAUAKu5ly
dC7RI7t1cn83nuujm5W3QJ0yZ8fXC/4mHsdDU5RFWNQ7gGF7BY7If+C7EstA4FvZ/Jge5wdcxBUV
nU/Rt6bQ92bZYja7TBusb5zj5/7KN2zfAM+ye5WrI7uCnP2QSaHe3ALU3CN4vMNYuLcSQipQwMNF
2aJ66e/Jt3L7NBb2K/jH4HtzN58hSzs3/iYBJwbd46NoL/bQ36cfyyZ+C7b0OT1GJ/q13ZJTWwQn
/8v8YIecmkcR/1iWzAmL8d0pn+Mvhq1L2apCPUHSdqt2yXbYySmvvGxBT4s7Wr4qge/U32BjtHn1
0r7wK47N+RG/2YNLMv8IzCnEXaWPw6697bbgCZPTcIObG9g7uxdDHgxYTZuQXXyweI/dY4xSfeN3
ucY04R8di5b2ZXnFS3LXVW/utk2/JfP6d7Bpdu8Et3UEACwDR75gC0gzELPOrsctIW6hm8iB/E87
ggUuMux/x2rrT5AXzuchzcUd/ukO3mZ00ZHRAQK6vH0he3Vc4ZMNDsy7dDITD0NQ1EfsiZsFFaG/
UUcX7wnO0xv4Q3TOWNfTB/bk/oLNzd3jk1+S56ooWabyaC+fmodoL4q0MMfmGXfPJgJMlzkH+q3/
gHrlh8Lt2m5BMNhbLHd1de74JQHXDOEUA6npFjjdkD6+EVxX2gFu9Zys7W9mbxM6awsylcey2+hk
Y7tNbkCz/w0nSP4M1QH7AiUIxS4AlPiPqLfvQK8cLlDZ8nO75xCcLQcIWzfN0XyAaOhxgvdRMWww
LIkMF3vY4JUbfUEJb/4OyvnLQ4GoGApb31tB4d/jpQlrmMeSVfD7D9ljNrY5RaPcHmbQvWxTX8K/
ITmSP3OU+PbxGp7lr+iWux7S/xHbUd3GsWAuQ0PsfA9yjKNou6q3VatkntodOAc0M+iGDyEm6uRL
c5weqo24TE6Ors3ft0+8kFuSN2/kR3MfbOqHduc1WY96NBfCYqoxRb+ne/qoQHNNm2jbFupCc3ao
sbjy5SK2w2ufl+/tVu3GU3BPLj9WNtbd22cDYdJdjRXRnOIXdq1v2qJ/+lv8/e9OwB/OuYUzo3IG
nAByTXZrhzqdKjRFzV2Zq7ws7P/fNf55wv8A1hFFK5dYfB4/9MBAAgwaAQZwDzoDb7OyDH8H//6F
nvL3l/gP8G9IhxlZtvjEKAasApVU4aD9HrfiUh7clfy7/h3w/xc8+/qRMLT4BMg/1tfvV9VSh+PC
xQKhSzYU8Tb8xrCKIzRx9k7t/k6rCFX9n/Bt309DFzfNZ2rCH8D2oSemhJ6UbasfM+aCjUTvao4o
0l+Bth+pAC9QYO6FiCvO2mNzrGWGwfMC0na+bQFgPHaH6c3DsPk4DlmMYnk//ZjP5Xvzbg/2QT9V
tynP+IVdxvLvVsOfGT/k6nqEIAkHimf3j1rX2ItbtwlxbTBXX905M0kOLByjrzoZ0H3kq+ry+OgW
EIz/kwj61fLxqxziH4aD762adVWyXwOGf/vx/92qD/nQ64+P/vKmPkN+fv5ujSn++dPuozUKqcBv
9f982jU271X/x/+wfvRv/+OnB3p9/28JQusPf7Kb/AtDyT9Ckf/FL381jPxbbpNVYvKbUOTz8D8+
HS9/lQ/38T/5h/npAfxpHFn/yD+NI7DQwkALU4YHQiAFqfKbcQRRXh5eccEar44ubyXF/mkcQW4A
pNUwjsDUAemLT34zjsS/4BerQz6FWX51L5H/xDmCfNnf3RJhiPiBFAIXkoIQiCF5WW+Z/7OtJ5DP
27qO/MLXbfJtEQM/D4lt02x0VPAj8h3xRTI3AqZNIaLScwsIw/Ua5y0SRtzaUc9P4VItu56GUIXF
kYAS1fMbenbTCtNGNabeppcqKWLFkzpr3USmu3Iw6gk2mEnlfCghOtO1FVs7kXJbCWZopoYIpN/c
ErT7I0Z3W8bzvaoN+5YwLV5dZ4ofapbMZ88C6qmFcZ7rKfU/Bt6x70wlzWkCBfK8gHop0qiKCzYq
cyt9DzTBrKMGiE7kfYkZ5ed+cqbtGJDlJpIe+D58d5W5fsCefdYCufQ93Z4CHNTT2CAzEvpk0bzo
lnYPk/GAS4zUQ88op6PqlhVZnNCE0HFon0U6hk+rMOEOGm7y7PmO2iIWyZ7SSQA0Dyat42zEu/a1
Fwxfw76vASUPobNdIEwC7l+bH8MsoG5iCcwDgsxy51OSPDR9Gwab0l/qO2qiep/GncT2qYz6MtFh
umFp5dx2UgR+xnvffa5a6PBcZamByJc4xzIayKlhTj1uolHLOqeIUny2ssTIo9SQnBC/IM+0nwjE
Pa7fbOq49t5ZEMzfwkm70FxHajgHPZt0wR0zPuigJJt5oNOdQbiDhXYthXh6DiFk6VIhH2OvDIa9
GQZIoFk7Jk/9yKkpYkeqL5qVYis7sjy2M6lvva5v9rCjqh0du+bYLQt0qu5YO7to5PpbILsaF6NW
x1EI+c5nAzRStpPchz1nRcen6hVnbJqy0Pr2nCSUXB1bQvLZ6oiGmQkDsa+83j745ZJgTjDxdDf4
kn6rJSWZ5i4EcVHI3Log3AM+VXclBrpag26a+dSPuUMX71hSq38QB1Ra7iw8+ShpTB4kqZpvKelB
5+geoIHnzukp7BMMuH4v9Kn1lL2QaGkB7iTQZlMkLWDm6mPMGjZi4gtjSm6US/qtNwRjnDljn26V
aGog9klVHTvPLQ+OXO/AtktSlrW0HL53iSEfox6aj1poetWMA18yMg2K0k/lkSzdAhm3IGNa1DGR
tohKJve+Ghs/c2tnfg8CyJFG1MYzJV78VLsBJJPhPD2wjtPtYAT4L8HSdt/I0TyFQcvvkmGs7pbE
oztr+XATKDXf0LZTp9ixeltD8HZ2GsExu8ei3ZST9RkY/fKTwGdqo+UEVXkjNfuKnWVCezjH5iki
/vK9nBv3TCyEQ9NE00MbJ2B/ZnJWdn5sh7ro5uAiK1jYcFy3TteH2zLGAGtqNZyGgbw4ViYYEsKm
z10RRgqiHwejearohkyhucyS1ZBnRRbi40ZasGepjfbtXErg+27EfrCEV4e5dIZrO1kPvUDSVuMG
yzX86s3l6GyrRcDCtYaYNOeRMQ7le6BZnSXwD7oQhrXTY0sruBHoZOVhaEJ7mm1cnXVQ+cbPSse0
NWDnWAHBnZh4HnwjbyjpV7lqE4xfZZuML1Tgdsx8K2OAIFHCX+ZlsLzwG9OHmdOm4esCK+IpjSTd
lElYh0U59+mhhF7n0sVeL3IZJcuVSdbTQ+zTBiAvn4uRQcJazhE/OQOrL03DO2DCSwJ9N/I8nnTj
hm9kUeFL4PRdvB8avnxfHMgXgR+ZGXO7EonIJjfAXRJzFVx5qCPcVfG8PDMz1E8hGzmwDtpzEL6a
skdHKe9V8RkdZdBR52sVesMDnSQYfJz/504vE2C6zo5dFjQGElcWT+GdjmpA7G5M78ZxsFc7Cffi
NUpg2p8n+2Lhn9y52CnGbAgwmafuQP3MogKR3HIG6qdJIgtnwdBek4nym4Ul7atuOZDrni7JISl7
42Yzm+yP2G+bkzKR/0J5Q796fVd9+WwR/ts9/dkxuyqE/t3uCblD+g0xjX/9V35tn6IUeTNwWiWQ
AUP+C5XMz/aJwAyPSCUYveM1QxDj2K/dUwz/N+Ik0zRELMZnsuZv3VP0iwvrFsxSZJW3YAb4z3y3
8Tow/FSmoHtK0YzBZhqiKQvh4/1D9zSQELv8yNvCC2gzbIKFxcFhDMpWZdGURsa5maagbuihke50
mFVgT2UYjGojsO7g/2nXzT8dXD+fA/h3c1m34YtSaXORUwhxqc/m/Vh15F7G4Ii6yIXzYOGwSnXh
tPdGuJDqjqanVPn+uxJQTDnOaI60TbAT9UYWSwLHqZnnKuekHSGzIxCdlMvC/QzqFfe9j3pwlzLs
3hcj65tqoMFhMRbUf8296iklonuT3ZheaJyWlzCK2iIMqIUvphrzSXFUChbPOzETR2RzN0JRKmJZ
760PyoaUntlRGAkz9Dvto4e2ATaktDxXE9jnJYjpmZpZfEgV0dtpiBqAxijDN1NZwhpcRUD6W16e
h5qZ41xyd5uKLq5y0ZbwaPlLv9zNQS9v2jaE6pV797pJrzrsB+CVpKRXE1YOTFT4HlsSGQ7othmE
hKRVLrfzJKN8nqrxIEyX7oe4bd5Lf4r3jlt714VgRsygxAveUAj99742o87qvlEF96LomLYOf5vj
tgRv2XbdeU785lTaBKay2HYMqCX3SxxKSQruBsrLZEA1+x6hc9xNbdDwjIxRCR58qHu+l4lEXaD9
CFoyidtoZyuH3PixGL92k1eOMFM49jGdO15nkwkxYdaO5HEmcViHFvUdAreSosuuaueYCEC7NRP9
nrRsOIRaQETmDfg6iyD8MLh8dqCxtApIelWnz5U7Naee2ODaN6KFdNYzfvXUoD5/eLx2IFIKxgb+
PUVDH3aOUZNcsc45MqL1nROnrgHvoLtw13Aszsz16u4mjYV7284sRbMX1K+snZpDN7TlpqRzdOzK
gBYd7t6bwCqd06V1izQUwXPvDX4WCrfZuHIAJ5N2/tbtSA04lFUA0/qRXZdahmdvaYYLH0MGuwoB
ksTn5JJOafgxaQfOO9JF3dEJ6vYWVTXZCV/7exs404YHkmzLsh52OgSwuESwrPVRA+h1Bu1VTW4H
bHSGJy6Gvna3cLZc2ikBLC0CrTaDly67CtdjmzCGrpNx3F+C+P1VQLxfEHSL9zMit4+DE3lbeDX5
W0jmIcwqy8ebtB0hQmKJcjc0agBXd4F6YKazJrPEdLtGRHar0cWARWbL2biNuU8W9HtIg6G7ZLKQ
npCwYeD3UigyUqa+R6OA5kNKCHlSGTSZWwUBlEqBC0ljKPovPEmAFqsJsvUktjsvDeatjx5ma6ql
Paaz7E6pr2FAx2IShwFX/9xxp9podCjw0TIfSG1iVJVZZ5G7oRWuA5oT59/HIzUyl5OycCchj6Xq
pm1jjH/vUeHdtV1kPsJeg2TxGbRMzJXfYiv0Qy2rtmjruL+u+rSHqgnHN5zD4Ei7Cpvb2iRloUOj
rZmG5rYPJYA9tdLN0vCrEK67CRcVcNCBqfcoVZVu63Gy54YoXFDJnG8OY5AFVWRyAduUibc33dwf
TG/FV5/HUEWFXkeq3TI7rdhUYwxXzH8r/efjiv6iRgOf+vcrff5m3uSb/vjrv/Oz1gMnQVVGZIOH
zIEE0slfMzZiPJQBKmwk/6XQYnufiS2/FvvoF9+NkeePWH+ItGGH/gmVBL8gcgOPpMKjHPDfEI71
HxV7NA5/KPZIXvKQg4DOAsC7C7Xu76GSyiaRUUuoiylQss/I4Kk552a9W1ynjF6iuQq2jLTmbGt3
PPU6kN9KQsCI+FXnXSsTB36RVIaeK6d3TwuXZjuSunusQuwIToJJJRPc9w9NwJolC3sT3pXuHHxp
vDkEADBV0yvniEHI+iZ22NZjU/3i+GY5EJ32p3Zk+h05k0uVqdIG58iNunjj6wCkM8PgJzNZ8p7m
KAdU5HhUwPCSeuN0LJkIQZ8CFXwRelg5PhnW5Nh1mDty6hNo5TwiITlumIg3LqreuHHGptt6hPU3
geDBxpZeeOcqhjQIh/cElN/Al9vGnxLvuFDrndK+qy9dWEIbNU9xXs12OFRUzHwrI2dcRY8+7xCN
oZ1bd5j0LlRaL5vJas2Ps0citulLx/KXXsYNuCXV0hQdkwcPpY6YfxRkirZeZMWL09fxa+DXw6tX
6dTJO29wpsJBQeRFPDmcHLpymp284sq7FSUxPHcJa4FhaTC1HqY1uemCqfo6oEa2J8eX/kc/KvkQ
NSp4HHUK/YnW2naAiBJycsOujOEQ1yR8ox1n9/g63Xvwudv068Yjpqg/yHUz4p/7Ulmte5TfzvRb
agN364SsP7frZhako/cYfe5wglnIzgRtLowLb4PFRO68iRJ48dr4pJuq2vWjIXlJI0BGSyObA193
05W2elDrDtuse63UQffgr/svQMZy5xt4exTj9fcpCN07ue7Ypcunrbfu4qaZSsg8sbN36x7vAkg6
+ouwx7jj5RfTYQyGbgQ1YaAhFr9eK8Wy0O4cl4s4TC321oyuNSWxXXtUQSzzoCL9PjQq3GsCWq5v
+/Q2jEuYZNYaJYRYy9WURIcxrpDcEKMdK5a1srmSofcT4/RuavDmIBDozl1MeejXsggwaT6vA/+e
jBDxDGv59Ea/RyVdiyqlAXspq7XShiM8SXwtv9FnJTZ9x9+Y7427iTHn4K8le/FmiIl1Ul9ZC31a
+lnbk25BoEUdASkYygTWyslCQZCIGHED/nxJ1v4gWDuFGYCjyMK1fzBrJ+GXcbPxOwJ3qjTeE6nR
5dWfDYhqkp2OzYKK7Myn+bNTSdampVnbFxkPwUasLQ1zE3tx1zZH82g6WQM58SRrd8q4hnVaJHAI
DwSu7ThoGqBRXpSPgFt3qanjAskc6ZZHSl/ikde7tuqiIxDEcgNUojmkrKtf5dqX0YG6J4dYzBWf
bVuCpjVEx1OjneuXUt8BTHOO3me7py22rU0LhLNGY+bDQTemQfeDuyYiRcciZnf2s3VkKgqu5TiW
B2zW41v12WR2Qeezog3D+UvPAd7k0lnEpofrBLBJMMDMPHXi6k8VOkYyBZeh7qAWJrH90OEQb+I2
7N5w9+LS2xZQLoImzqWk6Jomokwe1jM90bSasdhmsWzjHgZFxYj5GBYiYNgI0+RKPReubkM7VgAr
0ntXpgTqYwmhHXiW5lpav733u6TEcRkRv3uR0LlSoXvEomrvRov9XbWRWHIndNq5IGph8IBj8W+b
YVql4FWdnLvYGTctW+S1rGc3gIOZUg2JbeR8K926ekw8TsICDI7HNlNnEY2iiCjDTdvaAfszNu+j
aEzzdRxksjG61TrXisLKH2tECxd6icKvSzPT587TEdAXWdbw/6Q1uSENFFmznXic86qqX+rRpclZ
eQRfsMQO+jz2WuiMqJbtTO0PEC+gxTtLL2m+90RAueH3ndo5qBktgqEIsKxlkYnNvRkqZBfgPlS6
yQwvF+7yGLcAr5AAxJdgprlyFJ1yPmPUWe8+ANqNFgaK9VaO8iUMLKSjcg6wG/fEz23Aw9c0UTUQ
MT2detAfm2iOvNs2aj/GSJZFZaPh0nY95HRxUpY59eC5IVPF92HrmB2r6/CcDkEA4TIGWTzkqfHz
//Zw/6qH+/e5ri8Vnkn6/ldYzU+qK4p/CdAY4TkmSYTu6JPP+mf/5qF/A8ubwnIcAQf9P2AN+jc8
+8NLgeHA/eUj5fE3sIbgWUV4DanZsGBjkbvxf0J1BStW9DuwJsFBrQ8mDQHarFluf+jfmA/csS8F
pFVVLAvOeV3nlgzB7Vwv3b6hJb2tFamQHjXY6ERS1F9Z8eWtQ+VCTkLlXhwCzYmM0vpih7m66LKX
h1IGwoHexBGwSvt4Z6ChC1WygieGe+GGeuaONvR2WRCCgubS39iwskHBZBnc6SUEXoppOEFmCNgp
Cw1tEDnQsDnQb7pVT36AA4sO/TyMfubUNHj0Z+EemE/UFvhKtG2W3jmPwqNfI64QxhLPTnJJxAyD
CevKZzdxPAgCA3iGTbIcVWvmbcPLeRdbKp61KypoEjG1BWHYHaPSYR9dL8jBBxqArmkAiNNq9y5G
ZdjzMY7OpWmAclgaLdfI8ugC9+D0Frnj9AO9g3sMMZ5WmxoAw1MLXg8qwUAuj36FItoRYpG20HM0
Yjzpn02PkhPQsd+B95tPgQnZ0eU+l9vKMf0+ncw6y6ci2WswS21eVYiQoZSNu1hV/iP2e3IUVPr3
TTMbJwfOb05VF3jH0QWNXhhuxpceKHee8DhpNwMPycWJy27nks7dAKTy3kjQI0iCsOhZ1Uxi+I90
hCgKEORXbbBFhiKCgm0cnEe/1novNMA0j2KOzSrK3I9EhQhxkA0sF2W/OOiPvJi96hTbcdsPcFbP
ZvKudHQA2cDOOT+3KRtfo75pruFoh+1Sa1rnDBbTN1+2y7eWTvCau5P3NNHGt9kUuBgVFqlN4fQN
uvzWjo8JVdBYtzY6hClqRGnTqSocMYCrksBjINRiHdxHRIlTKhp7Hgjl71o3NaolQx0CC1sWvSMA
pPUqgICzY0iOs9FUbxVSnO7TuPSfl9KyHW/K+osuk+jkKNnxnfSHADFAYVh98zV1noa+Iplx6mbY
W2d2d05q4VZRQypOUb9MG+n7iFvBGIcIFIpMuxaOtMs4AqQMyqTeVYp7sqCuP5z9YEDUS8N5m42y
TgqdxPLHSB3RZInHzAmEZ6+zkkXQ8SbJ0Dx6bJgzt9TLtvH8GizAkACh4KbNZKfMIwtmfChcpvY9
rcruZlia+s7KRgN4myiuEx9qm/m6xFDG4mUTeNN0CeImNHmFRNGCNZHcOIOAtF6ndINF40BVFyzQ
cdV+GG2xnYmPMTXjAf1osGscB9CI9hFUNIk1TMnF2i3manZPPLb1s+ME0mYM2ZI/+hgtj6gWFOWw
glNdJgpyVpIMys2oJ4XMZ18IOAVcc4vBJnpDO4BsJZYiD6uudHQaIlE+qWSE1k+2eE2hxZ75wt41
79uDtGF9jBREQ/DxWQrXT6D8Tdmn9hR5cjjWdtInCnRoUzuLfa6IV9/3ygAVDY2A8804tPk+uDZQ
VyuQ836IAUbt3ZrCrzZKI6Hl8kFCZpA0IOKscylwrZBiYnSnGWYQ35lvKmVoiQseOnvR9/13cEMQ
AJIhQsxAWzbBi57D9jo0boPMHhIEr14JLBZcp4t8yljH4HRaAxPqJl2AEGzqFpt5tsA3iyvgahCw
tvM6mjeaVM/SR6JkKkMEqxitzqEe4B9bvI57Gz2T9tlw7XzRbddAki3L4cXrSgSZLC4xyb4fQwMV
8hS6TzUAI2/Xizj60bkEzjfNWvURBQ4o1ti03nPci8DDpFq7bMfcFCc2JiOO3E4JyZMK3GzOEiLf
Z9MOT0pq5CNEoYBRq3bxK7DESZdVjiPfHR/xcUU0utF1jGYCSSxiu4/GjAR62DFNEVSTuMOFJtb/
3i5tuOQQTkXguiZnjQoLWxsXaKAZcpDowpAtxgcB/1JC2UmnnQcX5eicOoyYH1UyNiqz2AcgrAsY
grjCqJnuGUg4mZFYTh+NtZ7ZYIFi7Qa0hacogL6ioM0k7hwZh6/UVNOSJaWG1FF2HQR+GKogjRgr
+6NOLUx1rVfLABVLmXcz+cmj6ECA5Hpsylc7pc49pdJA3zz57LVsuv4Yo5jcuePS7GwqMC9yJ2EX
biF5wtDpj27Wt173QNuKNVnLghhTP/HmqEAz2sPMBv7gEFmrkcblGmTigI0gGUWA7EvLZQkT0AR0
vjCIDFR7Graz2CkTYHyiltMPVKvkY5wNgSeyZdUEy/KsBA4eU7zyZw7PZFlPFrL1xH9kNm0edBWQ
D9WZmRzB5LPvS8lQV+IZch9se658cjBIRKCx2/iBLEsZ5VU0zy6AkzZ08zKZ0b/G3IRnZQYoasvB
t68x7ulXRkvxogBxwAG0qMvsc+AYyyemMRkJfKMfBCXP1E8pYACY8PmxRNBltxHS5XuDKn0blSJm
EPdbBeF+UE58280AtwEraahlwlC2obnldaqrtOhLlYD58Xj6EugmeOwjDTTJS9oIM/fMEaPgmBhx
Z2P6lHo4HtDg1Y6gqYGNyTr+Pq6ajzEk+kvauV2d9UGtN5HwXHyvxGwS7aY7qXuxotD2zcNUUSFY
BK5LNTj7HhjAVU4CAwCXNk96YNJ5jWIIo9GkYRsKnOS9E/G0/W8X/6+6eMCU/xqJxZ7a/nzO/E+J
2hoh/E+Jmv8LHtKGh32GuFWgi/y9RA1QEBhOBG2uOdqrfPNX3DX4JfGRi5QmfgIR2j9ij3/NNvZ/
ifFWjAJ+BBQX7/L+o749/r30EY+lQBoBJEcR9G5IyAel+nvcdQSm4ixYQ0WlZ5M5lB6GIB62ETbw
IhSzABxq3iMVIaahqoPM595FihSq9dFH3A1SgJMhgHG1A18o0SzYfn4JKkhzICRL0/E09P41BZEI
OxJiU8UIjTIkIjqmzzwN0Ubw7tbVUDVRlXzp5x42wHR6Kt3mK/C1JGuCJUQADkwNcTJCwupgcogq
RCSkK4RrHC8fje0KPXEfSTzNlVFXZLSbT1DJpEWaNlc9MowAGuKGksGjbBpSP7klTQ7zpIAzlJ2X
1x2f0ZCgHskGEzU1MBQHzXvjswW5F+F4YT5EMHYY75hQHbJfXJjwVedkk7sUNUGQGWNIQTDwB4xl
dxcF8M6kS4IkJ4ueqaPg2JoQohHK2NXr5ZelhHE3rBCN5DTtHS7LsGGV3TdBeW0UTKjj4j9GTYqk
TJ62aLhTIDohPPiyrgqc62YXyxg+F9J/kZNUOYRiR1FDLEXwLMjCVpUpQFMh7CJFx9cCTrrGvVci
IZDoLQlxpK7nmKzxkVs6jORh6QF4mIB/JczBxDBf/pe9M8uNXMm27FTeBHjBnrSfAspbubv6PvRj
kBQK0khj39tsagw1hDexWh55b94mXwGZwPuoAvInkciMkEIu0uycffZeJ82HOwQPB/KnPGVITJye
9qNbexfFyDQRN9ranYutT7FHsm0mHzOQt56iHKJdzBwIIySCkWM9545ids4UPdbeS16Y7MSChXeD
WRLhmLJbT0jIhYqJGVv1plTG2S5ONJyvIliliQ0QK8g+XSrTDcfZdeQ4ZCURNYahvNBdUv7QNJkr
ORfjXvnLsLWVQG9eyoeuyp/doq5PvcJ0Z6nkddIAPaIqsjfdIqjlyxLKXezkqHa2dx+UEC1Vo+gp
rColnDdei5FMdCIOXkTC2ukTYhsobMzNXYgm/PqyILzL2/JIQQGVOSaEXEVWdGPHKWWrLyFIF/CP
LaO2gbY0Jrr0aZjy51qopzxLCHsNBH7sVuxoHkA9aiJRKgMkWQQAPefK3FPAB8QeIlw/XTQeh9Yj
qjuYU1q7n6lvbZy4y3d2GuL3mkAcVnJBmqvIjKe+XLOrhB9IMqCkslu7gwXBVg5vnsUTETAKgp0a
3BQBrqw0kR9WNryEKZnFYWw/jZ9/0vWWABz01WRFL1Fb/FD9NG6nZZn3uiHBVcZMQZxZnap6erJH
670V+lRQHa8iNfZbM+q9ndp7zKmbJq+OlavvCgmqtvBiGsZJ3VFqfXAe7QroZrqM5Jpj6tbU2UXf
Nrs06XauyeBI5Fc9fE+Tjiha6WVjZYeaWcGSBadM0yfz029tu+6Z8Xp7WQxvUrhfyGqfc7M8RjFP
pmsRyKGKWqu+vGy884c8dV/eIjoyS2LHULZeZdHy6FIQ9B3DWlnqk9ODYvOd7N53wRUwsv6WWhW9
UqWWFfZxfTP3+RUzkXuY0NEKkYKHtUPctpL8Q7nx49R3P3zfB/qFBTSI1DGwxutFVDcqqo74Iq9G
K7gbUg0lwieEnsQkOOJyuYz1nJHmcF6NAXC6iOhS2SUvnwXct4Fl0MdvrQo/fEveWbPoN0nc3lPS
f1sibIpudFe06rbphyMWyt1cAHsVwzGvTH/NO/UQlO2ltg1IhrDujvFkgCg43WkZ7eMIT6MyGYnw
If86W9x8NzmZRdxYraK5bCmy6U+rllCSHE5w6cHPzq48yvlGdA4ZTCfDFyZ/9OGwHQNqmBwrblHT
1FEybbqmOWF7JuxWeGeF1nurF04oq8UP00zNoTRZQYsmTlGcxWuhyuiSeTvAYQNfPI8LjudOfc8V
8xle73A9Z/Vd5giYFQ3pYAbVxRZrcL62rTpYtyI9UQbjCsj7GQGzuBvLiGwVOm7gLbcY6ayNa7r3
JlQAY0P5gIfh4OA2Xo9JCME2DYqNiDD/U0jea9RdwCWIPo357LX5JmPxxAl4aIYgWOdqBu0/WwDv
XCc/Fkvf7/xmxGQjo3bvE6YNFLhgx872esw/sLNM2ELBkhRLHa+wTxvcOhgsK8c8uSWsTpcnCYcO
H1vXpv1atXl+Tcl9G+Ududh8BLc64lXFA+7SV1jLJs6LOxnZ6tRlzggljH9JSGcBWyM9Wdw6Ky+e
gah0qWK8U7eX1PY3appPVmkVt02TPs9l8F0r6Byu9ewyvlhPeWVfGhd0QzdwRlT4msPwZKfzy+wg
qARhCs7O34mAeRLj0uIJN1L0NgbmislyeiN4VlZLVsEPkP63KuB1c5zwLRf5vBomhWyncFYj9atN
bckdd8f2v7ku/X82GHFmc/7fy8y/LoH5n8W7qcr37h8H/uev8/vAnzCO6wZnuJj9t13mvwnG/i+e
YD0G7S+lH3Unf+vXwtP+xXGwB5zn+oK9GYz9MeX9WnlajPyRkMHSsQ2LepHgxb9Sev5tfcDv/r6Q
VXco1r6DqOExTPgpaf8xHdGh+uIKVfnG5g67UcWIXnTMUupMXtxRNTVzwrwesfN7OBqw708a7zlP
0bURY/WWBoKTwYWA5yENvyaOQ9C60LUp1k6kkvtC5CGW1Tiun6u4bzfVUlc5km7U76TVtbeG3Ron
OTpUly5Dpm3atfk1LziX2yST+q5AeLvLs8Vc2qZgQLvkkv0LS6dOsZ0iZC+OARCYI5Os+z4qML3P
eAziyKQw7Br/2k3jQO2ldM2Fjiw6OieA4hXMw3A5T459XdWtf425zX+vKUh97Dlu9oBnPHx0M1Xf
oUIuDZB2D2Rp40EfauJGbcNgcT+6UmKBT8Y5v+9TE++pCt0STpOJPmReJmhmRQYuA3lnLwU4p6GN
Caw6SgafCPM4FiSKwLYZTHjJzL25i7O5I+pqLEbdXcjFGY9euq71ot8t7XVqo7mxn/BTMXVK9HDy
meDeOkNEyruoPOreVi79U+a24y2t9PIjDzrESupA6+iTFjt1AX671WwV6lTHzrytC4cFEf35m3iZ
JyETFaXmG1o0xGgQ4qWZl+nZaZPyvRw8vNo8SMF2mBiT0aYXUDVUFlBkEENhPiyraG9hwb9cojMM
gjHrD34q1rOUU+s8+qk/wVIYLfUtzAf5ib2t2vc9OYNyNO2+q6r4HoVjoJ7wsqpchX6LFxvpZ7BX
qM3iR9FwMfGVy+0URcNd1lbhjimNetV0TfXKn0yNU4HsmAld8THWibpaZid1V25bxHeeN/uP0krc
izIdloPglgagnhf12zik+cVkZ6SJUzOp1yH35mNsSjK67dihRcXdmIptYRrs/0nV3oWNSLZhGrV3
cQHMTOfRGG8COTDOy2dk0lXLc7Jvsa0XF0U1zttOqfbBDtv0WXY1o90YC0BbhE23TpHkD8KE2a6G
WTZfZm7k/nCcLvsWO+I8yfVgrET8lg5B3hLFw1ISHEs3qMmUzrq5lWd7aRoE2V5UZXwVWE19sOY+
fW+SFoarnVSE18vEHHK7ZEAT1gW88WK47/l0rwpTpd87AixILAnO8XqpnwbcKvt+gD0lLf3R66ze
hWKIYctO3OYjvkAduGbjDnjOjBDlZZKFPfAKhJRrNWPqJxkeO4A3TLCvmXi8mlZmsMNidcq7Zb4o
+GxuYrtaHnMTLo/TWcdf0ZvHPOtO6ul9HaY2OBo/dYpNUE/irDe17c3UyookR+n3hLyJfFTrIJcj
BLZspOomSjjeNcKm9fEKckC7AakvfFfD6MOqtdkq0KcFHCmzKHvdujOMGt+2PPjPNi3pOpzKQKyW
KQHnL/EbbzOdpTeuWXJwZnZWbCkAl5u+XSShFms2F4ul51vsXeNxnERww3mnxRNlrcMEbepde536
bp4dbawIx4kcIg+qb5kXzxhi5l3YJydXdvrOcZV/acrzP2ESCvNtkKX9HY00HbdVe5O1cr16fI+F
FlAIw36sN5aVJW/naQRtoRlHgjRj6K9qpoH5yu26/ptvdANCUfh0AZ5MbMweRFC+xnRqrjKme6xn
6DOVbDjPlmETkKp4CgmnMqgfmLswko4fFDkcNNMk9O4iy6uctSIDtNK14z31nlkOlcyBYseh/ury
2uf7UmzejJzMzUrPI7wkZUbzLOe6Q8Ks61aeAy76nkLR+7bIkhO269vhw2lMAfiG1uiJktR506bK
9qk31+U6r/X4lI9BeDETILtoCgtFWEMOH4SVvnf50MFz6L2DXUXd7VgO+gr4JOOARkmwGnRsaiUi
hVm7FqbD8ITu84wt3d7zhOhvghkodDjiHe2qbueYf0TcqpfJjjhGelUAIeuruIaoKyJ0ZBGK6Zmc
VretBrs4Wl7OmSITAQikqn3z2gaZ9aGsuHzwhZN9oSI5+wp/15UguPMN0T3axlYVsqKENfXuSrsZ
XB1nohgrLI/IsVdHr8oN5IUfd856TibwnUZW0zqYfYg89oAfdopKQv8Lbt+qt+ilq5JLDyE5KJ4i
uyqh75psuJpC474MDl6HMfP0DaFIXDRlIcHUo8WsotRhIqBGcSpUiHenyNznJOkMaj+q3KpJjHWp
rSrmHZzST5Hx2KbS8zE82f2wCnM/vMjaOjuNbu1s88DY705d0+VaSZG8jFLTnLm5gvYXTOwj0E2d
oHjbIaJz06jwMcmCBg9c1E60OFOxbKoh4B01ebAZlWr2g+7tg5vN5OHysT2FQcmhMNgDoFnmzqex
tMHfL45/shiF8nAvsb5ViVUGaAnEO1fDspz7j7geX2TJWexnur1os9y7SIQV3ySug2PWzyR5/Bn1
DINzH67TpRwPUztCTsmxjiPeLswzV5xp40Xl9VOy4YGGoEZcoHnqnLa81XzfXZmg1bNYpMixpZve
xYZfFEfXyYpjib/5utRJ8lWWvXkVMcPYZeycj3ZwNC4vXbAJpM1u6XdBl5CO9BB4PABwGLdBwolZ
H6o4bt5sr48+3IEpS83jTwMcEw2CayUEZA7qikfGst5dRy2zS6dR3uaj12yKSJ59VUl9q4tAnHBM
dkBNhDu/oBec31SnvB/YE3cMuky9xi1pKvrY6tlymR4FJsjZDDMNzqedDtbV3Kix288EBj6ieZHv
oRzNUYGGABvjewYJfbZvLX9mq4aSvMrzbIc/euIqV6KT9k02WTD/8gzevuShBesP6H7NYWFvm6mj
e6WidA6+FMlbOYRMxNwmbpnvTwtdFNawat1alX30KcEPSVLwAilqsM85m9oD4glOd86K23oiadu5
UbSxRBJRYFjBAFzETBdCdX65mgp7BrvYR/UqySaO1EKJ5BEP4fAu0na+FBNZvjgBatxodh7xklQQ
YbJl6sm9hZJNWgqOuMdaA6Qf8vLEBT+SxaTX3eJX27ad8g32PfZtxXU33SwxXqqFXNyw9jpsO9ty
EYW9SptYclrgGzgoURIjXgqUTmkjPo1RnzB01nyyTBffcDnW7saRDdtOuiiawIlWkf8YUa5sMQIq
BD5rHt6RzM7bd8LUhUpqJdvWKdjBUhjCLzId1b5yuu4mSdK0ZDlDBDB4Tn3AhZ0vdkK3UbbqBlsd
ChWlD27uA6sq0bhXnc3zUEuCp6tYRZzD7ODzQCUGxqGc6Wt283RJvJ2GGgh42qXHRPTFtR+ErbdZ
MjvYa0z2rMAqRPgmCtEFcIi96SIcAT1zQrnRrcFGchFg8OjXlSsNaNPIrg8x//kRD2V2syC33ut0
bK9se+xvAu1nHJOZ517n3Cc/nCUmZ6PFZG6YMbvz2TnFNovEb55k1gcnzMWpWGdSeiCSmSGTB4zC
LyyrI+98USafrVsgSAxMAaAgj0V6UVUhl06ER3BG8H4UxDxec7cWOzV41ofos2o7+7xF2zHtx+dQ
BfIRhwnkt1kX/ovdR8lJ+kuC+EOLUzqZYU1GzSBUdEP2YVf9cpNlBQUBiRaxxzlh3kp3PAd3Jzsm
BogYr9ipZHu3We2NZ+tag3FzWIddSuGLwjEvxJOaM7Aq8opP/DjLAVw17MskbwKirMt0UxOwweJj
h9ZnS4jAZxNI01IZDRqmjnF1gGbma+iIbdKiqsrC6l5xr3b1hpVbKEpYcoMB3qyAOd1YMSp4pnqn
I6/YNP2Vcsvq0x2H5t+zK6oW9dn/UQxgkBNDHfinNYX1f/7v9nv18ScH2t+/xm+DLP+XM0cBE5pw
uLKI4P4eIAh/CfiffSgMjh2d/WZ/1xNIGBIsPIcFQ2g6ggDC3+WE6BcviPizIVs6SUGf/9ZviIk/
QTOSL5ZX/dza+cedIn8dY0WIGR7VFpQFJ8Lz9hdm/xTNbcFBlG9jVMHDGacO3TP9MVh/czBCzPiv
v8/PH+ZPRref34kQhXcOKYRoF38emNlxRPCprCVtQt7fJ3R02Z6ouOYMJ2/7WJZhdWGLutppbFBX
NqX1VToR58YvG4pD4Nrmye7r6bGczXDly9K5CoY6ffBEskBbn4T90GehdciNjLg1dFzcMwq3Nk0A
kDeXKcpcIMPsQAdDXYR+tyZOPF6lTssdVbTWq1em6nPoan8vcaGxLSGkbmfTm+MlHGlFss/t3P2g
13U3XrIkC3+/9l8WrDxftomKeJUuWIuo2CcyAnPXXXZTkzfggAXh86D1vvw4GZZdHSW9vfK0tKjM
WxsClmrdSh06qqF2HeYBl+LZ03AnnLZhhqL8s3PFHst9Mg3+dpqi7iLzZfqULq73JlKxXNJZQSBe
nMSFlN0nUNuXxJYrKrD1ID1vT/c3fXc1IyIaTI5GRfigmyymMLXobi0rZkNBtWDpXfuiaZmqRcuc
XpBy40rnWMZfMzZsl+qKqpk2XjwBRp6YDrCex/AJkhoc5UoHY3CHxyFdD7kV3lpdEN6armbzgGO8
o52EktVUffmI6Q6xwLYFAcHQSRLKUacrNKbptjvZWLTv6gTLDFzsQF2kpZsfMYBDsysIOi4c02Px
UvYTnoVumO8zfGXDCh83Z3MQTs2mHNj5pG0qFTiV/XwdWU30OMyz95h4rbNjDtrALrOi+iocFOJ6
FmGpMKYWpzr0/FtrmvKbNAoZ4uFBWFjImY/mYpxIU3q25DBO4i67GYbeecQBAZyM8XWypmQmTTFl
CbThOQf2zjPtnTCqVM9hZYnNoLvsoEZCo13i85woKdlTyX/fZPFIjYvyC5JyZOy3s9U4XaOmH6xM
uiffdOy7w790N+PpeeOahOUFDInVCgFkAWQ1780tS70jzgAwrZIuQ1wl8gcGyfgksooE20oTnrT2
C3PdcR1qkV3NmZVd1NKHbxz3HvC1ipvEO6pIZ80p6Yi3rBFXpLszcQ2qgEOqVoc8G534WKbse1j3
oi0XvIqjNrsGoseL6RWczirx1X3mUs/x9nXJS+pnsAkJLXw2qZOAm566hCzCLM6kCE4OFiYIASm3
CbJhxySpuJZ1qB5nJBR3R6fi3s5L0z27Euc6HJiUWGZXWx1xP2WKF/jtpCU7k8qa59tqn91lrp4m
044fHX3guxXr/G5gokVV5KXuuVx03UtYYRNQBIU7Zi16eyiPMumHbr1EmFU8bHaQ0v+btfU/Mof+
x//XlCIXk/Q/K8Z//cfV13/pAOFr/HZx/rRn+/bfzBpnf/bvF6f/C4Au5HQfGZQZSfS7EM//4/qh
h3Pbif2fsby/X5zOLyEmWzK8kItgx6DU/ysXpx/9FVIUU07zKEXc6STvWGDw5wttpjWfCA6VIE0I
4W/o/2CSjFleMrnvokHzusXte8OhaZ2df+GtcFL7B/ie8HLySApdjhLrGqI62t8p7Lzkdq7U/ILn
IfvuuL18p/I0j0vhDsVKBWyKwzA97dp4EddD0qbL2THOmK3smwW0Z5Qd07TpH1xicXvEy+qClJna
oK5NW9e0IDWspvN2SyDlZ13q4gsrWLX1YMbcFJzMJ5P29tEqw/mmrqf8wCauFApqEr0gqUY7peLy
pmf+9xFaiHl2MPevjperm7DiVRopbs6Qx7j1YeBPy3unfO9KhfFyIyv0ytZHLlspP262qmjNus3M
uO4nrQ9jct54UsXdF3wCstiun5FPKtm4o9v0bQ6GYTuksluHoe9fYZYN77NsxE2jl+5bIafwHbGe
pYRV7RGdRow94PALn/NFeWaLh7q67J3aP2XMKR6yvAuy1cKZdhq7huscKfKg+jY8Wnlojokf0EjW
k11+xU4B49sRcbvFbpqwoqOp9b1jtxGrQiMjGJxb860iuU/ezwz5FaY653aISmSOBCrDZoSUxpY8
zOvLFA/fY5KXYH1rLU/oYQVtFyS3Sc35+yAW99pTA6sNznFCa6ibb8jr7l3U9fpJyT4+kF5gPWUh
l9faWYgSzj12F62L7/k06iPJNLlfgiHG6Z7D7U6NYBo+5JkFgahUL9x4hJpc44yX0VTZV1ri058H
4R2UY/yH0eL5XVOQlCfFQX/woQVcmGocH/ggrII0vz1dMAlz7k3P3baKTRJ8YmwXD7heVLCyOwI8
aw+Ptb22ddc84qOcdk0W1Xu/yb2DSwTyBrRE/IwCQ+vteoV5wPie3fWjXG6hV2CpycFIMP3uA7ml
AHATGqyznWSqrWFrJfHUbxvMgS9F5NAmLnV5GueE5RaWMMB/FlTDOC6bF377TYejFqMx1/SZ3+L5
7l3jZPEqnOARkJZSrFFN8uS+KWPmHxjTWS2wOKwXQexFxirSCQdANY9PohNwkauy5KFJunVUjZCG
XcraG7+zw4uxzAgLFZGX414JvIs48BnG4x2aNx7wnQsHwM11QbX7PSZrussTO8IYkIAst/0kOk3o
+ic/IVO7aoOaqVlkM7s5VxfDT6OkyXW7w98/XtZLool3aIc4Gfn9Y+X4y43RvvHZkGsDSnb9Orid
KOC2oUid705Jkc2aEt7vHb5wcMuR1RPDSjJCs70fB8AD7aXjYxpt6zX9GbGtJZSwzG3Gb7722QsT
YamWa0fguGKOoxl6dZgakq2J++WJEpB/b1Iszfe2D6EFF7MYXhbycfOO04AQsD7ngYsp5QP2e+0/
l7bXXdqdTFkeek4RM76Y3qPQKr78Kqgf+XWz2beZcDydI8hLz5ZrzjWCydhaySinpi4/2A8znRKX
CDPWPm/nnGPNZXsOfHo/087krKF0uD9zV6OZWWBzDmOpn7GsvgDagNR5CHq2QGjCY5v6Z5JLDfl0
lSfExfpweh1dJ32Y62LYmKWsrmax6NN4DoYRYPPW1TksFv7MjS16Dt3XbCnrbDP+zJblP3NmTTk5
b7C2yhr8e1vW1mMWKmrcaG4oJuNomi/agJrzui1BpOGKKTSkCC/SgPcjktibpHM1ZhrLxwuYp2zm
1s0g73z+OaeuRtrb8Ix09yOB8ttmsdGYGdSIp7I82/GaWTmMIHzTz5wreKa6yVHOCrGl3QoVZFeo
4cDzwqnnHGLwlN3K1re+vNZk7VaNeL42ad7w+iABt7eALapHq3WCvUd9yBaOWg4UzTCHMxXfRUoB
fY9mFGpi5o0EScIYGoEjXogOsDQUD3SXQzdu/T65wdRB5pvkwyGuW0BqAWPmDW617uTLKN8EQ1vc
LwM9CgpgtC3rINyCQmovfJP3e5nN2SX+Zgj+QVjz8mZphbW6mvfKjZgmLE58yIkz1Tj+umo3IC7z
FxOwt1OJ4TCSY3iMqs7azEU1XZKpYpfb2R05p32OBwfkRhhQJ3e95Mxwas/acXhGxyQJCMCUqrtY
NA7iRtXNBaby2rkvdYReJuoFbbbtC5YKl74rLstpKa19rme8+ynFvk1K3m6CVWE77PtqbHvAPlYn
3WWrgZJtY+GPWNtaJP9kIRZcTkNnVviW3Xk7mk4/xF6lb3tKAN6vySYGP5VeA1U5T52XwHPTaV24
TQRxeQkHNgNT4+4rbIQfkezyDz7CEqiaUgNn7EJgJyiCjKlIs5gNjh0eW6m76lqKOAvWYDsCSH56
yFggMXNyE7CABdJMBnZd3tgXZSFwYNaS32cn5/EFj6U+E+kI3KxSVWMhlL3t5GRpWXQ3WP4AXD7R
lBnsTVvjKGdVsQkdlqXYo3/P5Pa8xSTpostJBezq9oZmeamt3CnWuZ8nAx+KYOEEj0bCxpwqH65z
Tb4qS0riFp2sXQyihWTS07VeYrEDquciYX/UbRmWTCnyuXeAsVkTewgQVIfLnobn1YUH8pEofmYn
Tc0PLJrno76fH7W/TASkbeve+NhS19DEuvPqNnxApMcB7/27E/gHBY1yPP4X2oDhP9gcroo/CWi/
fonfugD/Fz8KYhzgDnU7tf6f5DNksygMaLO5ZoVNtPJXO07wi+cIN0A341JGQjs3CL+6cdxfYtKW
Auip4M8A8fpXmgAMPBT5v3txUBbsAPgG/xmBTPXCs4T3Ry+OxmEpGtdl/0VlQN2rJIL87Wi8xHVH
Uqv3J8A3eZg+W41vfXMT00Dyb8k+rt28iBgALdl1lJbthaOFlax1PjvXWVn5N0ZNDfBAyyGvoZvp
aaKoCuAU5fWJUV556aettYefx/aLhkuGMFPsHvGaEvCJlnSXMiI6ttQbN5mNY3Xllcq6nWWUHpJh
Hm502JDEsMkZ2pe4Maw31RfQ7/REde4NeApapPViNTUlQKAqLa4is/TrZmAE5zXBTw5SeOdOSXXp
MkHad46Um46o2PMcV4N/aCmjr5fFCY52QK6rdhjWrELAN8t6Qtx86lMhIwAednP0HD0+z2Fl38D9
oWyLtODGTWN7YqWTyto1NKfU2YjKT6ddxOxm63DusEepdOuHhj/7bCVVeEpCp0bsgLj0o1369GYG
H3JZu6W1iapGbPlB/MNcx2wmF4NIEkCi9uxsEPeJ381OlWdbWWPo3RVzRN5urKqHbBqaB+GXB20g
lwYpKorN/oeWTxZzlO1+hdmQ3NSpnbDVTWUeQ8ei8VkbheGdg6ff+rgkk3XGrPqh1mquSesWbAUp
bewrgMVe3DK+lyZxcGHn5i1RIny2nIVMXjAsLNop62FvT315ijAQnfLSqB3p4R7lrlTHodfyOap1
u2ntYfp0Fnz4q7Kbque0YFKoOOJBaxCIXflNklImMFF1DZhVmmcL0yQX1vNQnDGrg47L3Tmf2YB9
DaxX2QuX1m2yj14ZdVBWg+YepwTr1izv3Nm5vv0dQq2+yipv2BZtq98qU5orzOzlYzaG5Ydrt86m
sHRPrHNRnzTHOBpRstVJojxeqQWrxYR3hDnzoEOWbjHlfyMd1IPrYgWmIkUG7nQUEEdlJ72Lzgqa
F/LF843JMoJwCqfBVdRb48UcGWyqcp4IFRRWLvn8CAQE9MlPsejFRx+myZOYp+I9gNRAqYNwkG5c
v2jvqi5XpKkBefj5nAKRk+6DHhYttzlWhE/YnEDUJymvNEO4rw5nyI4Kx3vziVZQ9nMB347RMCxr
q8/Abhe527OjogrFo+R5YRlIOHr3rTVDrhHU3VeKvyJhciQsUiyKmlUZBJPF5LMJTlJfZ+ukDGxW
RZf9/DAsFa6hRTj7HKMyS2eZo/2w68p6TQYTPVm6MdlhcBMxMV30IYUJhtjkSUzMxskUYXfbo8m+
5GnunhIvlzvtO82zHq0hXGVDKcl+utMacClbO2Wsm3UNPwd0sj3cqSBwoGqNDXHpXK8nlIFjH+vo
dmRE+QQPTLqbuDbd1s/YUFiKOH82+KbuZ6fxnpIhC+6dpsl3WezRNg9Uk/eV1ZTFbhhTthyXvKMn
U3WUO01s5h/znFRfIwwZkhphfJzhORx4+vNrUquadVuZ0CzFdGErABqGewKuPcXOiHrxLvneVwYm
LitmSgF5hIS4euqi1HwvgqH6hBWSHlqqnL1x8nYf9inLT/CiX6VM7K4domu7diKxMjkRW8Xinq29
U9LX78LxxStXynKhuTtey3HJH1qe2Nc6Dxz2l4QQ2KAJZmDBZBypF6kmFEU3dNprYbSzrV0p103V
T/OKQx5gLCHs13My+f7f1cQ/VBPnuRhBLa78f1JXXL83w1f/n//rj0O937/IbyWFA92BIRQe2lBE
LoLM78LiGdzFMCyGIO3zmz+7eH8tKdyz5OjEggdRuJFto0b+5u+1f4nYRcxEmA0UtGwhM71/pagI
f65j/b2owOCLwRg3MQcVBQ7Twb8UFYUL1MepbJbKaeTplxyrjFiXWRvD2sWPZwolbzJvqm+jGvfL
LuERZ1Oqh0t9VcpxujI/rXEAHLDJ1aliE0VYlbbZ6THkjywzLcp61rb8NhAfvlDSDsZdL88WvDMX
K9o1UaOZZ/UGlII7ssDxbNrTTFhYw6ZHif5nYWxcT51hsXEyjIg4VoZIszI9dp1NGvkFomDl9yBI
Nfdw0ifBI+wC4tJewXquvrLFrQln6yFUYlonMJy3Ic6uZ6Pm+XmsvfT7kvh4Rr2ufhRVn94RwnJf
g0rHb1xF0Y01+KSv7NqJSUjn2Rp8Vny0C9eieeUMqRVplsUvrV3R6ObScupy5rLJs+sBH81FSwD5
pVrs7H5spc0aUwYaT3akgcqH9by1qkGQ9vfUbdCb0QPakAUeGlESQ+nJxdabAnlq5t6+9P8Pe2eW
YzlyJt2t9AZY4Dy83vnGPA/5QkREZnIenHQ6Sd/Rv45/Y308WmpVoyWg612AIKRQqsiIG6QP9pkd
6wcMYbKEc+hkhfuqiQfczhhyTmGcNXcYAImwRd101KrsHkonk7cjHtU3HkvnqkxWqoELN/ka8E5/
Nu7gvKzRxLEqd2gcEy0fIVCwh8yFLg7hhEiD5xgnpBbWuWC4eNBtt74Mve39sJoYuWYyoPwNcXOd
gNkazGjJr6KHPFjhfM9j/aBT6T1PLR/q3Cwao3dZHWYrtK7nRfYGBNvgNI36h2LxxkceKq5iIEyv
vLBT7JWWmfWNILsGf72JSoF5xcLx+SNOsuV3WWj/3Kw1o8FCqU/f6d1XiGThvvOT7EHGo/iKo5wI
W5qy+2a1Hd4NPWGfhYk8K2WTvEbuol9b10qOYErWW+Z9kkLGSDwXjZEGVuI5Adz6e4mzA5T4PF06
HI6v66HsIVkEXnqePByvG3bpiF+sTs8OjqKMqa/XnDF5Qpjyg7R+dKM0v5vXXl/Po40NM3csWVFD
NUa7TEB53TZSFxeu5XSroVAvlLk6tttwpyf2vu2WYSk2cRqu5xCc1TVWuwhKZ2Xd4QTyjzKxmh8k
VRKizytcPU7+p04CDtdiLtme6uarqsf+hMGpvLVbGRxBclHu51vNjTtH+sPhMHX2psY6RTE9TN8q
p62Eei05C77BV6ru2yRU53F06jv2S/2QiLG+1AsJUSW7ettGPoYl1ZJkq4LBvgEnvgIrkpjXFMPR
njXu1u6q4oEFzWUW7BBHgrfKD9lYG+UF6xZfGT/XogfIJLNzB2UgOnuW9n5NGNAugtwlgNal+Wls
AI87tR72vcrSx7KPpWFfUYKkiOxXUbV8MBNxzYhAnTO7b1/rLMb3JxqXwrt6xvm22NDX3TTLzmUr
fPw/WH8elRdXeyQIcZbkzt86OXEQSqvhwo5FclEWrbuPAdWepx702NAWFITVOVVv/Bj37eToT9yF
+Q9GjA3OVT6cde8PyCM7nTagcdMYzqA9+8Nnk3SZPvIjMi0UqqaikHf1RA5cXo16cVlca+K0YuBJ
/Z7hQOgfPpLvyU5ZYIhE4DQTn4yeCnuXfysGUGXzy/hbR7CqqbfQFpEXesKwlPEiOZSpqq5cpMwv
VuUO1qyQn7rtm3e8wBPqptPF27SdNfKmTWI9WxZLbUFTUFyW5cMz5gALWeVbAkG0Qg5RUFRD7Heo
JByFpptgbAax6yS+qE39LanU3Kybba18vl6eLAsQAzhaIFrJK8WtT8LVNdpM9C3TpN04n7XRbsw0
+QAGF0FndtySY66ReYIymMSZVb/hRC8JBW/swVKvAZzobsezCU4jCDwMrY4YgEn2qVjeQZKgMU22
V5H1M9JT21dJCmitUHdJLMB8ZCwoL4yc1ycYdm1/cFo7ANNQTRgfqnFGvsuXkZhuAXSiQqdcT9Za
UCOY9wtgExkF2K1rpS25acZEPkxcGs59k1iPrZ2t8MdI7FyJvBk/Klv1lLVFzcgag+wKaCEaf8aK
u/PGGrCsbYEkpjssJcy4rNwJ7tysp+WCvBACOjtyA7Sumj2gY3ZX3EpMZ5c4cPi3MZkO49kJk6rj
74vFTaT9+IUbEhZlp9UMvrXLKnps5n6aaAewmk9Xdv5LNAg+SmY6xJYDhUFiP6XNKJEfnYL7EeBp
exuiGA+7oMWzuvdn17O3NCJYj1Ua886LyMKqupL23ThFZR1Rmjma9jrB+JczsboPWth3fPaIiekK
lh6KGpXjUcrAfglQbzXf+G+EMevSDzlnoH8V81MXu9W6z8gw7nyn8956Wsa2E17Il2FcmkOMFXDG
QalyyNoilMd2HIqXuJIZJSPT9GonIKFE22XnqVXe1SIGf8d11nu0go4NAsDEtgTfcqx4/rczazE5
dlwbJ0eugs079G/A+nKdtwuxXFRV2v9sSC1yArKT9RgTpz8lpd9BbNLDj4y5ypVu1nNf/lxbLl7A
ps+NbOdHbAHuL2L8iMYYjyI4wm3w3ulI3WW22zIbcVPq3fvChr1hs1m6BA8IeEfUAmyEnqjvxB1K
ds9F1nxMV6XrHcc/+y2aBO5nrnovoFbWk4BL+lLHofURz0tFhahDkAnTufPOHCC6sR0Z/bQSYy2e
SAVmkVR3fRSM1+7ahDsdZRUyewBlPcya+VD6OQmlZQ3hfvIMBNdx5+m7Ig/S3VLiV+dXT6xXOX5w
AGZJUJUxHdRxMmLYeamn2fKGh3so5JAjq9i78ayZJ8sGa47Zvy7H7AJfC9GQMWPeus3lHH+V1dTs
3SpY+42beOI68cfmhdKD1fzkw4Tvp5TtcEhKAabGjrRpMJ8ygQgriSyJJYFdVNRMnDKOZyirfCuS
ieKNhgr5Uo1hf4H/WzwurT/eRF6grqT0gXMwWyeDT6gRLUMth25uWAk4s+V7nw08YlgxBFSQ+DEx
MzU2jXMVFYSSaXbYE6dYTnHJyBdhH7MVBRCnJSurL2pNnBvFKJzkTTCVb5Vq1SFKCv0acc64JJ0p
2u1iiYoiXJEDB3JU7N9XTcP4surm6atqx+VyGR3rrYpkfd+2g/IOLq7hk+VW6U1EHn1PDiy86UvR
YUQK3X1PTv0MeNb6EdRl/dH6RQX3JB8QNuCfyS+2xSXa9NHg+bRKKkmjuY5gJpDKBxOY+AYr47ir
vnXbkkpx32rHK1/Y+udoshu57Lzn3OQ5vHLtiXaYlEf+HfgIVh0/1mk4P5m2smDDeK+m6NTR027+
joxYBbFrHOgBVfYmU8I+S7yEFhyiJqM7ZRxjrJD5jkwFuzCY7IjpPZPiffqdV2m6Kr/1S8xd7Dht
cC47Nd7zc5T3jMTpIOHcFT4nULLoRsQzm+OFN5kYJ8DAw7iI7d0Vfn0fm1j0gD+cWZgJ1UxWgoZj
T+5ARtsEbrLv7E35ncP59x35X92RucP+H+/IP3/9x90kp+Zj7f7JNZmv8/drsvdHTMgUK97fVHRu
oX8PwkZ/cCz/pzUXzh9QEWEqYk5lFOniKv3zPZkzJcBs7tCIvObi/ZeCsL79Px043JNtXujYdSkz
49LNnOB/iu8Todtlxtm9WwpN/GckfJSeubPxkonvF676fvlq8x6GYRhkBN/M65m4dvUBNjT9Iczb
25n3WJg3ujLvtrUUvOV1mNyAU5hPOYfLYK8CP75yrBpgdW0WibHOp6/6e+Xg9ODfk57ENSgBOpW7
WExDu43NkhObxWeM6Hwvmrx8KzvTl4B67Ny0luffrJMTvI8N6Gcd6+ZQmYUNGKuJn5sVrylRJDcA
b1kJZzdnVdRmgZwbn7VSmWWzMAuo40ckrNAHkE3NApusBRWrDpzl2iy/6H72y2SWZDMx2VrA7C7C
VdYHSSrmNiuARW+ShFzVLpwAEm7S75Vefq/6Yz+wEwUVXIk2ymprN7UOTJdx0MjZZuMAcRF/ye/d
ZPFXIo8VoYQjm6OJhBJ7MOfjOSMuylQFWLAVs9rpxr+xv7eoYQiR871AbP3vPQxKLJjJdZ4uNLSH
Q1qmuAlJSa0hK0Zh380CBkKQAOBiYGh2yshsmtyt1nxrm63UdoP5sFDZdpmbjTY1Wy6ezO5TBcjk
pdmQi1WBx00ii4IOGnnojNM+kLLVWbc9iu5rGXcAJoWbvY1LPeldJP3oUVsjx6p6mno4X0U6RhuM
Cpxzu6Qt+42IND8oDPR0R+ZmohGD0/u5yAr/KbMa6xqGmfsLbJX7a01aoH5trc8yaS9db00vlkDK
z9ScZ+ImIfxEpMs7FmMebUpz8oGAt+DaMMcheJuko80ZaVq4Q2aOEiSQ6HTYIaHWr3QVcDMjYXpD
rnT4vcy+xX1nEfWpC6NyJwOsOvEgeENCBfZZ2+VBFYBHB6HmrzD222clquyotDcjA1jLw8qh+by6
w/Rr9YPpjdq9mfYK6NayLvSLa6ZQKxHJ42iV833QJMluAef74Nt1gNNlXeCNZYV32zIu4JinuybZ
Qiyej+UU5e/0bLjtHqepTRk2I6lNbyV4H8JxyWh2ju1niQn7GRVfQJZHRX2AuTeSL/QTGtPz5WcU
zulrJJT9u+u6dYDhkC+KxPkYEPfsimQ7cJW+l54gcU7glttwzLNlUSD37BgQzLqWBd3OfNvOwfeK
4UIO3gLzNxkvW2cZoSuzvDns4Zl/V1CSgl1ZAlce65AKcA5S/R0pSLUePTxzbyOD/odxau2HJptI
tWJLoWYwyabiZx/17mUBbhiPtfC50ozDmt+U/TwnHH1nch69Tt3jHEN6+bJid/xcpYtDpOEkj5ov
KViLrINkqPlaDbREDdwMHqJYZjd9C/TIAkaP0LRWDzbofm4cdIavM2zmeoyWW0d6/YXwO2LAVpWw
ZOBKHGylXgqaNVY+jcq5cAN7vJt5oK4z5Wf7CVT/kw2v4kepLW6Ypb0QVOdKruAYrYh1ddkdpC8I
qhUxYMaGHBTseA5hYket3rRrx6ak5qPgsWvAKycesR2y7oiQsTO5n72fVxcSotYj6bvuyteeR6ir
998MgI4bWZx2D6OLhYS82YKBRnHB4TNSM4SZmLo9OIgNgal6zXc0FCT7krDYmTlocc572/auFJzL
BAqPdj8WO29OujXX5DbzTqLy48/GTvDglG7/aZPYf86CoMYm0HkwDcv1MIsuvh+yvLntF60eWjf1
dzHj0B9dXoVqI9wq97aLVP7R6X1YdtrPT6W0ijO8bLIBocN1l7sIab4uPnhxOmDhmpfHLE9ADiLc
RTdIoQ4dRPV6R+FJABNI2eMDJmb7oe2s6MINZXnlUjXzLDNyqRLn2dM0riM3zIFQfjyu0eVKOg/a
SQmeaNNXcf+phBtfaeV4bzSKBc884pQbgcTCAr66zUM/B+WBFxo8eTjGdzbqKxfYKWspJNbeerlE
NlYcmMc1p9LKZlWTc9J/grjUT0jRoORrpdovGE5hvKEZoIVp70/qEpJS8B7lWUQSrXf6ZTvg2Z0v
0lVo8k85fqWNbNPoqWwhi/YEW99RL4AKVXZNHt4e1p5mH19Sh5Q5kO7dcYBJZAnMasdMDqa82g30
c6LnkHCDl8mvnqPlA4yG8FqEiphqVOf5Sxg21bMjSU/OkYvLFPtaw/2NX/GxEyuNlTqnMcfkzGgn
UPdL4JQXTaTwozGQK7HCIXvuHK75D9LyvYt/n0D/1Qn0L3C7P6b+//+/f4Zh+RO3O4GoEoQe0w/C
5JwUOdv9/fTp/mHj7I5CElD4rZgf/2lIw4nQ/McD3IIfw/1HbMpy/nBd8++QqeIImvCw/pUhTWTY
hH9yfpghDQ5yhy/3/WXjgIHQn50fId2GvprGaEsYU73zWCHBxGR0JJo2gBPy7ew8kv7X3xNQU5B9
MNGu4qV1YKFK9YYbFytljap24wqKKCxlgCpcyNpnj/ZRwvGJopHNLdiR83l8cLpAvcwsCISqo36H
SBKTDcElF+b8X0bEvh3IFrq+MnXr9OK31ursRer3QIJyl7kuAerVd68csIlnrL8l/7UWl0s7qm0b
LACme5+LO0OZzTIwBMnhaTCvLfut1zDZziQHwwGbwzEdWkj6k/ROPbVteCA1ClXPm2MNEZNkNSM2
Li1vV88kalc4anpn7aRYJhu9bctfzAW8OARedRhNOqu2Lz1ly9McOuRz6snalE5o3RdgdZmlOtRG
d57YY5ujPLLp/IPXYaAhScZsg7V7n5dususwcW39RiDdq8XbOCFjl9qlDDQO2fTGkF4UdIP22FsW
0frOiXYYa+ftzKCHZgBX7PJw9m6ybKhN5S7F1U017WVAzMmRs38tpzY/oYR0p5keuzvEO+t3XYQ2
M+bRe7cNn8uivOF3WPvLHhdly2I3u3uLKMJVvbqCmVcxTFyi6RuNMfBc8utNDm3OHaFZAWYtTu2e
tGP3wQbYgv8rIPazxx4BWgYsNnQ9m6wuVLTQ5yPrCiiPdvaWYCLeUQKcXbd5mUH4qG2xvNjwG9O3
NYtTcZuWzuJ+kLWXZ0V98HUi6UlJBlc+zRrBBDPodB5AGjIJnJZd5arvf5C9LJVHuNv3p2jLJwxo
YIyC3tkR0G1+TVgbLB6VhS4+hoT9mWY19zwOc/tizqFvCZsYQTQVHUAtEvtuqujJwhgybVyKJfZR
bqXvLSDZy0CkfOcpbaWVtOIr2siaXyFwykcKk527RMrhLYQSxs7tlOOh8nrnKrX89A6ZXe9pkwue
YdLmPxAWhTx0Mvvd2RaahBXOxQHzQH8QjeTqNFkRZDKnsY8iSOU5KMvpZs4ryK707qb3Jf6LW5gX
6qeX9aTF8VxAf/cQCg84LoOeQosivEexnZ+9YuwPXcre07alfFBLYBTXQHG9ynV079Zd+OBYBSgV
cIr7kDgdJBSXUcxKuc4DryhvK/MqrEKdXYGt4CAsDp6JETrJZFNi2q4UI9szg1CVzLuMpejR9m2M
8ToUA6YUGvQSM1ytKojlO1XO1dXIyfBjlnn6Oa1DTn4J2+SGLkM0+3TmzLFF57R+LDoaD0stgwdv
qqBWQEp6zn0qiwxvpL5xOBRclQyjMdLUWQcEsdDrtiq69EUAzMa9zm8SpzlmXPQhr/AhoTn5+iO3
MeOAnK5m/KnjWKhNkNnFQTeUtG5g50AfGoa2/fIgLf9G46323PBil1R/I29GYo0ncoSASJeJRhJU
zvAiEwEs88an+INnzuWtDek1NjXDfjZwtfZrwu6JZVBF3bQVc9Nu+6B9L6gd3nLIbjhZ28NOZRXS
djemj3Ffuped0uLAyb04itYWByqOg2On+5e8KK13TWHBBhNRti0oXSUV0hyF2/e7pA/MTdcG5F4Z
COIKkZ5S261rzcS/IYHvWl2nh5aTyT7MlHUIsgAHEtoHH0VOvxNixc5zu/QYpX5La2KvTzzcBPA5
P3KlmPWhajmBDE0+bnUe9Oe2wjtfECM9rPyVG0YayZFbzHgMQTOcrZyZR2gX7TEF2PGjr3I6gObc
ehhq4hxubGrvp7g5AQajCaZOgkPTB+MpC1X9jvk/xWG2pDuo27BXU5ziUaPcI4OicF9MEUy+hNKe
PpiTsyMWFiUMNFtSWepg1a7a09qU4qVu7aMXNo6Z7xTnsuaN6/kJqHPssQF59RlMZHwo4rA7wobu
9naQ6MtB4goO87697iPZ49oFYWMrHexsb/U+UGi5HnDLO5SVADgw+sCvcqUzcpHc9jezR8AekgIU
h8wfX+ayYVTOLGo3l7ICQCb83RTV6QZOP7K9m3Z79hhrR03TdDULGZ0YcITHqqkuK2M8zAN80WoQ
BBjr+qV3O2uXFWrdTHW6sodP4QtqFkb2sO+GU5RD7dyAELJ5VyewthtLp9a17dUgj6CED8esX33D
SwDc6HiMv7YLoKJnNWqayapyBoFdj0NzEVKy+aLKvriAls40GvRqedE11IoexnEkONuusnjNZ7c6
Z8wBJ2Y6Pl8qb28SOG83RYdMKtLxl6Do7DBQn46TM4ChP2vG5h4N9tBzGsaugUenEp3NWMmTC9WQ
x4QMnJ2qic6B1s3gsYR9+o42kR2UhXW/L/15Pw+QyxaiuNeeLzVGQ1nAwC3agwbfegCqA1yIadRt
OYX5E6Or9hqiVPg5UZWwDej+uCIARzLGRxXejak73osx8C7FGjVHd5HBnvRevS1hcW+HSFFh1jjx
m5RK3guZ4GTQc6WJhWgrtwkrZflRsH77SPdNeGXD23z3PDEeMuHDB+qGCacIIp5HS0lQzskzLIb+
rIx7gVRrBUSy1g9+ai938Mgwm9ZpcEM1eP2QGfsDFsvogacowwlrxwDZueZOfEbfvgnX0vpZ8Hjs
o7hvb4dkTa+CGGgIySJsF7OT15eTsWJUafa18oEcFuPTSOfUfhHGu4HPI/0ChaefEberV45h7m3H
4/Cw6NK/pKi+f+J/Oqd29ubncknDO8ZDPFPl1A8wetb2bI+D2KdLIE4V++XeM2aT4b98J98eFCsq
QNDgCNiNXRoRKcZ/2BnbCkNu/ypKLaqbIEeuF2iRU7opF3QmEiSYXxZjg6mTwvuicKHYe2rI92tV
WaciCbDctV25HaFpHwfbTDotG3cNQL4OCHTdAZVbeLh0EFwJglZvdmVZr/QYD+RHBNliq2im+8AY
d/JvCw/d1dvV2HrK2vMe47DkSOZ3MdJI7axP9TdLjOJ2UgXwxaxRVI9JV+m3gpvwkQwbm+c3kgx4
THpjIbq4m8SviVNmS1Y/BQlcs4Vg8EF7PR4iQz6jYLN/Tp21/UGBA2+cIaQFfjFe+4aa5iVt/kQE
q3oKE289a0NX6wlbYt0zzDXf0NdIecXXnHM42FpLejUtUNrQJbig5obd5n9j3HxZqv0yBDRM4RvL
d7Yhvil/oAfnGwPHWaA6OL3Mz22yDmDiDDHOGmHHxYGfv9B4QtGoIcuJb8hcy15PXCQBPUdtcQ+G
7htJN9dwqFNqe19Ys/N9ksGuo00Hrw1/nPYF/Px+P4XR+NvFs3sSikvwYTI0PNtw8XzqX36URV48
plQQnIa69p88g9IrCH9ShGUAe6I0pyTVpOK8oj9QuDiu/U9Fm9ZXN8fiuhoU6xl8u+Wd43vfbQre
23ADqAqiFA0S8YPWIPSmbwwgS+iRgTdWi9IS1OcV/IDGiokxy7AEV11PeALgCyZLHh3pDBS0xyx1
cDl6EWAt+Y0lpCw12A8jr/8Grb75GAzBUDlWdU2mNL0OS8UhvaprJtedM1Sn3GxnZCLnk0g7eW7s
ii89mgJbRzPF03xDW1s68rX8ZilWBqtYuANScGWjQOOgch4dqtmsneXY1lWYgWVMp6p4cRyreYXB
AlpZ2lnzERnKIqLIiNtNyfRQ+SV1L6Bn1mvuNNVNUQwBhvAy5wTBAOFLfrMikQ9B16whgF4yJJCM
KpVSopTOtMqMBjlpURv/EPesm6hJufdpGZbZvpJxsxPgkk4tqXu1J0XnMGZdrfApNHRL8Q26rEbH
/2gN/XKe4WDStg0SM7GplKB5074CEE8iEhEj25P8RQatZ/X2bz3jX+gZ3l+aqD1+tPKj/flr+N8j
NfOF/j5ScwmzhCTJmVV9j7/+JGr4fwQuI6iIlngDdYlRLv7mPI3/cExW1QapAiPGY/D23yO1wDhP
+XKM2jihe3hF/4qm4blGs/iH8TTA+QrcFgAU4ZiAvc2ILn/WNKbS8qgRbPQuiKMaz1Zrnu4qzDgk
1NN1pyy98Xq6IE9OpeL7GdbypbbQETa2mJqn2M85iXUFHS8zUea9sZvWG+EBqtzmlIygQrtR8GYN
bniVl6i4dt/wF3AVs/M990dSr4UdcYb2hWPvKT+sr2G51bjqUkXjahvAcp5kM5+yuK0/kJnxchIZ
rJ6xUhgjX1FkL6zk7Vdp2dNPrGzx9dpZGUJlkO8ZyWOOdANJdUs8dcCmBjDZL/RktXsvdySc0XU2
CRKMjBtogXnE1jVRkeL5U3yNGTd8iCdVP+tobX+7Ygy537FWf+RROV647crelFtip1UnNfanaCDt
16y3IhT6cRBzcLL5uGB/tusRQE2BbzYMBd8Q/q1fXirDX3XsCXPHw5/OQL0Dk62LSRJ4xPKzDWaq
fSImJDtqoqY7bVnOBQX10a/GB2KFUatl/gPORUKqYtuFICUEp2yt7jP42NFmFY7DJDGV5TvYvAqJ
NzJ16HmsHqNy4kAzhs7PeZjkl5yC7rqdYZA4Nf8AdriQGx1I3HjK7p5pHh92clbd9Yq/LdkFLmgc
cO1LfjsmizwwlLQ/xKiGEQmhQPKpFzrWcdLF97Jd4ucWE+wbdklxmANH/HB8Gd/H/CrHrZ1aFFtY
fbR8Ak6oLmB62mpb5DgjkyZvP3yAzRGCmlp+hK0V3ocBKMFgipLPkf3t0+qs/lwRwD0VnRTXTtGs
R8ddqlvcWD6wUMINtVdOFw5FRGghWX2H80kTR3Ta6GdXK7yLArXI40c9U1UFp21JDwXayAlYQ3GZ
ARw/dcMY/+I+j4TjKwtAedGb4YG+1nYWvNFWVpoD93QEoJDeehhF+IZK+dtuE0w+ZW/d+xVjFpES
ZM9s+MuR6sRrQAs9F1h2Cn+HzJ2cqACaUfahep38weNCM8aYDZvGs/LtGDkMyWqvNzpZ1xJ7SLqQ
o18Oj2w3su/f+3050ZAxh/NP8rp0HBWYNksIT58cLFPqefyxv3C0CVf3iwe2rqE0/XouavE166Qi
t7s4WAXdaqITdBqaFFRBXwn0yDAqum0d6ZoITujyWXEkB3GohtB6i/PAv7Lz1Jm37QROTrBiyU06
dWt5xkuU3KHb9T+cIJ2vU1mk9+7aqTfO1FmzmdjD3S0+7JRKjGiNeXl4xzcq60i4VpP/qmzDCyaa
3L9NXAk5DhJuxkuYuJVmjpEKJhiKGXY5pCgUON1rvQGzoG8WqI7rRttWfocZNHsqHLtmrDSUtLlF
kJ5/F15XCcb1lv7lgS+4YkdtnY3t+MN9NI71E4ZQ76WPuobW3qaNbn2uFs86nNLnLhgIBQ9hHmx7
7EcvbZQv4qKuavU6DlJ0O5c8z0erZPuKg6Z5B58QtUStPfjydpgvdyOD4Xnv0RRnnWuFHfUioATA
xAajAG7xtBRq51pFSSA9aVeYCBkthZvALuZXmWggCRU3xcd4SjHi8TsCQxRNmrBRQL1SvJGE3S+d
KpH4ASP7UNr5yo1t8hvjc7KK300ZoONNVhm/InSvB5+5MDRuJxqDjdsOtGC1Mc1q/IZt/sxQqdNA
qXJ8U/mUW0957FvPxeSUFlz9xLv0unZ65mvSA4tLCPXGz6EIUSEsP7NW6zv87t4hANZMb0ed2yH8
Di5QuKRs9yTqJuGGX7QsJiEg6ftiroZwR0aaEN9SF79pWPztlyQEEqcit2fVlJGg/e19bGUWxO3F
+swBNxlZYFrgpa7FmzvxJf998vkXJx+TYf0/eomO04cqPoZf//vUY77I3049YfIHkDswdxxPfDeg
tukfoxzvjxDnDkV5Idqf7f2pyom8jevHHoAdBjzgfP5x6LH/gAuSYDHiS3GS8qkn/Sunnsg2p5o/
n3pinBkgGPgOSRHHvs086c+nHoVOE491nWHibsVDI0aqZehZ9Xwyj7zd1x46JU33xOmQtbzxXcwz
naMW6sumABV35XcJZZpdXacY9msgDxssjfIej3ryRgkNrY11kGwZXtY01+tgv0R1d+w6Z70ajGiS
zdm4m7+VlL7gG8B44P30bfbgTQC/9LKfiuYF4yV4gqZvD7FRaXyj16xGualEG5wKuwr2kJtr039B
5UTqpe8z1RYXGMq9TQDf6xhXaEJ91s34YdCJQqMYdUY7yo2KhIUw3PhGWQLoxSLKPXyvkvEX3R0j
9NhpvAF/w7+F5eGh57b2alHvjSElrc6dEbBIy8zpZmaYKw8gZMsLB2hoxjkG4SseOv9pzv0YK28r
CiRSo5Eldbk+c5tGObOrGc0WlyNd1d/a2lCwLO7XbMEHYTVYvLC1Wqw9Qw5yJPeD6tXNgAL5JEjo
ecF9HzpwNMekbU/2yvGtF0BZLKLQfMjRqTGCIJ4Oa5cgK3LYo8zOMy6OYdVyV6oZ0L6LrNiR3PnK
ylrSWIjomLkqPypyARgdjCips37G7mykSiIE+SFC2UZBc/XnOinnPjAy52gEz04O7gUYwmVfQy0/
IDDUR7Rh1OtvsdTIpjzgHPKqOMV+5YgTtjG1j+pY7UMju3J9HgDv2iN7qbNcECmn+lt1wZZcFygp
xuvH2ci4LnFz0OVIu2GVxVhqbe/NFALQuDm0R0AY0Pp0p04RKacfdMKv+IbAnAxw5fbBTOgW8404
ltGynsYwLmgWd0o6Efr46C84iyKt9QHokNq03I3PdgW3GnuCtSl4o/mxVLOFdl0xRAKxHhqhe6jn
lD27hBBtZHCPd45vHIm2L3V04Dmv99Ek+VRp/Nw5RkyPHGAzuRHYl7V1tiTnD101lHvEknbndE1/
zFHmc/b3Lb9jQURjsd4RIjEWVyEmfiR9kiTiHLgTvezMU65aI/1HvGJE0rp6h9OPj1vMWOo5E8B3
MlMD6ND4UpiUcmRiqoAdY5abkIQq3ty4g72zdgd3IlO7ZAy1tK/gZ4fU7OLLwC+Lv1UdRiSu68hT
xYVnhcuhx7r/sObtsuOo2x+17PEgRBmIl4mS2SwJxKfuemqoEP8w3rfdKS7K5cDTFF2PKnAvPIzN
5yyuErjjIneO8+iiSidVdgpLV/4Mey/Z4+apTpPllIemnUaQskV+sworuyuGuD2vTdCjucUzv8cx
POVuM18yXF/3zlz3dwEjqH0vuuBEQonGtnIIj4sbaobLsknwu6fQo3o35I/Enl8dYi6/0KNw5NiD
5KDix9mPplnWJ+i99RMGrvpxcBNxkeVp3m5I9NZEtPgdxDyYR7eUkETdNXhlBDHf6N6PCaRJcvE1
EwRie90P9nHsd3KE/GHHHHvC3DkMqup/LKPuHke/cY8s17htkAGnr2jptTzncUkQPrGHtyWvKVLy
x/TL8iQOFz7WfWNPy6tHmcax6zF5claavJ3kcLntWZ+frDb1H9x2au+KJSYX383YICOO7Fc4/zjk
4PTmllr0MJZPC919l1IF2c8cALJ5kKv2nBL5uFZeQOUa9QUXQEbWXdUs5bkzddx0Qv8neWey3DiT
ZtlXqRdAGgbHtOkFCc6kKGpWbGBShAIz4JgdePo6UFT9lZldXVZlvWrrTZrlb6EIiiR8uN+957qc
i2aWv++2bmOuFSd3SUUQJPbrMDXEqYWGDFRnuXYJsQx+zXFaMTuf4YiDJqODsmx9l6khqBuE1RIh
PXGfncWXCD7pWSYs/+jgIGkyvLkki5Pwns4D+xjWSwVmpHg7xnkAXQa59L0OmV/OTVG/WRZ4L+V2
2HQoxt5XQGfu4M/Rjdz0LLA9cK1spfC2rsPJF/vGGCnTtewCpXBqG6zh9jerynXj7hfYKW09lHW8
JLjposqWsT2RcveXxLp2Jxb8la0DwqLkDSYWh1lrP3+TssYFmtWWSNRaNuh32CKxTPJa2Gq/QVtG
Gu9GXikcMQCtKCXGI/hWMkPtPA4U45lzhKM+z7NNNBCnab4ZXuiu0QMgkPTofjO+altzeT6FeYtU
16xtrSBaokGAwOdTONkjGU8aARkIVwSqWlaCUk9eGmwkG46M4zWKF9pYVdv9ZvpmkFEyDH+D2Wm4
afXW5wb9TSxjbjPdQ7JMbtY30ExXAwYqAeaMwY5zpf4Nshz3lR2TvpGIHGC0wh9VRMucI9/HKnVe
rG9+2ryg1CCZip86GRAKwqLaeEiNdtxXOGERDgcBAc6onVNbhGI/EUHbCwScx1BkesoVcBaPPpvl
IV5QT3qXQVyK2uEcMzrsV4PiW8Lvzq0tlVDg+YcVQSSU9t/l4Pg79MH8mC8sOebc0Q1sdfaeL6Q5
pTGGqXlADhw28ucG1sYNobpmmMilsBFpfdf3lXnnswE/hnGTnuhJdlduB6ZKTWzsq1zTHOqE0qmi
vKAXe9rPkk/Ln4H5l2md7DSYroeOb8ovUWb2h61rVJF0cE7WLuPnAxxxufFjExY2tgUnx7tCix3D
CU4FfeFRsWaVe5Ulxrm0x+oRw4+6IxVXPpVWU58Xdix3l3yMb62uilMh0/Gcwu1wNm1VVO9qTJr9
6IbJLmPCx6Axx3xJh6GnHoACipWZivkei5h9lS40kEUUIz7sac6rcMcxYH/DximziqAxhKxtWXX+
ytUAgBQzJhErq7Gh+Qv3MHYgILZaZ13iCHbGNFDOuRq/YYnuwk2UxEOvow4AxQJojIAk0090C3Eq
9aYl2zM5r3z5mYstREa7UMZ1AvF4DNu+O7ll1lz9heEIe7r4mheuI40T4NHmBfaIn3rcYD5JgnqM
00dyRtErGEMoWa2w4DPk5Dy/8ZEhhaVToGAlb2eYOg+4dSnngZHur0l9uHDYe+O5AfP3kRcjhWwx
pSoaQ5STwllnPk8m9nJvIyuGSeF3itJZApU0oJCtLEcxUpKptRwpoc6+hlSaDZuEdHayaWfRJ2uo
uPEP/oX5EwDmfFP0bj8pOgLWHp6pwOUIfUiWwOf8Hf1cQqDlEgflAqje5BIRTQnmsK8RG+XoTKTJ
WMKk83eutFgipjIcrQ+DtX8FQdpcN/Mw3VdGlWzgjVXA3kbzmi5J1WLJrIolvapxsFvXZm+9D3k2
BuSMmJ8teVexJF+7JQM7c9z8SpdcbJN4xv28ZGX9Ps0u/ZKfzU2MX2oWiig06douTK2NHg4JBMnI
v45LCrcaxuRuMsdpm9pkdO0uJK4La1Cnt4p9YigMKryXXK+/JHy7JevLoXo8VN/53zoEvrlkgpuF
gYjTBjjhkhg2l+ywsaSIVVyXYIRIFuuzbkO/IG3MhgcnzDOjj2nJIpcdqeTWiJN9HWMXVktmmbqW
4gdRYoGpTHMu5pAWR3tJObtL3pl4F9FnBLslBv0diWZYQTwaWwte4nxJTVdhGUe4vJYstbHEqgk5
MeiFXFdejSV3TQ5NPXkFAUZGX+Sy7Qpzx6pf0tqt3uDB/I5wY+sODxwDCXbrcD3OhSn9o8DPRNt3
Vd3ncvT2Tpbl4Neo+ciWpDjLhLo2Khp3dtt1b9pMopw6EHYDvjrreMmbM7rqHxx2VqKMett/lksy
3e7Jy0EsM189rS9/jVkpj3pXyi/M/P4PHNyORb2tTyKgn6OdsYTgK6S6k6NG50LqxIJtxWV6adD7
D1B6+w1s/1nJqaFNqPun//u/rvKrfOyar6/u8iG/f/SvP/qPP/j/Ki/Yh+ZrLwD4/6bM8Kv/lzsO
Nl//QnbpP520/PUX/segRReujfiks/b/4X/9u3sUycFiiQXatZRA80r+GrT4fzNh9Fu6qYPCN0Bc
IgT8G+PDgRoGGcR3USowl7oUBv4PoPuAQ/5JcsA5ynqDhoGBFcul+CfsfokH3/MdOQX+xMWeQCVy
fR3bHYU2nC38najp3VRIq0+Uvw6wlppwm8quwvGWF5uK4/AZPHx0R6szsoUsTeCMcceTRCHpmTVD
rr2OsrEVfMKGqo4pJO3HEZVy3SjL9Oc4q6hP0y2OszRJzNQezV1xBqInT16FYWJlclCvV7bhCJo5
UWdeyAM3cp0SKZnWWAPG11pk3lF09fA8uAbC8Eyewlp1sg/ZDAdXWmsJ49WnpcaDMd5wQ6mgGebZ
M5OxcFqOY8ZOidH/oMgOk6mIrU3WTg76tWxfClXJR4K7bWDSbbiNcmm+CdvPA1+B6p00ClfWnHAo
UukFRlKb5WLWFGY5Y1DL6N5wOHx33ESyKTfe9E5wISdCjKU81eCOZUps5oq3Z/SWaiktsiXx8tLa
ST113oZSi690o/6uyo4Grz53T7pbmS8sljJAq+UWSnp5a9e6JBvb2Nu4NM2DiSjk7XDdU9G0Giqf
e2Iy0Ow1M+SRuugCaVdizykhhTzuY6Gt9fGljaww/cyV0Teg031Vv+A7HLYqVt7Ghj20sT0cYgZR
75UCEbDWk1wdQqPJd10ridt4wA84iKnjXDrRKTKUwagolfZrmA8sc3gP5QnPvROk9EIbQe4Z+pPn
ZfW7JfPpzkGOhxdSy4Ec9IA8VOsFZjmD+7vQsmhrA2AKfBs66OCl7t1oVO26H9zx5g+2+8BnMOz1
2XfeNCm19ywGQ7VcFgl4A69WK71wURMyu37wOUSWbL1LDMgWVMOvgGu69xgmvCDKcmtnOzX1WFhn
3T0evPGlptxEYxRmhdcxHNRdL1v5UhNgooCmcN3DaIzVc95VttigVXuPGdrULvLwr/RT1lOnVcfd
i0PU+j3EtrM1LCMrID/Uw1vVGvTJAoBzONDVQ4nXwaGc16J6N5+9/sUyZueW0rDyHOZJ9UoTbA2h
HuV71RvheKxp+kC/MuJ9DUvzkbpL8dn0rT2urLgNn905qU7kuF2qjYHyvuX4biX1gsrZd77sz+jm
OE+JQ50T+AsvqnGKwIV2jeuRScTFabRsa2EhDybUn9dEesXJTez4Z4aL/CvLWu2V+1OzjVq/PegU
Ojy6MXXxBkA7+iuH6aEbY3nUbAXOYwrNiiowhVui5Ii9HaqRRLJnw6Dl+dXCX1x0q26nsUiRBi6R
AEurxUWRF/qRbE12UOMYnh0nU+ZK8hJ55xuX0aURqmfmpNmVPr7wo54qaP5AX0mGG8z/1pNFCR9F
TNbvVAjS+MCL03NXZuk7/Al5k1j9oxXDU+sdyGkBdHxRd6SFMVF+T4yKZXgE1J85EqQcce6X4VL9
PWcaJYLxyiV1vtL4Iv+0S7xLQUxB8UcJptjjl+sFc97v8dWYUZu1ojrC+VGGdnPHTcf8mSe0oRmh
GOmuag15hA7GQAwkXP4Zwgs92KHIf+r+XL7psyMoG02Nx7SCcciWEPuB/B61Jd9jN2V2GhGcZEms
jXYVrWU9WDOOPFTGapncOaY5ELhZ5nlDmeNZE99jPmeZ+Gk+UyCtsJiBlom8uL0f3uZlRmhaPjE/
vv0a979lhEhofkcsx9gZmezfk7koLlJr5NmvKm2nAXA+hWFX/9IxTFPvWJWAnOcZB2Ni3WZQLAcg
3IRwJgfNTtgAfxEoUqgGDD8pPYou2TIQjcawuLMFkmOhze2964RqFy8j1HQZptLHJg9JDgZ9hUHT
fHG6BOiKmY8E0SwpV+RIcQaNU0eCfGKss/n/9zj0s+pL7pMPTIir8u8nJjang//zSWhdgaf+TP5h
xrL8xL9PVzia2ERlQKQuBwoCAn9NVzzjb5TSU3m5WEe+DSd/HXUM62+WZzNEgWhGPJjxzF9Hnf/L
umJexDI/+fv5Cm5lipX416gaMg3dZ5Tz9/OV/7KvmLMLcDyAAIamyo2nswc8tuQnxN4Mtca+MzKI
9/9bqCUlEaqR5fIjmou/gybd4DDWhISxwhWlTdsJ5X96gJgRQSwNQ708ZFFJnQxbj2lCR/+OW2ht
BOaktPCkPv19jKLwRsy76z8JisGrwCrxIHWUmKZYhNcSExs6qS1zfKHfiYgEW0Pz0MRD1B7UbKKO
mSXz7M+h0nuJsbxMhh2+aa7Bf9IHwCsBfbokfPJN2Gtu+TAgkYv1d7ZAz3gXEJ38Ol+DXh3tLfuT
i8U5B1yz+ZMfgPiAhftPdCBmD3PXVd2z4P9JB6RYu6s17C6lHf8kAXhpTn74Y/tnChFKVvrF7E9D
CniUf/P4FzQGMfhQGjaKDYAsUwbs3F10TPMxTe/Szp/mF5KQehL91NvC/+GWqHx0/joN8FFaP292
bXPQrJgeEbUFpvEhQzvnv/RVCfLCwtABNwLl1/sRxYQvsMANY/ijkWFS6itFfn9CnyjD9E1MRpJf
6saOo0MnRFYF5YBtfy2g3BWgGePWDGJfaE0QeqqaXxuHisjN5MDRD5yy0zC7+FrNfXgFPnZ+yMPK
iHa+2enzUz/q9Xuid4NFK/xUYQ0qxUD1H74nrLGtUZn1mvOD1e0r6g6MvTc3i5zE8aEYbzlejOFU
GHqYw8shG0mEZ+71XW/NGh1aWhQPx0xELefLqEiyg1gcwMfBievxJkStvJM5QbwN5s614gsm5Akd
Ji19HFToSwfRcuym/7LMyQ9ImyrlmWDI77HzMkWOBT3GPjSQunMs3gW+j5H7cMtJZh7nh9JuOfUW
nIWaDSllYjTg7EP6M9gtnTNHXgqnrILnImjtzK7oimimpbsxGXrdPXdT54p1KoUC3jHLITv6OFCq
beY5E8SBuGmmD6wEofw0ZIO/wViKxk+zUfO2z0hA7qltZRh+RFrlQ48PQbVuOz9poo3bVgbUD8BA
b3FrmBDaEr4Aww2KsZf+nEJGspu2Hc1mPY2+n6xLTqregSHhaJ9su6LQeaJyhLKJeaoVNgTdRqN1
aGDMb5kHnOFQkjK176lw0JIzrUv8mdoJ/XSnO3Xpm4FW6An2kb5Is4CmCJdNC34ALjAzJNOFQKJ8
/ZD2Pabfjp5Fz2khIobTeO76IcweKIAA5Jbnuu0cIUvV45YEDdNGs1J1+hqREzhRq8t7V0B1fyEV
YBobFZbpuIaf29PrZUCS4dP1munkOIMaPuYCTWmNFZ+OWJ9yJjfwTU/9xjVeicUXV+aBY7aUNrJz
83pP/3B9g6A+ic2fm9uAmCnf/9zMigQQ1VF3lacfapT6/F2plNjWUNS0h0c2XQCYman/gv8vJT0s
3Enrz163VPRU4F0l4aIElL6A3ogS196fO0kxcxv76Tae94RLKJfr//yeEUlRRIe2dNopMOqcu8+Y
N+OAWVnXXDRX0DQYu/6nlwT6ZZsBm9xgnopYy8cN61aTBAajv1NPXACPlBy8k8XNDZyzMktGPlax
wW5v/IpRMD9t1dB3QPBhOIsuZuSYau3I+DMyN9MQ4sHxLQKT8SiraLEjp2Eb0I/raAGdLlZ4qfMY
HUsTsmOGlsH/2TBm7doPWGpeueZ6r+agEQyhVgndFNne5TKU7edBtCDZGlOfxh2lzCn3KqufeMIb
Crwm1ghXDkdyanm5D6m2+zEWphmdCzv2c6owprGpf6OjE9KiMKboMLrb1AzTmBNviq579sxwHZk+
CKv4oUuNk/KBPuEVOLo8Sau5Mp84Cj/UrkBJH1j+XGoEwEASi1M2V9+spfbLwS+914WW7KPKoaOm
TjvmHwB7UXHfutK+bxkBl213o+uupsWVL42mz0MwhkvohEdvlZbdRRPGOSsokXYnazx4UXl1K+Ol
yeJHG14xp8H8a0zUrZ7bIZhtE5ab035FSvvA+Ai9lJ2pACdAaV535PBtr7ike2dMkuLV4ipOK4wx
HMk37cshhqlnzfrOri22FZr9yIQAsR5bmrMtLXvkZnDyUqq6jS5jqs8XfEM/UfSm2xF6Cp+JjIBL
U0DuHkme+9gCqwg3YkpbcAqMzl71Y1lcR4Mqc5DTndjpsfwV4fhiZqywhPJ0bIaM7mMuxWdQdNXG
5eHnb/Yz/FAF+xiALe4fskOfjyltyIGfK/JDTRYlD1WS0Cee23f4Q7oPjjNv2mQ46zS1jjCvnrQk
zjcjn/WOB5bgnh1/+FVtXHEp0IABtnPlJ0RFGrfyqX1rzK8uxdQIHf730tK3xf5N8ULuHpnqPpio
nhdHDbcB3OUqq1A0Mkx2iMqSmhMpP+hUEA/YvtIX12/yY0f0LKhApb/BFMhO5VzZOxwcYm+R41xj
Qf+EOtCuXK6us1a7QWsUZTBjGly3nRbR1qBnn+1Aq1Cen6EM3nXo6eeyBqo9hLJea7RCbPzJ+2BK
R5ivXPy3c0NnksW9NprTDbt5UFuIR90SNoEfw9Q9ueetG8+C71Q1dsSzavlV8CSAIZR7pn77rslf
mtn8xBqzT2suYGabXxJ7PqLd2SAo2vNcx+k6M5uUCVO5TfOSuI1+6CP3p+hadOaB4LQfoS+o7ajU
lna4nRnHxUeqZcyF4ugXfGdjVarC3sHFKHbp5L9R9AyKejLgRc7OOrKqnRrSnediwOiZK2SjR9jZ
rKA4NI+ZYZ1s2VD3h9BVhWB5Jq89qZRJYs8aaqa4ODoHFR0odbYNtUzfa8DVj+4gGUxHNPPtQCDW
WwmH8AkcR/WIv7N9ReocHiOr07/ItYSPhBh6wtQYBw7QZRnvGeHUsWsD6HnuZccpCXkUUmfqTavW
MuKTbylxDieOqEPT9x/9INWzm3jZA38ElmjndUD67PgSd41FJ4iSWxwS3pd09WRvccjaE4+Vd30x
R28EIqa7bMo6Gn1L57cjvOy+K/sucKa6ru44i5KbNJieiRU9PmYg55GYSEz71b4iymFf1CCnFDRQ
OBUsZ0Qq12M6zRRlguzuKR+L2s9CI3kK2zzrsGg6Gt4R0UzDo009DSv/0LnTgcdw6IIBinyys4ek
TI8WiSX7B50TbndOO8NJWSVE9Z6QpOi/PGq43F1d5aUhgnqKykiu/arRnHVrwEtc4VyLbqDz+aSr
muMbJtiMWtRkUlCH9LHXb73eN5fSbfSXTnntR1RPAjZPSERJFrB7+SVI0Ae9SxiOLT9eQrFMnfSA
AGHT7lzmdkyum563QUSkszghmd3Cs+HOsMLLaXxWDBlTz4DgDiF2BbODkBr/w0h52jQpE/CiGa99
xcOK2lHeCtVkp3ws5T5tuyUql7EBU5y1hbLsUJrDTlxlln8Yw4pSmjQ1jqwHT7kr4gelmvq+jCbr
lEQT8fLZw6kbzZBM9LfScPRA1WayTlI6zSphvXSN/UPk0rmabvUI3cT4EZuyIcmoszt3TRXYdj3u
DU378ms6v2Zj+Khm93McWrVhbjjBbU1iBqJ6ebWZ1zCTHYpdyxN7iU2vZTeNGQbaQj0vFj24JBWM
gFQWv2c/n7as4RAji4Rai1xBKbHi3rhJoHf7jsaZTSKG6FFhYduM/pAHCdcnTo6FFwj8yQzRJ850
BEt1Df1OF8jQTVKyQ7TawVGWTm962u7KhbcsInHJ62+gkzucAQWjiTRArFZCr+Inv9Srk93TYFt0
Wb5z7Di7jPB32HbGXyQambd6KgXoG6qDT8RtXVndCwsDXrfRI4LHbhGq/q4Q9i+39tfC8vd2SAcP
EvWqBuoTWdaXMYl3cBKPvYEyayaE8xDt6fgZ/Hf0/HKFP4V8FoDqTV7bgsmU+U4vGdu85ht0U1RH
SE/ReiRFuy4drtVz6OxJ0t0pad01WvfC0Q8rOaNORmXPqWz3Ybvw+zrnojnU0Zntmyg5NaS6cQ2h
RZBm/OiM4VDq3g75d1yRtSMV6Ef5ESVvTS0e+4opkMLy1N562XinpuypHPpfk94aBDzlhYPXhRht
d4Efg60kxFGEIea3jw155eFSZ5PUL6bpHDLXt+hRmK3NwBAfZCeLaIQkH7c0UyTce0L9qYuSXe/w
OhwBXaZE9to1GrPdQUDUxXKz7bukCkJ2kbXrcEWMaLXbUsRlURoB9RBwIb5xZVrIVuqHpZwATZON
ckywncjmGbric9e2eDmnBAm36p/CrtjxmwJ/srBzlBjND3SXoHixwh7kmN+6WQVNBnAuY3PYGIxp
SJ2zZmjpnT8w8jAmVFGSJ/6mLel3YZl4AUJw1vEIkgbU+CppXPJGiMhJkz9hHb/pTqvjDo10QgtM
vm29/ulbRsusAlEvUmtD6U8CR/2Ay9KM2ytzEXCxqQoQE6ObbCy5Tcey25sZy09qaqgWLeqobuTZ
fS3g77RtAxA+NXuCBEXvniFNOPxNCZQP3ZnOVeIUwN7LGeRaDK87T85D4fGfYn2m4gmwp40TfmoP
qJO8Gq8Ra9ih7M+6d8L1sBX6JHb5lBSHRuNrbnJDQ1WegtlwX2ziCuvS0vqV5/gPlTueBxrupgxX
GKOLfWpFL7aYNroGTrKcsx+oBpfWnl7zoX2esnrcwKmtghTtm6++t2fNo+S+SXRshWEecDJCNi5n
WpPJbGBeEv5K8V6sajqU3eUxJYg+oRlkefg0VCrfyKJ8NjR5LiLLv0G6DQ9Tz19JV+y0rQTtKj0k
4LMOfQ2XV1LvamMU7Ddu/8JhlV5oMEMF50CvOTTtIJnUkFXGsqKrxe6Omw0Vp8DilvoyxMI/NuFn
PcnhEGcdjD9bTnhLO2L5H12fKXDMkZzJCeEhIHRb4pLCAlMrOkUzqoH9JBwe/qkW2NPT6Ulw+185
ycStoax2vU4KM0zT6VoQPd/22gANy/WnImPtEKCHRd7tXVCee9vpit+5odnHDiHj0DFpX+WO0e9i
rI/0CeHDKVdd5CQeP8QwZ9VzN8XOycessZ3vfN3DK0N6HprUrMPWPvqzn1onAvfkb02tfysMakiX
4CdLtukibWBlotQk8RP/hHYz+pfcyKMDBs6MJ8rPwuZQFmG3dmarvVItqV9nhvD3cexMyYNMVasO
uAys85yImNLjuWyONHebO+j/+l1qcKDZ4Skl4h3pdoZ7xNMlQgGYV4f73IkThNok+LB+6yLm3l/6
xn6YmMIFnTXTakJBIMsBGAZNS282qTYqQIunmga8kzTt6AX7ixOEIk2uUaO3j0YT3ap5OE2J92w2
bXOoTE6rk9OILcCEp5hUFp83F2nH+pjS0dwSbsc9oaJhRSnkc1GktzDCR4Xjgcal9l4Qp1gp2zuo
1LwTQJazytpULgZdp7V/YeA6Yof8GBrtRwF7hBxUc5yxNWxSp3qtqR3IYANtPC8BKIJgFjgF9jaz
LsAnthjLOujTBE+cbQSEBp+6FZhur285m176xOOI76TvzZBQJU7NEzJjRRlQv3em6gJC56i59kYj
5r0avGFaIhysOGqqbmWeQ/auML9R8AxGGazOJqzCcaN5XBtwUY3L1Mg6ZqaRXH0uBle7NAF3oSrA
ZJ5KnNWN4NUJx5DIdlWHXZarhGuFXHYLHZegDi/IzIbL4HNNA3ZWbPFigahsvZ1y5ZmBD/rc8GjR
3xRF8taYGLl6jU5QJfI9olu2pu2crsH22ZIdR9I5yzYh7smNgztl7RBRO0iH2Az9VYcRjBGINO0e
WPMr/Qrw8lT4lFrsv8LEUtJoV5JzgAERWdatkLAbdHMHj55q27y764nZOVlYLHeKK8rsZzXwfYbG
SGfNLVXmxjDtXTRND/ko6AYsJX4x7M/YwLWD0RNg00yKaclBzzApKZ/9YSTmfEiTtApgrB8xBt2H
k3uenOnCMPcwx96rGqdNH+XPLQAh9NKgMduDiPFdYRRfQZHbpFQpzuSvDmGIo8h1x8sk4t9m1B6L
WV3ytL61tn1j2bm5WvQcufVv286PFRJAZHEAyZYAo5mVu3TmYjK5ze8hA/LvW8MLny0wIY+tHe9k
2PO7DOXr5KW3elr8Y6V2EAyGwjm+p5Xgl6yGDV1ImyZpt/ZY79sKPKjPZ0soAsJTEQzKJNxmR5w4
mgeTdOAQdptZ0SCLfi/S6n40xWOeEBAU+HtWc+bcj6V2h1B3AWYCm11QrKDpbzmGumyq933rs1Hb
z6z58Jyqtl7PquvWGIdeZQ8anxnY2gT7jNbqOleD2x2XkYmwZahhxg0zk8ypfogGDVxdzAYrDVe+
MHrkDAH+hQwZh8VaPvMOXr10OPZzv+48tU8r/eQPnKjqkFLVxbco5Cmj9lgIpJPZ8JJgrrMYs7uO
umclr+AI7VVUymjrR4Iq+yam+p0pgV19tMlIncT4HHnWbk6rz3xq7lDEziTWfyZTB/DZzJ8yCjyb
mTG4kte0sa70rC2uXRXg7AgyLT07Yf0jddJbnobgERBfiu7DHaHVYHbhwTPj5QDX7qwRGFnBNSof
6msXx6+uTJ5w4icrVdbRPq6arwqyzmYR2znOGIEEcEoKt4Cc43/iPP7sMntL1diT1fof/KIpc3B1
l7R8MZeTkh6e47A/I5yvVaHh98iFtTGx5G9sUz6Vpr/D8F99iML2jz24LBzlnFnMEb+okZY3Iith
4CeSn7YVWeG5v3dD1A86Yu8TXHSlpvmLOYIeefmUOe2LqEZ7Y1b1vCXy/At2lbbr24Iqj8autlS5
PCD+/KQUjQM8rU5jCh698+ZTEhoXKBV0HgzyZiMWrae633cGwWBKlm99DF6sraInArBvPKrxPpH+
zqtNigvyA2bqatXgnd3G7jx4W9hq49GGN/kZdeZ0MeeOAAKQ/MQMADZmfCSFdelD2W55W8wjwxQU
ASZGnIf0GqhOkv0Uw2CsCVBMb16k2TS0GBz6rXAWZwd1mX6DZn4Q1TRfrBwCcNw6aA0i9PpHjXTe
ARlLnQtHb36CVClBsNYSCqmPF3Eb9rp6x40f7Wvu/Sd/VsZ704jmA1Xlc6gnVBW6Sngb4pDBiM0u
HsPJHyFHYBJP7hs8jqu41Z68wSqhcJDacClNpdRsg32hv3hj7e65iF5tSWde20/metaxePiFXW+w
xxL+cBGGlxatyOQpDXWWAQd/NckSqOBpO6y4EhCXFUfDah5h2fE1db1p65SZdZ9YFgFmu4UaU9d5
wNtFx3ENuS5DUl8VNT4QBNkHrSKgVVHS6s/eK7D9hjc/++Gk7mfF+XgNOMNeW3KomTSGr1ETY4+p
oDcAPP10Evdtij3tzW6rHXMkvNUCtkKnP4QGdQu19St2CSU5sxZYLkIBEPTXSSl9LZmWBGltkqVY
UJcGQ46DvVxCof+02ybh41ODdYAr/ORisUQq7N66TDu7kXltB+Ouq80piIrW2UdtTudTZLQB0Zxp
oZ7iGUigrjrctIxSnuDa7yuNaj2znt+QLq6F23wQ2XhM7JoEel99zs6k3xnNsDcENm01LyN8DEKK
KFJsOQeMcEc1EY6OFWeYItSbvY1OselFR4m0LZMgGwDcuoKXj1RyL6aqXk+KamKfAdIPvVkkhtIV
29os7K+qTsqzZ/XkmhSBnDwy40eLxBTg/3k42iYPvemN6oovLUfslYICRb7IAbOg9MrUyA7hdzmE
nKhrLNGGMS0PQJjvjF6rThheuO+14MxYQCH9fDGqo7Fh1EKd/hS+LWSmF1Gf1czDRH7v5LGNgt2b
JGyL6CUib3/uvDgGekh1yd4plIQ2aLTOnY0oeyAhIO5nCGNBM45FxOLoLeflXOk8TumYI7Dz8kxr
rjGg0tOexx7hLtNDnKmSrr+ZimAVY7O6k6wR4L4QD9E7oDtOxkElDSpnzQ2qUH76u/ETNnGrtM61
1ZYPsBLLszVU7tGqJnOPNaf4bY5WRMfDVN9Cg+DkKk6yln/UKIW8TIOn8THF3lPmReqQkVikIj4e
j9ixbDgivv6MbmZ1ASug8WZlvb7OJVkftKfyrgN6hYVnGPehVbU7cs7NqTIYlcFFchejX2EFoZTO
lhKM9F6bJAtxandmt+ZdIuFrVRYGEC5IrSd5QweLy0I5Y/3oNTu5G0YpDqLv+g1kt+Tk+BwwR0gI
COLWILfezLE309v0YI9G5xBzInNH9J09PXGzliBMmB9Cben1Nb1iXOvRKIjAxNbvwo4qc0UZs1Ws
RednGwPgON0ZZJ2rB9IVk76KeIBW9cxRDLXn2WBc461hVSU/jEGPXyq7yzYFcwcZiJpF2M3G+VfE
wDXo69y6lYuuWxhRRF+Tlb7GOfPN2k/1S1qolrOs53FGEfbVTN3xvqEBcA5ySYhjo6N8bSkUjrAu
2g1Ln2c/TM1V89BJopVrtg0kDN+b4Cpl7ng0uzbaGwrUBB2R2Sos0etWGBfSQC/7kWpQQtHFNuwy
6D9aNJRfRmgZv8IWqO4UudmXsJwwCYYybH+EKBEvg5VVDijBWswrGD7e5V/ZO5PluJEsyv5KWa0b
MsfowKIWHUBEMIIMBieREjcwTsI8z/ibXvaiF/0N9WN9ICmzSGYWVblss7JapFUqRRARgLu/9+49
t0whWayWeMh7sljH+zwUhbnmONOap9bkKM3GyJx6hJSHMaPiFyihzPSDtTBAeSfoU5dEeXO+q8nU
diRu9bVaVTmdWsqh1AJ9GbIWWH5AIAaoJQ56lfBRwaNkPzEj2oUMApMeWNysR6dLou9nm1q98CYj
1ZFT5Gw4667wSVJVgwkPoey+j4ORnX5OhxZjE4D1SSejymlTD4wdnbjGzA0o84iNxCpxABHh2mTA
t8pIRQrcoJJAzkxtSvfqaIfgJ4y+faT/2iRepjYMaboWtSUtXK36ImyNHSYyAzgKfpmO9abVAt3e
p3YZnkcq258H7mhLA1iqJxLDyXyFDmV5msKSgN9M1+c8oZ+Rq89FrqBitJWclRYBYUcGX9bRRTUD
g1KWP0S6oVv10obyZ06Una8nxlo12KAxr3eGtY6FnWenIVuuzZTJzKqD1Qd2dChG2sAPhOam5mEo
unE8QFnOvzZxhwuWyKeU0YjaqRMUhMrsXR+lRlaNlH5Ay5wXOCTmt27qwRrGPTmZp040Zpd22CuZ
29AsAsaGBMJV7GKmZ4JYpFvpTWuXWxPNO25IENwFZEF6SLvOEe2LoWhMOMQsJuGl4fzZHxzah5E2
XCdWOrNiELr5VLJtsuGYAzxIaOAVhDxQYw7dBNw4DlhEZ7oi2Yf6s2iz7rTTdPuJecc0AveQoEcp
TQkm7dCi6ZuaQLBD4PTztxbloThaohSVp/gF+7DIFEmo0ZjWqHIFI48VAUxR6BVDVp4Zw6SNZ/2i
HtlyCifVlzItpDCN7UY/7YqGzhnPE6wDsFOYb1aW48/jmaF0BTLKHiSLN4xRdizpbQRra+HdulmQ
BvWxi/RAX0+OjjZBdjR7FlOwEZ7VLdC10w701oUceeIJZVdPW7bcgWoLytM1/ouhPjBYJUPwB0sd
rhmPJDO4QeGInwOY/cFNT+kWlKse1kmyHgyHVVkl7z4D45QTcvODgF4gsHHWCDGVp/A76LxEp0MX
RO1pLSFGjZ8BfYZ4sq03MHOyDtCSvMaX8zTTkkwihwlTJnzHd18xymm2xZ+JZtXsSxC56WNszs28
G2QYYmFDA6H+AInHoglQKsYc4Pzb1NLG7KCGTYTyFtI5ORg/6N+jj6SUjtHv5G9DAd/FibyxaVZr
jTXdmbUpIlfYA7gdfEo1RNEF6s25V7cJvwur4NLKtfl5qDp/9n4Qu+Gtz1+S2GKIOvkQc1dNW3eP
ajVniUvKBv3DFo9VDeot7b8xCY3J64XX0q9LZ25GgneAesxaRjrcKCs21pLOBnThqFfGF5x8bbUJ
AJ/KrXD6gFiJECATL1u42J2dOA72qRZP34wMgfVOr4lXWxdlSvpyOo0zYc2iwCadDiWyqtyMjXRD
kHForaIs1m57YzCmbYVzYVpLzfQfQhq+3b2JXqPZEz+t1V4QmxVruqwHgOUcfWgeY5U8o0RHgwTy
Bju/08vmKu/xDU0AaRMvChRIOIB+IaVNXYrkhoWd8hrlSnoyoovasDJCK8JzULoJ+B+G4hM1Iuc+
2MVncHar2otCACj7FL3qAmCsWUoZdDCxaFOpMvlnvJ+DHjIYzJsh1qYN+M2qu2OcaT/4zBzpsUIx
ftJIXbvzExNFuTOlBkU/DwfTgdIxsg2e7tq8pPuhg2gzpyTcAbaUxlnMEIWgoTKP3ShqZtK1U6PW
UFAPo7lj1W3109ahmPAG1GaN1+aBWbHfFbPvpSqZZS4vbxueFbqvoy4bzeSQBvzBaVYDsnGTakoY
Vdv2iG+/bIZjyAgeSHCjo/mCOpLWp2050zFTy2JestmJ7jpraJXMBPxa7VM2VUW2yeEVN26TTrrp
Eo9nVdtJr4xoG3JeabmbeXhqeX4Q22rCxAAdAdDdhEEw4gH1E//RMQJl3iKHymwQcEbtbKxeMAGG
H4c3tarHnDNZh20Tz1gG7z4N+/pQQW0kCTE2zZ7dcJiPrey1Ea5oKolBMLAUn1DZQrLS00JE+1oD
9b1GZc/Kocet0ezmotVh7nG5Zm35nZzcjL8Ll5MOYePKoWj7bYMae6T6ThkOhjA1kXNrWQkwdlUh
HfhMTMTSQ1ImAzs66vlpn8YaOZwQplKyK7BxTPO5Ko0q3hrI5glQF75GsJXK7m39YLC8sUb9Le+y
C2gvbfOPv6NJfaUjtQ0ddId08Oiw1krHWZw7r3WkYFYjWuaJ7hkyE1cLq3OjVxVK0aRoNrSLIfIG
BqZsfil3MOu5+8X133JCvl8fpDzsEVM3NODzCz3t6eEqygN+WfV/0F0L58nk+nTa5w0gKdAK2oSM
QYQj8t3fJb4XP8Sxr2/1zy5lCAmFTSLPlRIa3OtLzQPatBJhvKdquKw1QaGsoGPzkiCxrz6+1PKp
/Uudu9yVZhtQT/g8VaKI7YVz/+quOL5mHa+O7gVtpj1ix6h7F0BXCkUjzS8b6pPZ/fiKi9737RV1
E++VBJ6KdNlaxMyvr0i16Ec8mKbnL/F6Rdy/ZECgPESxX8JaXFYBgrmPr/jHj1M3DWwIUrdoqEnj
3ZNTZ2OI/n4APEyUmccZDXdOimhGyL7dfnypP3yctkF8NDkDOhAP1NfvnF16j/5r6Fp0vfAqvmDk
ifdzB+2DQOB6XQD9PPn4em/F1Xx9XMxYqH3AwElbM96Jqysd07AZ5JyRbRDMa6WKEISNNNvsX3xr
f3IhqfKwmBxxJLKFd8+JM3asuWORrXGs9tdoRMPz0eh/Cv7/7Tu+PNhvng2qKbpdmskVYCWq724n
J4STrdqM11MeojpImIDPHRGZQakkC4m2PSRBEF+kvqP94otb3H0fXvrdO9dBRI0X4Mc6z8zF1U2C
SKIaCStyE7s1XRw3qO15xe3fTnngrxFVgG4lkAtYNuBbvxyzbSf94BfP7h9+LUcjKcDilSEMQ9Wc
d79WGTFg1/UkpetA0mWBO/BiioT8xd0vn+vrz92wHbKxHIFXgG+AL/rtO4lCPVTw6mo0r0h4WFlt
o3Ls0+uN0SkUE2GVnEzVL675/s5APtk6LmkB+ZJbWECZr9eBWkf2TV0b05BVmSHNVlKnHEpKOaw/
fkfev/48shgPWLvhPFkObJ23F2oEupCm6sKNOk5afTCLPr4yrJFUhRA1Ru99v9pfsvAeIlK7m+Jb
+6F990Oj73K9332/WIR/Xt97aB/e/J913kKgv+xeFmtJ06Xtb8bU5b/8T//wby/ff8rNVL784+8P
z1mUexHH5uipfW1UUYUq+Pw+tKt4//zf5QNe3YyfuPh104e/QQmLo/rhz3/Sb45d9RMmFuCnFmsL
e7zF5v/KsWup2FhAYRpIyRaHy080qgpQ1cTj4khTsH0xGv/dxqKKTzr5MAsg7Ac09S9lDb59gkxT
Wpq0LZujPsss2vnl9Xm1STKhSfMB7dy6qK8IJnYFdYMJuujj51Rb0hHfvIa6rfHz9e+eYMs2329U
iQ13nJak76FdpQKRzFT6qhtQYdRKx7bc9FdqrKqIibuuFusWnfu9lnQZU3ejegqmBqKVGKP4plbq
9IjwSZ6Zo659MxCnbyJYPQdlTAp0IeSpn8wmgABi1OjAJbIJjpY1YeewIn8+SEvJvpZVrXwZ/aI+
63yNSPQI77zbAYglnlqXLoAN9dCgqX62aKNBAIDxhWCPTLHjkFbtFgZkcgF73ty2ms0k/LUKekY4
z5AsTTdVTPfiF3poQ53aZk1UzjiajLf9FMLhoorWs3TcEDZMSPJ3iXNqx5O56Tv4M1Sv6hEuc3DS
pG1+xsom9jWeXyD0JbZd2KmruZ5BKupQVvtdrFZKdVISgIYkcARXzogxGM2bStF6kDgE1++nBu3Y
Gk4HnltLDbvdUCRWhfTXofbXWiN/HB2IDbKqB4wlvYibNZ6D4eS7KJfgQgbz1jTdJcwtdCSCeh96
vu+XO2Fa9UlptET/kedDHgSa45AWe9+jBQXuuWZSDdEqzQj341d1Y0rjatXlJr/kiNGFAqEIrye8
R/dpmxaHqlTphzp9tUUrV53hZk4OuKiGc9v3s+2gFaXXAYLaFE4iPOrkzMUzQuKHEqNA6eFmYfdu
ti1sfs9Uns0qpy2qkrWgNBbWEKcdbpRAn26IuBnQCoXKhqmURo4bMtU0a6Y7aQTVtYIC45SxGtJx
4syrGMaXaezmpk6fExG0p4qBm+dGK7XwJKGVum3jXqL1tTJnz0OHHN7Qpp0tivqBDBGiQmpr8Azb
166SZMye6trxiZa2ovMwxIE7hK19jKNZP+pETl5peWZtkj40FhVNU16Mel97mJzz8pzUM4Pa5Lsw
1chHjc5kbjxOhkgtIuUWYWoGv17di8xAa2lPoblSq7656sgmvapNvb1GX5VDCEpEthYFs75dQJv6
CbLHCI/uu1YV8EtFKw3J1+O/06oO9Lu11YAVCNgxiTr9Q9Mznn6tWFVSRDBeNU760YfVmxza1ufM
QSsuSDaFHieSPpxSx26FwB/nNqYS+o661ruDLtNrR6Ud3A+ccyd8uZ6gFncj6YTA5OIJt33jn3eG
AbnLlr5+V1bYVJH7hOcm/plbCnXtApomwh8f9UdLFMtRc6bhJkkDvwOnpeOxVuluL6q3CHlE0+ig
OvyathDNe8Y3uLRML7ek3tCFZ/OSWBVeSpsUTOyl5nPeav7Z1KfteiAAzl8VHQLR3o6ivQqxl7dH
ZM4mpP4EDCq0dhPgEkQxHcJZJeyDFrBPGLybK9GNas0Fhug2Ms+SsJh2FhSqfa0saYBV6JxkRksy
aEvDwLVNH2LSoPXadezM8kUlVLlzC0XkL1CXnj9eyNW3ybRsUapgVCklYlXHYu94d5xKpQjSGTrP
eiATXUWN4Rf6xgZvFAfEWWv61g8meijOOWvTx5d+X3+8vzKb5eudqnACOvMqI4lRPWtajwhLixe4
+cWh9P0x/f1Vlv3y1X6osvUKFEHcn7FaMbF0E8/xlM3Ht/J2010+RMZblL9ktlHbUKG+vQjJlmB+
Roek8bVEyI/wYh2+fHyJ72fMN+deVROUTZS9tqVxPnx3NMQG1QlMb+HaOoyewRBqE3vO2tzGnrra
jSvHpeG0iq93imt4szu7lafvhYfvYz+dkg18PwDlvU4PQ/bjA/5Lh8gPj4evT4f/P3NgpM6783tr
ZDmz/jyLnj9knEXfHifhwDzU0T//75vk6gX+8v2n/HaUxBGtL+dBqhgOON9R+r8dJZ1PQtB3ENRR
urNwCX4/SmqfYGuilQXJokpcUbw3TQGM8h9/5yBpqTSeFm81hQr/+EuU/beVFkdJ9MKsDOhObJDl
f3BDh3HIiYst08vKbzFCo6guTqO28ErRnDnd11cf1sWPB/nf95FM04agagpLp7jTbBrb2ttXKA+i
lFEGIEQxYR2Ov7SqQvLvL46tb5ccLoL7HFQvmjQaUdSQ7ypUpFGKnCJD87oe5p4FjLPwJKWcM6kn
H98OeQbvzsdUAA6Ji9wMZQL39vZ+erR9GvRD1WM+7HJs80ax0r4az9BcOQjlv7jc9+fh7Xn83fXe
laj07+PIYWTrKcM0cGxuAxQiYNsmlDy9o50aulB2xVh3nqSuWevTnF3bsBtXPVi8q5let1cukbxC
EJHX9cT0Bk0dXziBNFc2IrTz3gniq8SU9q6zpbjj6GkiFoDvohDf2hVdWrlQyJJLZvwTUnVOHiE6
l+/pwc1kh+cB8ksctQM9d2i7hCmPsDEf4yb0X5Bfl5tmyJjxEhsLRowC7MpY4ooJDkbYobR1eUF+
m81HWGWQQOkl4Vlrc+2ojksKQUy8JBHXPnaNZhFIpqYZXuTmkpjsWF22AcHVcCAroj1HVvsR/6we
stUwKQhEH133vt1SX6iFwgbdhDXxA8K/zBj0bhuSBr7GkiCclZYl1r4PlDpc0ThD32G35RRtByXt
b8jUnDc6sK6vEBWLy9DOCrC0IWBXGhRhn3sTw1y8cZjh90mfNzfq0CeTG/tB+zmyguIoygHMeFfL
E6tjhswsMpydnaKNymeGvLMXwDO6VkdIJkMJ/dAN2I32FhF05zahPfdGDWFGG5TxBptThd6zlK26
Wuqrp1QdwwvkulgQofeIz4gAwg7IXdCio9UcXFwaYXzpqCWMdKXZMVoekusQ/8aeMkzZJibJPaRn
ot5cDLM3oUiyZ+RL87fYdobtVOnzPoyV8Fy12+46W5IKYka6X5yw4T4Cum8F8c1kQe3rDvjvivEb
IfG2UKuvmihBIpqwB11T6TREsjNzXqQ1fKVh7qBm7PB9X8L2r5+NFj5Slwvzwqxi1I1tiK5hhbIa
QybOSPOGer2EAKPnMIjjqktPfKUDstAwPt9TXsljWVTZGUrb8XqkHLuEp6Rjt59qt20MMzzvW5tj
li5IAVzlmA6GlTJWkGgQY3QXjLkw2kmnNSHuDV1yajR5cViK4ItERi9gX/qXrg8weDCj46nirLUZ
kGgz8zUUZrgGfL1gDdANdUEQDUtyatV6VRNn2zAUUK3HPLll3FyfpWOsnAQmYRNNY1s5arTRPLZx
nJ8EDGy/4an2b2ayOLyQlSxF7plrpMah6OT+83NOivUAgUnRPVs26Y444dFrjdm4CMuAoUppyrMs
QnEJTiE7Uwekgjav3YOOKNbNx0G/W/gcEbWz8K8mBl0H4J6coScDBx2MF/FiBE63JwC6PEuRG2UM
2jxq/fLUZ7RzXanh4JmFiBf/j6rufZ5tWKGWnJ58uIXHwAq1i6ifTF42hIwmiiOBJ1lRtmOLDD2c
qnonU167KiDxRFqkMQViKDfhIIPnpsyzPdGa6suwoIt5usMam2znHFNVna5D4lcPoWmWm4GBG0Nq
piBeJVGJ/K4HQFeCw7eC3F9JYtzDeuOM9WcLy4beOgis4tKtsW6z/Zh7oRGHFKfaOjDHk0qol8Zc
bwfAWHk5vxSY3klCTJCjT+3LNFrXYV/xGyWwtzJkZ5S/ePdlfEoD/6h3zV0KOLmpHc01Sp3vB94f
NHJhuwmO5DUSF39tDNqD0+LHwd27Uo2a0A+TgXW0DzFCrxkuqutGYkKysvQmCwKxibQQPHIK3udK
dRq6DWJQL32yyTE5gC3fjIFzbYnMYxSbnyqlP+2novg2Ah4akwmaYL4fsXicO7OPSriIEmpofNa1
b1dnhqZVF43slyzvFIOqyM5jC3d2TTj5Yg6/gu56IHGh9ejlHKzaunD4Ui9V2ANrWoAPjP2R5fcw
GM0kyM5ip1V3VW3ld7MzPuIWxiJhPfYGFK5SKlfcxrECWbQKO3PcAiJHo1+FlzMtAkRrstxqc3JZ
5BlocnUb5+bXMdW61TwGnq5la2x1t3OCo8XM0ZzFwXFanGrAsGqkVCtycMCL2MOTGZTJemTp22tx
Nh0ce74cLebLoRh5ktuMnMuITPmetynM4q3iN6dMuYODsDkhtPkjkOQXQhu/oiI/tE6wwy+/It38
UovZ1AoFU7XWZreOnE4QqZxEOIEmH/OnEMfWmA66Ftsov3hMEhzAESmBo9kcaBOyJvsFWeUKEvS0
DOJzjkjMs1JJjGhY3foi3UadPHc64xgk8pjimC+YR6/qgbaQY3dnZTeBLlHPGbmdS6ifI6zu1PHP
HZQvYFluUBdvjHjiiENmGckYym42g52MME2RXvrFUFkzwdE2O8UkEFMrs95V7bK+94MSHUqHqs1b
pLAPP+QtUQ9+QUna5q4Df+X2S5Kb20Z9fo6NU/FaO41uksi0LjUUvJvGbqIbR9HLbTVC7+y1drxj
tDvRCyEpOWbJO7aRXXx29NykLWPgQ0wcco8xfGx1OByuU/nRtdkY1reQXt9jbk+6i7+WgJ5kUrYc
ncUZgjsVa35nn9WlQ/HY0JoHk6eGW/SeC6I6AC2vG+T/Kn7mjXmNEzIo7K0fLzz/KUBfLsusYpcr
O4xYRDkgpIwQZuaNaq5qTkRosjJtvpXj0B5ndFQX2Mfya1OrnI1NQ9ILkxmZljB6+MtdYLe4Br8L
dip0yBcYnZIn5H/luJriyT/3KyvBSGjlpY4CRSrH71KehP6IOwxOuGlaY6zoiSnZI/uqca4QagcO
uTNycBJ9PqK60fzkZFQYxwIyDK3ND7mPRTjdiURkh6bKYSUq/YRSviDY7z7W9OihTFI8Uj+EQCZi
oU2eY7owfWVoPSqKGN8zUvlFF8TNizsbufZJ2oXL645074iZzUe6A9z141Py2wqDkSAGFgFVUqea
YYSsv2s++FlkVO1s0N07DS4zd76Shie9j6/x9sz/x2u8azNIw8xhQ3INRnJrPbxFY0rsy9pAxPHx
hf7QBCAkYCFHLZN3XaXb//bEn8dmX5aDFJ4ir0rizIvas2mN/9WL0F9gtiHpuKtc6F1ZEavBzOoX
aF6LymZ5rHJ159s3H1/kDwNGw16uQldDNci0t7R33wsBZqmCxwX5/xpfwmbY6qf9abvCROmqh+I6
8H4lWHj/IPwc6i1Db1ooqvGugfJ+qDebk/T8uu4vWdsw+b4e6v23cfF6fEUQHyUo78R/3rj4n236
z//FkO3pXe/i5w/6rXdhfGI/ETodiB/ENgr233oX5icNWQEyje86DQZbv/cuVIZn/GuDnoZNxb/E
AP7WvGAMtrw3LAMmVFvaaPZfAdci3HlTgC+DMBWIm8mcjonc0tl8+zrKiDKj7hxELyOHyZWsrAal
s7QEKZ1J35409TjU6METB1tY3a8bQymvAemQ7Tc0UKfNgIy3ThOFqw9NfWT2UZ4ANNW36PQqD6TE
cD8kZbSJzGZYqdjoVyJQZxeNN0bIwHmW4Xyr6Jh4Iqd4wMf7iJtEeqKYwhOHInM1zQ1hgtnkh6e5
QxQMmcPawkCL4ZqNzDoKG7FzhTLx2Pg1UNa2Rzsqa/0MIoWxq4F1o5HNrXP0wZXX8W3sonoq9zGs
UIgzfZkDv1H8djtwjFnrdsmQphHaSndqjBQNJ7w1GKCZbvMbOoNfGvfRyLTJAhj9Z5QGRgHtKsLF
BmTnV6iGAUei6xtEV/+C19BEjn/S6KjiPoQ2FJA0pji+/B3cYAftro0E0Mw38IZ8MepVKO7W/yI4
zDkyUKftR4zHwyOUnhG/qVCRluMCNWkKrTLFzNc+tZRb6T0zElFfqEMUbqcgpCuvy7E9qKKnzxCU
VXjFUSXchXFBS7mB8QpwpkILFz3H+ji7aj5uCeY+AflWrpJ4/ian9L6awP3QDHiwZxgntLlyT/YN
aXDY9/mAaLmbQ1TtFYhYXdam25zjkg0ZhIwWO7yIBYl32tA/S336aumoPVIZPeWNGbutAxm1txPH
S+sei4jyNcqr86bEJm3mabxW+YovshzDaa9N93qa5XAI1A6PWUrQQCWV+ZgGKtnrZFgeNTUdrmc1
j56lYg6btmqdNd0DcgiQEcab7wvNf5fg10vwDy3CIuX4z9fg6+7pz7LKlh/yr/V30dmgEXFMS3Aa
eCVDMD+xsDKMQKQgBB1Vlv/fZAjik4ouAeATDV0biQCr9s/msf0JycnyF2hLsGQjQPkr6y+6rj+s
vzoncBR7jkH/GP722/W3GvE2SKt3vGwgsCevQAXEth4y621R9M+GuiXsAkU1cYsnoYNmddSGYz7D
gIk6/IVyzr5SwRPNUfGk6jqpWnE5l95UAA8Xi5VfSdVv7RySOj+oJBFMw47Dsr52FKrCoGKyGZE9
Si7aXD2w0GHBGzPNM2pFIb9gOE5NjKgVncGancTZNON8B4VMZc4WHxcIDkIGPz1JLIfaF/AlHmBS
X0tVmS5J3og9vS2GrV04FwONM4DoOoDfFi3/XKI3x2UHOALR5L3QKC0ESZ95cFZjl+bHm8OZKYfz
uDdhbiis4jZIkc7Wc7cwqX6SfEwxY2cW3TeoEDjEQQln6H07CeA/6jukrAopBjJ2bpHRihUphe0h
jtXbLCCsaZqykJZ2GK1h4KAcwLX1jHFVYsvTlHU508vQiofMz0YvCJbYEPYtGoBUvoAqV/6ia+99
q/E6oRBb0Rzx/HDvSU2Su06H1ycvHG4Ika8k0Dj7TEJP12oSOtOQbymz6BPTxFcYYuNclX0wXk9E
2XsW1jq3Idp+1VIOD7gxONXlpjGcamTjbnPsHRi36s9sY8bKkCFxddNMgtTAZwltrnxJETGuhIPI
PA1gldMzxIlNsrQuamdbmN3oxvOARTXx3SEXn42BLbdI/TVJ89+yFmYRxdQIKQDiBJ5yV+klFkOC
2FfDPHwjUMoHSTM94Fw8DkNKNos9n2iKZXvTpAQbpagJxElyGPjYfZ6iQr8OVRPXCBlwayBroEfw
JdLrzh236O0LPYEr0rUjmbO2MUMFMGdaDPY3Y4m2n6WgyYSJop1SvKOCDvywxA4vfLeViTlqW9Xm
dCIVq/dIB+j3cVk7ntrFGQQ3k+6oxN8JAguRu2+HntYX56ZGYhJZNbdBWFhggaw7kw1sp6DTB1Yx
gtEz4yc4Ync0t7t1SIiM2zXFtMY6gMcSZP1moFlIXpUsThHrH1g/OKPgTuNr2fcCsyFdBWznNSei
aAnpKPTwHB0IGeCxbuBjDAwPw6OxV8qmXAUEsmxMUaS7GdUcXI7CBE9QXlXLPJwDIPLd0k49ozHu
2tbhBBTq54WOKEGJpwr4UUyYOT1mj0ArnMq+vIkzx1qHNTkwwLUWOflI+Z5UV/Ykr5OMV8Eok9Ab
rWlP3uieJniO0ajEDzikm7IEqoG4b6thFd/0mNwXL2zsWWkGT95Ir0wHHxpxQI43ZdODMkt1Xcr5
iQNquGqkf6OChHQdAVbdaqKvPNb9hunBSxyjB9Y7rdsnKniMqGMm4KsYquQcuqS0U9eL4WveZtLT
DLh2YCNa8D14bYo2OQajvcO7R6B0R7z8PBm30ZzySik0dBX80lsQPmezL8h5ETPZx21OhkAQbyel
NS6BLinuTCjs2lAg6za67awVX2luiBsK8Hbk/g5VRLnJoM7j9I4iNPGDtjw3whXOdEhAa0Nbwr3L
MneBHZwubhnULz6Bb4Dw6hqd0jC4iQXQjywkPvCqzk/SPLTJQAlxhdXlWpeASoWRd9daae80X15a
Y3yoZlE8NZPJa9UkS8hi0d4PgYo1aridgIvuhUgwQyr6WT6GgIf1FCvqlB2qSe08onSIHevp9I1D
sc2mqFyHgcPozDKDk9lASBXF9bxBYRKsAZQMmx58oKuBuPH0iMFQVykgqGRwSbaidFnNSDZqaMZk
HKF2KE3mVZrEnLNG4iDOc00T0aZr4LPJGkYJSRZY9U3Bx0xk5qIxK/aQduhF2R3xRqYen1ghjqwC
xBuNJX1wg14EIAv6asfAqtzSEwrW0LHLvdbDLlnyPGh/2fEWAUe3Qn6tb1OF0Et1VpotEdOl28F3
3I2o3U9gEuaXRt5vSYlCtySye3PSlNNQY0IgsNe4Dgp73MeETynkb1qJRdT5IKw9kisL8gX2QH71
aUtCTXRW1lruOhOiv8CAs9FrEbZ44cMJUAOyusref2BbxjdW5CRBlGL8RiezuhUTgWWuj6MB8hXq
pbO5qEZ4D7QbzkrZwKSEkiR663yaTHkgpbPegM0k46pVT3uy21YShisrt3wJfT/YGNDLcHMq4Tfe
5+AsSYCsBI16EWXlS6WaZDWAA76lX8X25dfzWin62VNHigoVEs8WzRsqp8aAcroguxB01xsZ+zqv
M3AKMvQaYA7wjQJS7PYjFczpXEbQvjq/XoOCGjaEOT+mOolX/VRuy8n/PPMOoFRsgLNZxkvfpHeK
XjDnK7AwlSbGpkQD+QNOKq8xdjcVm57FuXwJiOjWhob+CqjUNZp4wsKpiD1Vt27CMLsm4q9ZaTUh
v9qA57zCvOxFsTqRhT4kRyYkdwB38Sn18bQuK+cQO/3ANkSL346qzwRcvCh6dT60TXJu+emlOhs+
FswRQOyck1SC5mdVWvlFBwHRI56L0hC/7nqEW0bNItjxInsx0pWMEgPtANz7bConazX1TL5GWnde
3aW6V9f1czoiiOqm7jZKoFtChIs2IugmoKlTQQRSP54rvDmrqneOjdYhOh7IeVGLbwnmQA9q/n1b
zE9pSOAVL1C+Ai2srTqzdq76KHEZHzBp64HgktHVuCWI97WtQXNROhaxJJPJti3bz+E8nPspUDTo
PP4Gt1O15eMJXZqTmcunkm5gSFtM3xCpD9jKd2Gm3TdjgdGZ33liJhZ2U0T53D76g/KY1DXCw04r
3Dqxk5MhAXKNJmJX+G21tqPQZk6l5/ucm/2cOtHXKNbDr35MzIYgkIUjdECRpj+lSi4YFIHPhEJY
k+cl7+lbyq1Rl6FbZRr30wBpsTH2rebA8jeYADHqzQBXpcI2MdYNwS8lDC6liY4y6awLmK70Gubc
3jGHDd2046xJscXHqw1wyYsvs230O3gwhtv3ZfGlroFGCnhvK6Zd0Uonh4zNrp9OOjydW4mlzyWL
gx3H0s6RkEVbqTHxqLOiGqj5JH+tVJ5VTtIAnfvmq7RS484e0I7DQPhiwhRdlYyEriw0kt9GK1Vf
zGJgnZu7OL73hSQ/URXKRTfMxSnELdAbyqSFa9yPAs6AkjO51S8H3LaYxnL+WxhHKwUnAU+yswFh
ZR+HIsXiO9iaa0X1jaID0FHNQ4xJ3HXJ7mRhzrAhZPq90cy3wTzwmfqwIoyRczyB5xw6lanhbE9+
qRLhthdDs/PhLJ1aWrizW8fa+bXDDpllF2lk3yp1eydycRUtjZJowvbNLwFaIy455sOXPY0kjycd
HU4BRvZZcmRY/bdy/Tcqeo3K7j+vXC+7KH/+5/950zv8UQEvP+e34tX8pBNqBbnHlIIsbbrY/+od
2ksHEAzI8m9/lq1Lr5FuN/lYyIMYbdgUuz/LVuOTQLtID1LqXMamufhXytbvrdFXOppFh8TPYA0X
/A95//vWd2eoTQVNafZiI0zOVI0hKNDDizlr8P3mQbfPmOG5ECH2HGKeehIzEVaDMrJYYHH5I70J
EItzDqvvRnV4JFYg2ViBlkKNbJ27fsncNWN6RXOFgNlIiH9lgziTnfKMTxPkBWy12Oh6TwQgIpaW
CwGJmBhbNNyuGFOQU1HpzYV8rrNpWmf9/Bz/P/bOLMtxK8uyU4kJQAvNwwPwSxBsjbS+/cEyNzdD
3+Ohm1ONoiZWm0pXlMsjIxWR3/GlteSSuZEEgXfPPWefnqwrTVAAuJOYviRxErD4saYODzD5Wri2
zrBS7NkMKLYwu1DZcsj+K+yvJ8vTFoxQ3YDdVoxBbumvrYx7v/AAF7qShTgbmq9aeJpPkUXmTxcu
T+XmD1pjm5QtARSmSeGxyRSjncuu2O5ACYQwdPsoLPfmUl8lQgk26guUAOWhaEb2h5gdanhG22Tw
KIoNAYJmV8qWpAcr//Pgzt2GBYW3t/AQrDp3eDGiC4+CtOY2mhxmHeL5K5sV167Xzex7JAyqtULq
sKMqH1+KLvukQtX0O836xM5k+UNtv2hDUW6TWY83haD1CBTyDYXumNoNzCR2Tqkku9/6hgJdbNhW
tumrsjo4Wt3f2DkFmCm2met0wCEShsyOfPY0HzvVlb0UJwxBpktyWlDUtZ76do0v/WoUKtvUdvkx
ZDG9RbZt4HDtrmiJWtMdoq+8JQrKiHv6nMTWCsLnPocBT5Nl/uYoRoOq6p3L/HjbV3nKfTe9WnJ5
EFbyFBKa9o22OcDxe6GJlFM0SYlibSurpMZI7mXajgFmQ3EiaP8mSvPdIPm8chuAsmHHPKUevDqC
9KPsb6OGLakzpu/zhVuRXMpV8/KYwytYp/RHiME1buOFwzIc0I/RK47pcjF3NOmmjTOAtilIV2Xz
LFF4GAl0FDtSFWeL2uXNmKeXgqt0S61Uv8KZEahQHAcPGWUCdSnj+NOiK1ojrbdiifrQLdGXLPtj
aGq3c9+cy0l8WKy6VnKcDkMvPV+jN5Nn4ETKWsuhZMgjAIkL7rEmuNFdFq+YH1g17rRhecG3/0aJ
PWacBSKAXdqn2uAoGsPhhCALYxPtG48D6Bs2AiRdjk2s7XLanJEUNrhc7rxBr1ekMI92RVjZCQ90
i9xN8WyQTWaV4A3eS5SKjwg8U2A15eXA2+9SxQcFYXllZJcauSnmFCeL55Fl955ar9tI1Ddgg6B7
NAw3whKv5MCPcWKeWr1Bt6f4xYcZuOeK3NFEB0Wi6rqgpAXDByNYbcJyuPO0+jlx3Ic5sV9zj/eW
X8rigJ+ajOctyDpXnGMj17czVZ9BWo5f1JwNXDszzPkms/euzMtT30Ta2s7Jbdfd4q2dKOlu9ThV
u9rU5nW+dFchzGEMEk3/4lRRuGp60hGeqLvAlfP1fx6n/+xx+m+5iHcqyd//UU02+SF/PEvFbyxq
pe2R4HVMk5nv/z9M5W/SFCZXvLiUQv6uEf94olq/4RF2sQiT2CS+zyP3709U4zfbvujJBAJYh1GL
bf07T1T6In8Rgl2GIdK4ZBqRmx3SBn8WgrUhz5Oc9vP1nLBviqo23xmpJY9xDp6f1qOvtjfvY40o
/BCbr2MiwL3Z8tyUSXuTjlX8UnoyfRkzTZw6I44Cb3LHY2NTctqWS74jDKLpPuLovGHD0l3Bqvoi
v6FtsUf0ftuWxVOdOtnacRP92omTFPdtDdMuASK1mjK3IvykR+dwMcRTtajyW+/imSkVGE9d1rGg
pIyvh0ZnAhpPxu6H7hnyPBqH8g/Kl7o11ujlkRt8c14WjzN6WbZnlp8YSYxUczdgfcK1MmpLBE7q
ZkE8X84UAtHSpyh83HMkUdt6ia2HvuH2WcJTBtCFGcjHE0U4G+bw5dxvvupNIoCNSqBxPDMyOj7a
bmOWibGfZye+W8Jcu2o7DB3Q/I13HUM1bHZdOzVSG9YxVdibyarRWMpaob6xpUwNey+oP7h2wczs
KpOHW+n291m/nBNr+lBtf0dkO7/Pl0rbD7YVfza6BfkL5yFUoEEdgWXSHAelYjdKofnu0oiTVXbl
fejU15TRLGdN8vAaIifEXVagI7YKcYDL8UmHqLOdwjaswGWFY+U7c+1+GxmlXoCTxded1Nxyk5RE
eGiUsBCTF2U8g6+wg3wq5K3SRv3k2WVzUooTCwhsmFGdZ4dXuFt51/qw32iJYwW6VQKKKyrhV17R
b0z2wj5E+3lnQzW7NkU3b6nCdP2yTtU+n5xqp1WZG/Smme4KkKqrNreTayNJ9M0C/O02bgz3hYIQ
SdZOvZBsygKYl9eVBa1IOJO4nuv8HSbW4GfOlN92Fz8bB6YWZ1/M30U+0QhMr9LJ2KhqTVBv8XNE
tz1aAFGlXMJsl2mzS6p46FehqOtTRX/wRnegTNZpSsBbNQKHPIr49TQaInDbtr4dZtc8//4etEbZ
Xk2dk+yFKcBxVbzyqfHqdRqGbE4JWl6NhjWsPNleJRmOZ3x637KweRK1C/1n8PYcf5HFDEpUZ6NN
12VH22KN03jjDeHzIuTg9xd+O+c3gHyA1pB4Vec3oS7WuM6r24FG9Q+M/uY6G1Pg5Gb8TM+yxx4U
5IWykxPlzTbQaoVMaKV3zNxsgTQoL8Ci4JSkaMuGngYOoNVHTywWx72q9VXJWZAX7QZWpcagm4G7
eWDIjkQC770WjmFEIuyk28NHw5uFJKHu58rJmGK5NNFHy61XDXLNVhMiKtvXfdeFx24erCBsqcGh
h+KqxIiFcd3+Mjo8d6SYJ2ywl+/uhd/oXXE5TWtKDW9l1qf+3NpQxvk2r5hzVIAOMW7GWt1XQ3WM
su4pYcXqu4L7jZAz1GjYKoMrd9NSsSUC2oTUJZJ1sVgvU1/Ox7pUDVO4c0h78xAn5SskoGPamHec
T19cHViX6bQ1yDSBP9CFblmMNe3i3EoMhmZHFVsq5k55Jq2t6xVU5s7lewnpdTVV6RKUE6j/mrz6
d8IeR8ubAECPPR742sKINsSnqCkDpIobWPq8WDvdTqUJpa3+pPT9MA8pG6wKd+w4Xo2ju4c8uJd2
kp1DDvf4HniDil7AbDYb3QdhHWHiQxKnmbog/2maNG+TJgutMVuPObuPS0TZR4NtQJqV4uRGsn9g
JQPC1sh2BbUvQWpXfkoslNuVcaM1gHgmSdXDYunfWjMnWICMvK5QBv2REj2f2HOFgwJdNdQ4pE7m
9F10vLuV/ZZH3QVvaXPntaZw0wMU9JuOfbaJJI59ypI7oyttlL8FThvPkb2RKbUS0EA2gKwfYmGY
7Hbwg88DOxlMhrjpDQpEBy8MOARXOyCyzgo0wklULhIJbg5Aouk7IIw3vVNEEIrRWlHowUzWxWfW
LO8iDTdJWFznoQPjrJwgjjmg/GI0Sz93xUHRSOcPBdwgnSfWOpogQy159Ohwl0PzdjZ2PNwkSXwq
NKD8cDY5/innPWVL68syb+9ogb/JuugbjLYbLsh9SxWXrIw73ZmvUt351BcGyHK8r7v+2l44pFY6
VFTzUl6QsjMNzZPtFU99rD/EWW1vbK0+G3GOKuwdG44aa8fOHpuuuZ2K/GyFqCuTAd807s0jDc7X
5li3R5YQNH+O430vl0DMeD298FDDV8T2zcnXlDdJ27KS6PiQZRTF+CHpV6LlAM8BwDbLzE0/5tWv
VNFtTds806qMU4YWi8Kb7l1mTNzBChtKTr16ajbSl1Po+Hbc4iankAY48qI2UP+p52DlqI+Y8el8
hs6mx4+uhU9WauHeGmf3RgHrADVGPYDMe47YAjJqUQRxXKNpc+2twpjkuRayX2k7vn9NxtB0Abyv
JFVIq2iEzDiaTAETVxARcu5F7QOkNfzTuG0B1yVOQG7kAj/TfbMULs5//U4N+oWwDsyxSBM7ACkA
ZJ9rP986Miq5feM6UWFPtwSIm7Tl12vn/Cv2kIJZalgbyiBuHR3ZPs2QHly+sOtuIjhNhxLL1TJe
9v1EDnzUDXz5/FWdObfryUWxzDgBcYiH0uPK4tMYqpOn181qDpcbi1SO3wqrheUv1SbGobnm+mAJ
kVK4GKfeTU/lzZoJEzkOdku19UBV7SKKcHweiKCvEmK7BqhNBNblntCSSYOb/WUaiq1MmWTbzGxc
gHWJ64sq1XfKxhBb2upbNFdvfKAoI7hq/VKvv7uzm6yafKzwVtvorKH6ZkucUumYDXwkQwxUasSY
ezH7N9M3faSRA+ZKcy0mKt3Iiwt6O9wRSr8NchMyA9hdwdmn1JVfFEtBkBc+ATChhucwtww/H+Lv
4bA0QcEncBpKgATBHKaVtzIKrAoqTPVtSwnZroxtZxNib15R7MeNpbSyXdUm4RHpB1AAsSsfPn24
MUU2rmuB+psqJ/HdZiYSDJgaYpHiUZSWNBToWUNwvun2FTmNQ+pozUNkK0o0Y9BiQ9OPewnOdKum
5avgkB/YJh9J2NfRtiFetku9qjhJWh53CVDkUB+Mhy7Gjl7WEx6AmJaMLmn8bgSULzvaEpTQbuEN
8uhyFbpD2nwjmF6vOQyFhzjWtKB0Iu9gFEohTbfUjOkCgDJW5MZmHBZjir91QuxNMSH4OT16HByR
1G1XUxdDGXejSHnrcUhCSMdhfztrzfyG+b5EO+Ika0c8CFQ17sO4pM+gqL5l2A/uwXxglCrG7xaR
J3I21IpGcgGellvlDoC9G6C+v5YhYcXtSEdnsxG0VgTJbA/HBcDfunbo0SDlE2aEt2pWpcXcXZUj
BPNunO9qWZ3rUObnvBtGCIx18giu1mbJEH5S0HajGu5+bElWtdc7+wSS/Gqomy5IlJlc93pa0zfF
8yys7cSfNQogKXVEE8jS6FTrbFl4R/J9W+f2bWsNOtCFAQvXYJ2neNg3S/zJUz4N2HEREM6MbxP3
6WueHhnTOHWMcDTgPnJt+MM0zD44hvfaat4Tk80IZcvlfVzLPpjpXg1ANeNbmNjBe5zP7pexRg/s
zBCxj6QKmPjMt+bGfaW4XuNLhUqhu50BMB6aueEuxRaIbObXTULJTcztq/SgB3cRD1buq9aF5B0d
oBxwJOCwfLAKp9r2g+fuo9S9w6F260WcLKapVC8ildk+cmaBJ8LmZBrP4bqNqqOZswbLiljd5MZI
vWclsoB6hfCqqPX0yx4opndkBeTNKdVDM2TdLgXnQ95iiW7MC5ldCy2xggkAoXPUXkZRS46bIV58
LSueAFzDMFqmYk26Ej+fJWR/D8vCgQoLFNacJBYcaILteoSy+ln34JGI210Q2ku+8VBujyRDvXVV
Gem3zLOGTSuLZZdqM8UNiJL+VM13+gQQo5a6cxa1voXEHa3t2CEM1HJkprz3NoM6n7tD/ppCNnnK
W++/gvH/ccX9rGNYwrm4vP/VxcLn357e8/wTTk/+N/9dffxJE/nxs/4QRLC/6YQGwZshhvy0W3CN
3zAko5lyl3AtuGAoFT/kEPs3iDzEVkkFQ/Ryca79XQ6xfgM456CheH8IKf+OHGL8aovD9UzU24Uo
x56YE+blz3/iEUhcNBAKOUINL8Pa3iQHLRCr/N3yia2s/71IwmWZYbm4+RB4iCPw1/3iwcM/97/m
AAr3H1+ZIMuBEIWyZOm6e9GBfnplbIw7eLtUjfaInaSGQlpqMKNuatjAWJXDIUjkYmy7uXKDNmLX
Lpss+RbhTrhOoC9T6qjwJFMsEpgCd01PFIo1eNivxhk6Rz7P93ymyVbMjNzKpUwyIkrOPXNU56Em
uex1aenPbkcqNKdQjMobLHUJjZi9y3OSXYaxa1wPVPz8hcmCwr260vmd0kw7uLPCn8aONADCOayj
XLqbsdPVVrDL32ACTs8gPmNO4wyITh/yZO1McaztQju6mq5vI5k7R0fZ4roBpgGlnBtK2TnuVQED
9NGm8Opaq12KSkLuG+ZZb/K+Wnk13rZVHdmYLtp4Yg5ps+XTg9DOyhjX00FJr/rouVN/l8mUPLKk
aLL1NCj7wehceoxDMr3QMvFKLGjnbbckhY+ldwiaymvoWDUcFdEY2DXkzdjC3szuLPa1nXqH1Mys
oEdd+wQUN30NU9Qv9AnMMfvfC2NCa2VEtUmkt/BbOyxSetNkG9EO9h0hZOtRm5bibjbr8aEaEnbp
9dIFlAjR8VGYefrCcWSm8q/kXZS94flenC/rep7cflVUCkpUPzfaEY/hMuzoK1d3cBDybpUnUXif
Gmn9QAyx33u21m9Guy2PbTbp4UpStPg2X8h2uTbKO1RRuhwX2nJtR4Q7Lw+z73hztF0dxvSgJ32f
8IGH5m2NiXNXotJNwQDHw1kzRHcuhVCX1YkRZe1JKz3O3nrewl0E1M3+QLkHPvv2nUmX2GJeIGPl
Zp3uM2boYxvL6XuW0sdhUX+5oXC4XreyZj9dY3hXmTR9UxAuJAYZBa2J700MQKsx5HgbVSpQOrXx
5HWcuhRLN4za7Z3dOTGTUTvP7x160EcaxdpzZE7zQzV15heSGXU2XdWziclTVZ+aMuf7EA7tjudP
/OYVFeBszVOFde5ERLG2mXkUVGFswu3vcjUwdMPdDnQ9lMZqnvR+q6sRYF41WdQ4x90y4/mXosL2
sNTfSiOMnh3VhaAvSxXtTQziYo1zrHlrYggB2MMq2KlJjIQ7lFgrI68oOXTqJZck7vXo0UCqwoI1
8pXzS4cub60vxGnWa+dVZfg/AmbglBVMEnk3eGHroxq0cqcR+L/F96yd49DA44hPX94vda5xel1y
y9u0i9E7G7V0GrNnUiGRqUT/onEr+U5fcXdfyip7jLAs3U8TiWjf0wSdtEjJ4mYOjcuR3+KFlkSW
b+Jwdq+rpKIfVl/M8RGeAFadUhg5LF5uZrfZLD19xbud7k2W1sfBmDR/yLJ4KzRp3iWLqg9TnOoH
Uh7aU8a1ZfB6huqTMywbYW2J9DWqKT46lij5WkWzxsHdpkFvmIf2dojn9oNUu80nQd36OJrqtZEu
yz3cb7idu4g1pYvDISiTMqcQTJdg5/eW8povkv6j3zCSXSMW0lIRCm96DTWhBVZOLN4KL3Vm+oJP
LaaPxtVzZy3w7XBGNZujkTDilDSmHJSeGX40GVWAw7e6RY4lcG1x3QAU7rjHNUglGtx6w/bKHV67
4QqTT+1zL7h0KcV4gdAm74QyKubDjqpFN8W4uMzf2iHE4iGRn/oBMU5YlGowXViM0zmByrJ2MYCk
GPM4sm7KrKAjSPY48qolXluhxnjHQxQ0VYMZL+dOK/V0OeF5F0GZLXDAMSAS3sQlyuXQvxVlPPt1
OQybZazsoyP64dRDIOZ8r4uD0wuH0Ty0D4Tuk7vaUsu+hvixBwpOhUCZI94NE7XXZgyYm+YX4FNz
XNQwepGQVI7dNNOVuUqj2rjNeNiC3TRVMNfQ2DrcR/jmCGSfaMqYHi65vfUIQ+1MDbF10vnwD1Y0
VFscheEqrh3qsDRCvVHCHj3NGZIivXbXY0lac1lYHTsqkQEPx/Fo5QPJ7i6c7mqnyQ5uwu2mgT+5
m8pouNJ/rwgI5zg/tFqsvfW9qQdWKEdAVY17VFOfBL9PuzXtZ9ZkO5h9iKtbcVk9InPOT21Nb5UX
W+xe0QTotyjb9qFmLF+5XeQ2Kyefu1Uia3EeMxpsifwUBiazRPkpcAIQXcPWRcqkHArtbVeYnncs
BwY3okeLxf4AeX1Xe02MFHipJpAD0+oVZnyC447o9pM5A2UOdWQ1K+c76qtpyG64+dq0x7W4f+M+
6g9NaVt78ikDk2BaTjQPjBSiWQ0NLRSfrNxK13eDY3fbNucBg8kufaAlKb1JvTz5MGelBfw77TgV
YXm7DHH5CDPBQTaOkgM3ww+tqIon2eOT90pY9Kz3I1LoU6bWnYvQNmeeG+RQTVkEcdxwDBH5xiwp
O0QAYvTPLJZMqUfZWiXZgkdd5ZuLLumg6ovNTGk46lOhsXNv0TJxcSANdfNrNTbxGjvsiK+wFB/u
WLIHL0V3Y9LZRu14ajxrYztdTZRpH8HucbONXSN+pxyv0Hw6P3HpmaKcIxpu+Ph9kHd5xvM5H7Yy
W9KneVTsk4zBuh3GEJ0XbgpPlkV21m1B7+FrZSWgfKwh2Wmz4vfGbi4PTNZqUwv1Y5T5p5Bcdo8/
uWkI3zogfVj6GTbHa2J4v4TwykgOCXx1pFrnSHlCUNdRYMffm27e/zQb3PwjPsj89W8i6OdKQi3k
Hclzi19Pn0Y5Vq0IG3Ze6+z9hZK+rRl0W29Vncd3PAAB1+QVUXAfDfmpT3wk3TWl6n8RAf49VPgz
pOvX3+KX031Yt+E4R20OCKwcVu1DFnSP+2gngiTAtL31bvFNEzrc62t29etut0s2f5V3vgw4f3rP
f/8dyOzavOuEg34/p/90Do/HOadJnHeC8KOPJ3xbuOztJf9QVIrfFc28yvoPTzOCqPb8zJtZlAGY
6eJNmKS3BYZSVT3WgtVVvq6Iz/fhlVXXm8Zc1lh9yDys/uKj+/PgAFvq8tH99Av/kjbuRqqo3Ihf
WADTCab77tG+Ls4iqLb50Z79YKW9V/v+zLpJ0mfj/xW8zfirN+yXKcmrwrRsL28Y8YqKZi9fD8pN
fI0jZ1U+5e/tWezSv4hxs0P/nz+ky+/004fktgUXrKjZVJ6MDd9PjmAbFMZ1eteeodj46i8AUeZl
y/4PVya+W2ZClGTokr/8hSmq5AK2mO+Hdt2vo91m2MyB9NPNdbZDbQsg/K2WA31YO19sSEfof7zo
/+gaP+saP7yOvL3/orQBczgp/+//ef/vf8gPTUNCirOhXrkG+zei0Rey8B+OSf03svo8X4X1Q/H4
u6qBN1I45D/47w1Ld+1LEPuHbZIcNshh65K2Z5FgELv/d1QNNpp/urxIIJJUMLnJmy60Olydv3yH
h558nK3jF0p02rYAY86VjSne7ZpjxjoJy+HsWkeO5NN9ZI2UWDael5yTVJZvrGDdyeeorV2EP8wg
/tgq7VbDQ71Je8t6G6DI5Nyg7JkcT0ZPJLw2AlB0l6iF5quaTaDQyBbu6q6dz5ce0nJtVI5usowQ
tCalnb4WY5c/OT12sJ7emSHI3dbeKmtBSxhY5D5TNBmezXkMH6c5zN4ywdYwAPZpMkJUGuchtIoq
3yjKf18m6TrPpTH0D1pmhU+eSZcvp8NRHVMK9z6WYmk3QHNTgnsIzyfbyj0a4lyD0k6otesmdNM7
14xLtaJ9csE66unFM+yrmeIKATO9zbVV6tb0AhcYG3XsapfUMx2AkJKYQDnwH5h8uLmbWZHcu5ZT
fmt5N4PZM8BCeaI5e91SHLGT44nzjNJ2WOu1yZQfBuwj9gqdBtptl0OEZ6oQxqflNPWNTcL4jGYs
WS9l+mWC1MTUrc2WNVXglcZymFRm3oV6YbxZ5didc5nnZ67Z5EkLywIaRRY5rwsUzFvTKpdPO5oU
A3IxM/tFy0D1aUPpFNZsT6c5TaYR0UfObgBzpqTOtnoIC2YdYYqI/YhSiZKQ51B8yC6j71DVHZmD
1DTyu3ou1LMWsc7lg842aaf6fTRGzVWnppFOMqVCX5pkp2C10hALU7jaUzUff59mRZ90WTlBQ5v7
pkXzeKS/U/IL9U4w0qY0QGyz5HuU6t31bEFv0ugmK/1COeRUKrdW3qVjb8FTniztM3WjITv8wv4i
SMlnqY1x/jzhMD02+kSrl0e5MokzTW7o/NQ1VkgdzzcjG/fARLPPyZ3lZkpM557ungHbKNU8vi5D
91aZvDjPVu52CavpNRYWJUxzqC+BVfZiM9PaTrDb6nhzpzBZUVqE6J0uTnYTJvQ0i2bWSJ5d/qO4
V+qtWzSxTfj+bmmbt7+WiBRVPLYzRKCheCDqx6a97KueJtNZtMdxoCiKhidcVGbetTu9IyYCQhD/
RNv2y95FbsB+WvPiNVW61CO1Xb1ZaGDb2ouBhbGyrOZKdhS8UKuXHeHwIq0UZqtv9VJmFJFY4eV/
CrXHJmmTb5VFDQUzhQZbmcFDHgey70/uMMXbiYqd5xxW2x1Zr3yDoRkMcMzA5ENtYABsUpdoaQxz
qGmLnABhRQe4z0rauJita5qrSk0+ZXUzog7NlB1N1HftPRAHJAxt803z6L1NLwg56Mr0vnrLAljK
0CfjUWjAfhOtps5Sj+y9loPbGUxXe0YjIsblueWwgS1Q3Fb6MrzhXZ+fW0zqV3WcOmyR+kFUKy5u
tBBcFm9xvzAvtPhP1s1Yg81KR4vyxDCnVxpnkImvIsWPMA7agyBxfGVJnMI4yJNbAVwrxUs6MpiG
tFo9W3CCd6QMjXcDr0WwCLveOtFgnpzUwcqG0yfz+7QbX6dLOJuOBGEcatfojhTbc8UQ/jPvZoag
U1XH2IVjtaQvoa5Bs5ro2zvHbqx953sTBTO/xL5HP7LWdmfHhyGs+h2pbfUia5W9OsMs0rUQERm8
+UKj8zo30L04/U5NNr2UWWyoR3zs3Jai3l4Ojj5OX1PST++2SuWpDyUArjQHFhi2k3W2e2/aXQbB
qxFt/3UminTkC2k+uzS1n+a6MD57z+n2SehmV50bGntk6Hirch2XraskiaxFhqcEU+tJzrTlmjOW
unWGLfHKVcmyFYlU92xx6405ZwzhorEfMP9gzKhqvNcGU95XqDn2C/LjYgSwyxKytmnHlNksdsoj
R9Otm0KkPfN9rBNwqabwCS3t1DSWbyHWUGJsjltChq7Z7Mj/pcaKFHjKEjJ3D9IdSSAaJSAGgBPi
rqo874FOvQwrEsxTqrAJApip2W5zxKBnz2rCILT64s4DgP3BnSU8pGTNXnCr9DgwSuuJxGzVBLHs
1YeFTYXAPBXnWyvs4pc6TcJXtZhzkDlxv857UvRKRc56qY3qDciEQX1zP95ofHJrzR7Gc0ME59mq
E33LPTXcVbNyAvieNHloGsXp/CmXVqb3LBFN3CmRyB/yAm1yYcB/W/hZwTTz0Fi18B3Jkg6fbtEU
78YIiwoxPi0pKJ8Le4OYlewz4dLMV0kMS2YZwW8LnSvclsmW2OkMvsStDtjLWBBD6n9IU1fslkaL
bmQ5V9cLLbOronPTjdmzcqcpkqK5voi/cuID2wGHA9aDythi3vFMcnnS3nfGaB5cY45v4kINm9FD
ZYyIuq5oeFuOmms338gNhtvWieI1CYXlLq4UwpbVl3cTp5iNVJZ3sMzKOHWXYSpF052xg0ndL/qQ
ZEOsY8fR9OFAr6W6wwxaYTJk62DBt6P8txr0hodHShRJq+2xWHmVJTmTSOwgRqQZrHhHuY2isruL
bO6ltBoIImDEB2moktr01ichrtK5wCOwIkSLsmAX+O2pXE+oldRJIvuU2NOjaSi1hgyfbhegEGv0
PWenFbQdGFYcbfPZiIMYG95Tl1aoTgMWirim/3vGtHpFXQHluPkykIyPtK2z8CpJ/c/pSXQd4Wsq
23hWe9pW6FZ0mKamwTPVwvibx2nvisjcohX3PshWovt1UU4rc7HZvowUARaadG4qfDK3YeSM66Zd
sCbmWsMBJOHV57W1bUccXRcm8K3bNpHPsaM+sjeoKClkm2OV4P+BG47bpunVpu/LcO3kHMZMqDqr
HLfIlqY4w2/artkAiqRHMVgoYxurI/D5as9uwjsVHc1bllYkR7PJxV6yfj9HoU5o1zDLazGMGVcK
ls8oW6wd9hVnR64l4vZsxPEWxVCn4tSr1qnNUXUwSO5PwvD2bKzitQwLVH+NSsOIEPjijesIH6rN
FF1e7MAxj60V5V/ye9OG/ROSk8RdXy0uTtV0FCu7rqYsiJbJtolEa/K1K5fqecpI66xzUUalb0wL
fLxizh9zKbXvQ611lk8MEDiCBv5uP2v4mUf6uZOdgwcKzYoU+CdZTxKudRGOEt9kXT9GCxEqsgKS
nQ4ukBsOo1yOCV/KLxFH7n6xIueua8Lh2wjI8nnpww7SLmXQA5XsFV/9fNh4VQztF4p++chFZj46
jlbtRisxSMJ6i71rJS1+QUot7nub4TzHmKMPtxRbVBr+TGf4yolMF3QsDM0da4OUFm/0WJLiSGpI
xTr5WpaEnsHRa8TURui3owa8W+6ow+mxUy5L+VY66fKoRqiG64JV7hGBQVtWatSb19+Hsv/Mqz+P
mjDJmQ4Z5/7FcfW7+tvpPfr+nn+WfxpZ//5z/tjCW7/ZfAVgpwCjZb60YG3/MbEKJlaY+R4WM8bF
34fZH3t4+GAW8DmCd5If6Bn8Tz8GVvc3phd+Duwa8V9/8kd70A91kOKhfypL/qKR2SBdmFRNYNU0
+djEEH/RJdWC+q2YDQKPiFtPMKqy9qV5Mb1p63IR+8mWDG8HOSU+HM7HOmVxl7qnrHpVYjrIjt7C
Qd8MWMZlwqPXOyc29EhGAw9HFko8DVibn97y/07gdC+/088KjnUJUjC1mhZi2YWr84uCgyBfSdzn
a00m8t0grv00hDhq3dTCCpNzojlFc5odiaZ5AZSXme1ZSDy2jPtwX0mIpzYRkqD37OGVduUpmCx5
2XDn3j52bWjeZp7EAaVn7cnRW/kWokXA/k5NHKhSuulryiLdpDF1rr5EWXVvNPmMLxSutA2FPWN6
bVJjC+nWwOTIl7fOd3GtXrBaRDA4FvxvV2NBVN/khrsn/Utyt5716aEYJwy8jPUVcYw4Ttn9IGkU
V93oXrzVLkCQrfX/2Duz7MiRK9tO5U0AWugMza/37nRn3/9gkcEI9J3BAAMwrTeEN7G3EVJKmZFV
pcp/fWWmFEHSnQ7g2j3n7OMU01sV1CnyRhQRV8aKP9ypUXfHyvSSH55Eulr1fjwfmTZh7/LKgh0q
WkmXalnjiy5xginyzLSEabUTOSdbMZRdiHLQEHMz6FWNWiV2WFLdi2F6a4TIo4QKZjj6vtLOTSpD
CSYLusZSary3VBkdhZO3C1khmx+QhLnZN55hvrbUtWC7LvFYUgyKywstOyq2cd7C3KnyjNMQt6wz
hjkJWqZtrmpnhonaR/G1xIl86AY/vUWJzW6Vy/sDfIv7qmRzQrcrvuHBiMaHElcejJ40eKIG1j6z
ByZKg+vha2FIU2wvWWXQ9lhhA2v/XoKSxrJdV8IInnU7y0OSzN79mC3NKVwot8BNxmcIN/a1lG19
cCDJvDh1yak+dkHF+sL4jGghOghSe1dpz5FxjKED4DEz1D25TzkibkDClTThvmtI2+ama+Bnr9KY
31FhlvjUU3+eP0aXwXHbFPFsrfNA+d3apMfdpA6WPljEVcwEVpWEezpdi8e0JShpJCR7uimfeD1+
fV/g37nQ6BwcqIpBqDXwiA6+EhghquCuSQz5gsMmZLct9MaTCMGNkchbCnlDuO9Re8xsF71KZ/ro
90ptKMfttqNrls8iSaOzPZG8WOD1WLJ1b971Zi8vlY/PS41BBxFvck+FGYGDb0j54T7P1Ew5u99F
gFwaKx1WaWFb5gZhs+v2MP2A+HmDYlZKUtcfbsKZeh/yoh2U7DVepL46DHoOcK3VTjCsaktxcgzG
eQDPExclrdeiHb6NrqBWOmuTkic6Hry3MK7mO56OwVPKSmkALhtRLzvLaK7XcY4cvapUnH6E2qkv
U4Jz+SaEC9jt6Ckp0l0YtfoGror5YE6NR463yYwWPbzOvreMPcXGT+yi5Rjbtd2GNG7zTJtvdUfW
mY/BWEMo9gyVna3Ztr78pjNGDkCCWFInRrArsgULtQqEErcc6IReLei5NbL9/FQ6WcZLRSE+Fv7k
3cgG97NlUCsE7n46dVlWvHUT56Nimvv96Bkwrii1BtxH+n9j5oZ1CTnTzKsc+vRLrA3z1p263qd+
Ssb7yYYXthlLTDUSVth9ZhMf3WRTTleYnS4eeoiFI28ykZdyY8eyUts2ysn/elowNRnhdB2TCrgH
6RVNnI0JCeiiyo4d1KLHVDfuWxmZzSa02XCMMUTupEK0bDq7eGWd197zKCs2KTs0+rB1Cx3LU2+e
3zmPUG5iKp8W0xFAif5sOGV1OwbpTJJ4APubtjBRSuGR9rZn1b8lxGqrldN0+h23fVyuA4WF8n9+
oPy5oSJw4GMKYnkC4xTb5T8+Tyq7R4NoSMioDerwBqbKKdr5e3tDQv3fqXPL1/rjs+uP3+sXXYzP
UApem++l13pLzfI628T5duduNc+aleGvms9+F6xksOHjsQkJvP87ae5PigumNHxjC8wWTi+S5J8U
lwLYorDY9+4AjbhrM0d0IUiyFu/tsGrMdb4Ltv/mLf5V2fr5PQGkOoAJljaXX5SleuZXGlMgvQWB
heSCs54eq6Na+fvkyuUff/Vt/vX7/fIa56J388SdOU4Uq80Qb6I7e02wep1sDPwW2xUbkTUoN3cn
92Clk7+LWv+Zl/84LzO3Lm0u//t5+U9+VfSav3+N32ZlHKsuxZCCoBBcXCpj/jUr+39jgF58lThZ
maaXdO8/I7wOtiOEH9OyIPH+TPf+Y1hGEmIqwM6Kq5UaYRvm41+Rd9yf3bz/un5/GkmRbxZghw/6
zPq15ZmUE64gli8bWO/D61Kf8H3kaXQUFik5027SW7t1qiMegOqpDQz33ae2HbK4me3rMsFIr3rB
eVdTFhGmM37BUXDj9zz5o3D96HqqUhbbkV28SCsZriEyFYc4hp3H4slb103vPIz0u+8SqlSuJBHZ
Y06i6dHA6vBSC0FdcehnT23b9GdMesPbZLnsxLtuLHcGIJJHqvjqjbBq51U3kNQ10zrjhNPrRytw
6U8v3Ny58srBegM6QFcuAuq00mxwaHxQHoGTxf3vYdI5WpXjYwJCPNjN1oy+gku/+PSjob+DtdMU
uHgM7JwEFbnNpK5gmrVwrqyUOVGr5s2MtP1E0mkxG5pQJqQbI/82+NuFwUgeTJWbYf70svfMcKZ6
3dksNiEoDWFB7XQ+veeJ5ouyCMmvsWPa342qNh9Cx7YvEaP7riDRdRnZR90WwtCQNkgDTKZOzkqO
YUt835PtpktpT1hVkQoh+JATWTsqwCPqg5G4b8Mg/hxUI/0DkCbzllkH1FCWesErNr5gOLtSjqQf
6Z/JF6YXrQo/8xgyKEJ/j0XMq1kL906/jrMSFhTZPtfdpa7HgrMm94qolTWvOGzNZ692ky+VTtUh
Qu449gbUTZmXJYwt2U7fNNYrRActy4YxsnQOGZl10j9LdhP3A44yS/eUN5mTiO6mjv300UhEdDNZ
c7/s/pf0jiyNrn2upoadf4g146Om2eihdEXwWhBHB+jshq+YXymKDTMrAF6IaGMOVXip4iDnuexY
13Wc6yslg3YXaneZRwvvumTnyksbszPpBRf3Wq7tbzjaxCkkZkeJ3k9rL84cbL7GT8tvjOpEZeni
BK4WT3C9uIPNuB4uGgfyHnRSd1viqr4ybWXu68VZvCyb2YPhNjZpxFwNiwN5WLzIde9kAE+cdEft
gktgym+22WJc7vhcYPsiZt8WACvaxeDsmyWd7HZjvAbS20xmELzXeUJzHA/ldTlSRMBg662SEgNp
3+CjhsupLnaAaYl0Z0aghGMyqnS6L2dr3KrKR1jibrSyfUgyjlXSMskebIsx0js5Mghvsauln/TH
kp1evN7Z4vqupIsteXGCp54sd6Mtxwu5jfzsj+mwoyYFL+AQtOisHNcOzeJRIkcZvjlTbFybJmGg
5Rc/sTkukvJsZ3UWARmM+n3NqRWCScPJd12oyWe4YCtEkVRUF8Yac5/9PjHUlbDZCvsqHnFWJYvH
ytRm931K0u42iN34u1i8WKll6W2z+LOEFY1vDlSedbW4t3AHGrzNOLrixdvV28S/icFRIFGMiGP4
gw+6lMk6MAdjH/10h42DaW6R8ykcdHgX4d+Odz4MnXVvahJv40QojGLJaCVLv3i2RZ8fg8Wctohc
T+AEy4sTNd21XdfGNl/sbDHi7y0pp+yRz/600YvtDWHSPERakKtaTHFgn8OtXoxywU/PXJ62wY1p
NNTJcyIj3MmB0vwSmZXaO7uorK9JYIhjwTa8kw5PjhmnpItfYgPnNxcYW2WI9mi3RspqlyJTd1UP
JPxEEMO47FyLsCygMtBDdVtwjGvdXZ3FJRUmmoy35hPik4o/VkYYXE+cfnctBV5LB0tx7idyQNrw
3ZvBymMIYRNSg5uIN62sEOifzPHkcrGThjKMhrgx3LpCu/iM87RkU2i1xJw5J5csXQges/XHkE7+
a6mHcpaiKKCi7Zek+PF6CrnZ00kk2H0SsKNfyl2qpkZc91QAJz5wE5MqKjNZWqnafmmo8ivf8E/G
tDRXCREys0EDMJ6jrGVdKlLrPrbebGSUG8+dnWMvaBxPcm/+kS7NWK3dmI/90paV/SzOmnQRHzTw
tr0oneKVq85G/1tArXSgoqw644QhdmnjgrfAfysvMZ84juCjzpfmLhXK4cNH0eGQ42NIJBwnYIJ6
rdqFjqxf+Hb5jUyq8oFMA3goW9M2HAILEH4dfdSjXT6W0uJUNpoS+C19YnY2jeFRcLoB5NPN/mFu
0MO9QdY36dJHlhQNrNVsaSkD6DqceFQbJe9zRI1ZjDtCrVynDPQqG3L73M5ErYWgPyfG1PyI7EqG
P4xi+LyxtMofkWy7vTOZub+SS5Va1JZqHyz1arW/EPYnl15eSLb0r9Vzlj74VjasK4+a9ZUquvTS
lAksxqo05zvTwz6ynjxvOCrLmN9Tcl7Z3jPs2Fqxhgw/ZJzX3Hdq47PLHep6o0heatsct5Pfjisx
1S1MuChPnupqMBlTojbG3NZzBTeW3cA6gjC6rSaVvOk5HPbDXJfhugS8p9YTxk7U0jEzHtnALU29
sr1MQT3u8mHQd+M8u/syi6ozosb83LdEZ4Vj6P9Qcrr/jpLz1ybsvvpKqw9EhT8Gw/5hxuJr/TZp
k+YSeKNZo3osU//QuOn+DbocI/hCxloGbQ5z/0yHAavjExR69KALanL/tZZ2INMJzzKZiYHlsJz+
S7Ccn4v33x2Ul0E7xDBrg+3xsVEBTv/joXzEBEANVDFsfHwca0fI7k5mXvpY9WI+tuRinwfVUqzl
/lR3CiQVwKm6xpMwUrv2Qt+RSdGz6D/mMdLfgP90B5ZgwNNBpgsEJvpUbhK3E6e6TONLPFiKmE+L
sYpRYd6y9iovsd0b91kSj1SI16BaEyiOaaDbhySakwtHEUiNPaQ7Ogd6yslW3Jpwkde2kXw6C4/C
qIvyVSXzfGFBK6E28+w5R7pdYTNy39KiHy+hx+aNNz/Zp2wJr6eejFDqRT9Up5Ak6Uxu7mvCznsg
MQGhdmaURbq8ttopP8RhYj+Ug9I7h6f0xyAT40Fl1njsZDptx8xG546mCbo8xvoojKaNBXN0P3sx
rXMmBduMzvXWXPozGlWUDGyzujKbxrm25sQ6xTqDqg1O71s6a7VnNxnfpuRc2Tl3vXjtO8G6ybDr
5G6chLvWkU1ye1SkVOYg2Ixaj1ueJOaLlVK6GWOKI4lEkdKuVm3yaEPrWrPiHhlgnRzSqeFjLfNi
q912SaMvKbv5XZMOaXMXJ+H8XnWlPs9LQIeW72pryTLeGtPEcqo1rfIzm93s0hd2Wa+acZ6+4lS5
1iYQLRQcWxXbmtX0DV2WHH5MyptuhDtJ+iGke2Yci2kVtFieOsLR53gqLHC4rk8OAQYyvGDKzPnd
OTF/ecWvZbqlGx1GLWHn0Uz5/PVjTpCb1NKOygz52BIVAx6Q0OoH12RWG2JE3E3dsadOe7brWyg/
JmF7XloINyDNL9hf5DbIWnwSxAmTJ8A1sO3ZrzKGoyA3NKJEWfhEnoeau8werNsIX9X9ULVMZXgR
Zp6V0Nw4aw3mSMJaxFCIfSdtN0YSlfN2qkYnxCM0D3LV8rTjpw98TU9ilRwshsG1n4iLU9ssf7zS
n/wbM3Ht5s0oTdW+NIlJBSDdoreJpU3s3FZR3qioHl4LhaQEin309h3QpuvSyNGyc7PFcJDB6P8m
nb65Y4RpzkaKTyIrc/CBY+x7t1iteBBjESOu0SLrwwBGlG/1oK/qzND+um4jSsVSpkkFp+ilqiP5
QLV0RhVXxAxWkfIjtUZZHwCowMa7S409i6wwiTBY9LQLiIbyUz318XU4p/kurPzoZqii+YBzITwr
ZsB15wHpX4thtF6jOLVwZ5K74bqtvvLYFgwpHnM7Y3J/D2C42ug5oTGwtdL6I6LV8qhbK9pVgztw
MBvDXR5r8xRSsfVYqHFpSjCn80SW/N1OMoe4iSFraH8+OYmkU+8up/n3JIjCbNNPBjBpu8rXWcYB
Ehm+mS+Dim2iI5H5npGFufbSybvYpVm9WzoAVRiM+gq+rfGoPS976swMUxUAzpjc3ZS7+8Hwejjg
HDRfE2v0dsZcYlsHOSEOfpnHjzpI9Jpg33BuKsRi2uVy/37mz5PE6cP8U+tpeq0ir3n0AEtzveeg
Z2DGsNJ2wV3Eq4AYmrvCimVcz27vbVW3ZOngnBATwrMw3AG+KadNhbq/Ga2oPEEiwOQ/We3NlNv2
Trq0vfRpHBwc8NUcorL81naU7Nc+tpsr4bZc/ENdbQdRxe9Ba/Rr0J5iK8e0Z3FcmBwHqqx81r6j
7ojbsa/tyu4l7yWeMwRz621CY79PyGG8z4XsSH30xDoIifhvtm+TdXJDQjySwzkqUlAi3Fh8ojLt
J1ddP2VP01BjaLHb/uxYRn9mgEoEKd2+/+pz14X5ABIEkQ6Ndu+ZsXmD7wwed9ek8kpyVHgBexw6
B9r2AIQAOQA2IYJoSwGl2s+17b9Tscfa0a2XNGUy5dmpTK3xwpolvfIdzg6rOps46NB5wW3JltVn
r3X1iJozXcoizN9pXiCrFWXFhfu1+QVPaPqoGjehSCe1nRuWSvB9kja8qr2GU3Ij6bCoEg6VFNtV
O0+ZmEvaxh5e2QQUchWFQX32GzO4cXkfnmgZ45RZMlTv+Jbde0mvzzOrHgKUblnXMSA4GM9KFdFz
YETJSQcRtUy1JlzWtxq7mqquEqX7PY/fCa1tFjf8WO13ju3eh7GAgDqltspr75xotl8TA9NqFNfp
XVW28FUTz5aSy7NQ24Kc021f5DMqSTRfqbIwbuvEhI8EW7/6aebtNgk1ozdu0lGTnff1jSMVFtia
p/RQ1w+AzDp4OByOQVs2nJu0ITxWQqlzAAk7gpRw9XO60LoiXDSXxkt4cCdzWzxEuS/+Ll3/Zy/8
+73w30dNh6Hxf7sY/v5/1kn97f/93//6q/w2sHr0wDuu5cM+9pljf7NQ+AyrDmtIFHvbIWbF//WP
YTX4m0fIkIY1SuUdSMlL+88/1sLO30L+Ci2FyA7YNwWdPb+YJv4nE4Unfg2xkO5CUSF3QOxqYTP/
4qKQ2hRJAi2FmpTO5cllGP63sXbFN7sMUW6x3Idw/2tH3JUZ3TTOmLZX/hL45TaRz+syHcNh29VO
9aplZ9/US0yYQZHEsP0zPYwVOH6qf2aKfSp1wSl1Rrueu0TAB8qhfniYR5EWs5TC0sogoRwuYeXg
Z245i2Ty4rIC+ZxCg2pTY0h+4OEExpgLfNIrh6n5Ku/mHvHHz6OtWYZOs9KZOyxUK8feUn7Rya1f
IqBfO/TZ+EQdg5nw3WiDrivxd5MYqpKxARtYIOAXbvZVUVKegvvHlSlKEX5X/UhvbufXVBkAmNrM
o+1va0D0DFXg1nksFjV8r1wrDbAA9kznCuUenBqz8SoG4XjpjLTaoSR2wIgHfkql9D0VwX1yQdOj
hAZyTvuBrzm80Y6pr1wMxremYYpH4WrnXaZOmOHnNOBX0a9m3/k5FpDJMktiurZ9tAHL0ceSuBen
s9e9jYNeO3n5o2Xsu23bsH8pFX79fYc/fe+GSbWH9AL43SjSZj+whdt2NkqtDBwIhpUigoj/gGis
N+zsgQVVNCnaSjDjYBxXunnGozwX67rKg+vK6iDYyJ5uHbNgiwherQz2sQxQyuYW4r1X+fk31Trp
iQ9a9gNDrTpDzim2Yd6X3wsumU9O5eW+savowcDWzpLCbsP3qCvi/cgn9uwunMUuLNsTVQPyQSSM
+7bZZQdTaSj1hjNspIu7RbKYP42ZSzXHrOyNZ/Pn8qIz+E4e4EY+sukR1abYzX3Hjy9k7fwwRFB/
1oszr/TciHYCz2qvGeKCJyj66WNSxu0x6WvzSA2IOBfAOtdmU3enjBDN95CIPtELX92WXMAblu3G
NpiK+bEHAAzTU8VvVtJXF9ONHM4w2I+DBr4HzpiOI5MR+UyxdXuTkVpI1qJ2wkPc5nrfEyb9pMCV
5UxUCX1rRV33PY8EWGudYoTsHeOerVu6TlluYTC34NwxJNvXJeenq7qIuVwjlkw3nZTeCdJCd9/x
QSQ8o1vCNfNI3zd9MlniaOtJ0aSOSM559gMDVXxD8UNwbDBnMsuNxkkUfbodmP2q1QiJ5dugh+CZ
oHEc7aN0Ns4NcE1Y/y3YHjn05ZFi6pkpys0JPjMXbxyHwDs7Jp2/xGa/1FVpNvAsbDNxsOeI24CD
bx/WserpGpepfsECpHY0P3kF5y4IAXQ0FhogoIOhukhr+BpeHZgxhlsZh1tLi/zHaJnd5yyc6E0u
CdxeMeGs+MILUGiu++vCyKxbUXhA2blcmq80tKbXqKDCBHeIxRjbgMNmmpYZmQlX9Nh5VeZSOY7I
lYPnjFjKzp7HZVlrwbsRWSn2Mo6fdKLlH2HKODMFffgEsCG9HlmTHRN/HoLdWHX6hLKXfcbKni54
AhLSzrlKaWS1g/yujQP7wlmz25WWaZ/8CniTGmrzgredySNM82/uMFhr9svTaxAb4jghMblwAWb3
TMGQ/1DR8Hvv1tN8cYqeYaLzJMXHUdA/GCm7eDNpRj7YpvyWihJ+km4bAushkRwSNuYIobeMD60K
1FU4j9Yb9iT50UFW+kpcUXM0wBw1TdpYY8nyriIuoB3xqP7CFsE/dKPhXYY+nX4Y1E7dz0nW4ZrJ
quRcg7CEB+tM2QMvJFlbpmjOOid7EQKqvgmJd+BgMfVXT7C43gRSxy/zYmyru7DfjYaanjo/nOm+
kVXzRN/wcJIllYhTGJhXuOKGDd057bNShtz0Qad2Dm/euBAyEgq8njB3yIOg+23bu9wGUsH03oYv
sVUk+9ntqjPl0OLdlJCKReVjmLZL8b1u0+ocOD2mq1GTnozt5MFpdPpA5dlwEjYylR3o8WbxgImV
alz7u8dvgT6fILsBKCvQMaRH6UwNFvwUse4kK2bH11Zv1Fdd2BE66kyg/7Q1tcV3RAb2kNqIzM+5
4m2bpsbeoifC/ytafesVidhXXW9vnbKMnymUcs4qSJKjNTv8wjzkHmvnW51H2X2EXObX7u2sKPiS
WkM6WSE75BiYRrwRJJ1Y6lf8eLYzL5Khl+BqDMYtFnNOIzWK7p09wqoBVtyq5q5PHFw/1cgNAqQ6
dIUxlc6mbQlQlGOY/ZBh6p9hJDhnUHPVPdJedXaG2j859QRTODQIxGgnBrIxtXcRmBaBYyqnx6iw
Kpdmd5JU/G6S4DFHdjvmc9UeQ9gaJytqxTbnIfXEExrINFea9erkvbkuGunBXeira2XXyDJ4cg7A
P7s94rC8qrl8CRwtahYgaO6yTePxnJ2yW+6NKRkvoWzw0XS5enWBcal2IAXAnO2Chvd0cPp9UkE5
XPWGSK8HvEFHh5XENgvH9Moj+bTTLBkSjhNDswvmwHrKefAchbbQkxPqIzZDHfBQTv2cQR2z2zEy
iMUZOKf12oy1e0X1uvOjpN/chpCsnHLtqjDfWirWdGiJIqzvQeZMJqpADN2QFAGZy+AJJo4drIdY
p+/WYCbPtYDESH7DazYugv3Kz/X8FZNK2/Sw4O4qa7L2pYULK8idjJ4dKKRtmJnEKsduawSstDIG
uhs78/WtpDmNAHZTZx7TkpK7iVKEbd6hv3NzFvdIrtMuBaK4MwJk7xh5OGr3hBib27xJ4qsgnNsj
yS19stXS5zCqQxUVc77iQo7OlNZ4p87BFhcpHr08y6ieT3AHNQTcxlWHGvzd42MqcM8byUPemfrZ
rbrmxxz1aBhWNADV94r+MwnD6EkWJbI+/+tmrhCX+jLKj2EeBYgqNDXoiU69mAKx11YkNDdmFVJm
WE0GqygvSrlN1N/p5Sm3ea7GI4n58hDjTmDHmjU7I6NEInBE+NUbRFTrPpFrG0gPmJkM6hIVfgEL
zlC/SQyOOyuLcJxx8d54jaO+Ei8HglIVYHdZgfQnI8TeRozD656dTIsnh20k7Cs7m/e1ytQ+YlfN
JaD1kZgUJoFCy3TnaWXTa1SZ1pUMcv/OLcfPseadG6yqviRl1u3rVgHhatgUWqGdXkk8pYTcaDmw
4PxftYPrbP1Omx/cze23HBPELQBrbnyppgqi4ca69ju6hhNjyVBCOb5m6wHkZYj6jwRvr0FnXJeV
V0Uzmw5sLrM9UhErX9zJne+Y/o0Tuji2gSDDFVvZXJOrIEjVNZbw+hlJrl+3CUVipUW2dUjpBnHg
+X7zpUWrRiOmr6hI6kORmZQXzg7n8FXfK+Mw2fogUjtdN0NcXMqZesi1r1Hw49QvbiT3lGBdOIlt
rRhozG41BJW8EkHOWUTGJeQHA7r0KjCj+ns2LLSejETtcwDD5zDTH3JRRme9yHYYt/2C+knIdGxH
4PC32U8SkFkH3R0PgpLooVpYQcwE+qn6SRBSGHtueOLMZ7/l7ryiuLk8zY3t3uKGgUCk0a78td/a
4l0MU3rqeu28kcxNv8KfAKMo6pdyxSZ7aH8Sjn53zPwvzOO/UOcWDge2anrjiYC7CBgCAeP3uIFi
qtXoKyCU47fFiNbt073xhG1zXeL2+3cEisWl/zsR48/f7Renug2iJJ90WGyNg/dEU9mOJEuySrq1
3nm7fDfcAZ5d/9VXSMrAwaPEywxMXukvr1B02oecFix8Axi7a4BxD97mW32stsbtv6U3cLr+4wvk
m9HYghUqtEzPCn5Juxd9b1R2Cb1hYSjYW6pdnlpMdta9cxr33mdx+ifK7z9LlN+vPwhm8Fb/9wuU
9Ufx9dH9+W/8tixxl74LEeCXIz+Cos825reFicBHh3eXxIlHbIHgxz8XJpjvOLxxfdpETjx4Cfw2
/7EwQRKEamCGfoC7LoBS8pfUPf7WHz43AnXPg8hIsUaAYY9PDy0ev78MU2K/tlsa5qbI0aIVEXyc
Tf3X2IXvi/X/pku8YjuNvr8revqecraBEFUpNHW0NE+zGKtdFBbV2qOT/GQj0a98O+U/++yJfqjh
CbZfdQkU7QaFMrDMWT76tPnBk8S55gsSDYRNsG7n7JBjlvdYCq9sgxND21jNgbEv2+RJ2l+j2T6j
QmXUH+IadRIso8C34UZ3xV3K8UPQsUazZfFtatp+jYBQPuat1x5Lo8F+7vWsOQr+JYqfu648A+nt
jq0OD20zvbWE5zbUHCAYNvWDUwdH02yZaEPwvZ5of8yeIgoYlE+5VFvbWQwRQQlzaszf3RllaIzD
p1GrD6HBimnc/ivppMXKAnAWB/Wh6VnnOM5Sarxgy03ggEWBPcYcUUiVj/E3jKofnipv5JQ+0xFI
cCxudhFyJVNWBBgpVoQDxGnS+qGPh4+y8Nh7GFeONIBP00sFvIubkNrSrLpNF3g3gFigVw21EpKe
5rUDz2mV6HQ/JA74nTb7Ghya8EiWHkbVnV2ieOu203tQWpq6DUAr5Ba8dReATo5764Zv7C8GQPIH
gm/BZspc2eHQboJQH8Z63GeLGBBa2M1G/dhSMBK5xUvWNHIT1wQSUN/IV+QKnGjZH/NUTicsS4/R
mH/ULdIX+7WngSwH3PSBLfwQvyJBIKJRC4SfEFtUdPbS/EGG1hen1f5gBN5tY7nfR5QlOXRPgx09
sHoE+xeGGyXdl7xhCo5z8zIWCUrbRO5zHgr32jApAmE101xMPPaHTmL11g6AazjGfp1fDxlu917x
apMQ/coqNDUGzAuc+tIXM16GkWz4AJJHkj62yrtuSB5Ny8CKpKNgU9TeC9IhJRtDtZUTZWRi6M2P
Huw5o6MXr2Fh+W9Virms6V17FQdRdWX4vb2JejpbYMeF6x4RjDVg6G1SoKTnzqOG1nECSOOmmDa2
307HLGzcg5AofI5OnBPLKerSysqD5bj8Flp2Fqmb2AhkJVCBiOWQIX0SHBhA9mFPiBuTTQwmu6Bb
LZyjWybNd5jIH4mbPsRkKTGrOUADCeyv4SpEq8rJJM4nezxXM+8MssP9FLceGw44/6JXn24V/eCg
891uIbpT1P3SY3gh9SqCzeDYHqHTPEV8Kf31NGHyIykPwi+HPZdTwYOKXOPXWmREaeVXeYB641Xh
fepV+XmwOCMMgvOaMc1flUc2tDenFisrErUr2uK5mSuxrXPvkRh2v6nsruXiUlSvx6mxcbSoN2lt
St75wqNIlx+Y5E3NDkLNeGUtY2Nqo94os1gKsGOcNYt41GvcBFGina1j0RSc20A42v5J1GlCpTvP
8sHUBxd+CJEPSqmzHojKXF5EnJ/KXtsrOA28YVb86U/yKtYzXHFjU5Js8aT7mLhLI3I1PQ8mTl1Q
Ci9twhkoG6hZaP30NMA87NLwPhqQprWCU+HmCGQ8YsYt+yeJ7hO1u8ZvP1xPhVTzuuil3fjR++IY
m4XaOCWnuU5Z04mG9nvLkPm6tTINJ7ugtsZJ1CVh17nKh7DepenorBMaw0M93vVAUJ/SrojWY+HD
1TIFltqmGbZjqH2YEHpGD0qSdTVxPoV7SemBxU1NNR35d5VflpLMneEjIC0ff654iBHbwq+srTSJ
LhqW8RUql/SW3b1EDmFuWTg/Ch/2oz28OPH4Df79S5KmYiWVd+u0gdzYoaH4Y920oQNvplCnj7nh
cxiZ2vhkAGEZS/kW0tgwCvuB2g8qUD3nRg2QRFLO5qkanntRHWmueJLtWK5NqcSq1N6PWEHAhOuz
p/Z8k8wWPMuMFM2ICQzdHF9IIqvp1jRHYx9mylpT2vKQgSJd8Qaka0rPHszcw2xYUIraZhShQAV8
qkZr16flLmljh7yITcmORe7QI7cWFNStxF3Ows2OqlXIiRnxlNpcqxW3fgV1RTbmnlvvD+TcvevL
M50Kn5NX3pmldc4RZWlSKyFLtt/7PP/ReHgMyhqXtPDnFzs0Rwoaa2tlSIt8HzDP/8/emSy3ja1b
+lVO1KRGyEDfRFQNigR7UqYkymomCFkN+h7YaN6mhjWopzgvVt/WycwrO/OmT85qcE8zyHDatEgQ
2P/61/rW0BbDlrT5LUZOa82TqsIHj5vCI8i/I42hUfKi33bqYG2HhG9Kr8VPqobOAFJxHWb8LFjr
+bsiPQb4L1Y4m++1hn1x1zD4BJasibeTzs8rcVTy6d4A4YKCO5tSyYlWZuUqG9E4yZq38MJd9zpS
YOk6UXSZefLed7ZUIKS0O6XxKplTnuNQIAn2TeeGIZflNmD4ORbKCj/DTZwqKroYjhlqp9fY/bKt
nqXbzMI7UBJMw5FJMdGQms2arhkT+keZ+KgSii/M+M2yjaMo7I1Q6b2Y0iiFB6Vyt0zYp+BbtNc4
MwhQJVbNly9ni6K19GdYwlhT9vpg2TRdmE31MNYtZYQJI7QSDafJVIZTXlIVVU3zt7oN0Kysda3W
5AjtI4/YHipM/9Xtir0y8PiJPe/WVvDTWhHfFit9caiU4L2dH/FJecvMoi+TCibqRSZOC1TXgt1M
KXW0SB4uuwH6cmmE79xSzS2/6b5w0OBKTRk2mBMvniKQpZPxDX8JAISxeo4YbJeUhr1CaKABfpYP
8xi2pVK+2TUWojRE4sAzE29G9s3AV8505741RTNu8H/f1vgVJaOeIgqKIjXimH7MAmWrB909uYti
oVka3JgUE7E60uBRenrJToA8mQqeFQYTBVSDxbBb4WRxcLwOHQ073ZBX3zBMbjWbS5QAI86RqT5p
Qn6v0KwXrZIUK9cJ7kPRYHBQQw/MBxcIWszroGr91ukGhEzQWUZYxbiiuRFpRUKOMYieMotOT7Xv
xGJuwvfWRiCE9P0+9qG27LUZWKDlbSPMCgth8EDWe1YrakZPh5dPhzGsWBsV+rQAXrGaJr5/Tvu1
GiaWGFSGiukhcvM1TdnKMWg5JoO9pEOlrM5sN5i863lexAaEmqC3qoU2RFdmGd1i9thDU6hB+xo3
GYyVbWVZyt4b8wciK7WPabNeBJN4wRBOyM7k6Tl2iazViMZVQ40PLUZ8Z1Glz6i3R0ScaG2gf+2D
XsdKqnGvoisDiI9OY085B+gjTf2g5wr9rTHQVKxoVwVGYKMB6UCOb0mZSg1GN+wW7tRt7InnldI+
xtyy3SrbBzYHpIDPqarw3ufYmw3syHWTH/MJG5ya3ZXR9O7NRnVCPH/N5H0YIMpNEOgVp392hqmW
3o1F1K/UQNEWHE5w/4w0EuG6xeZXA/rLuI37g1FzUVGMucSQ967Reb0k4fnCsvJkEsxfVCn7SbOv
9yQspL6KrTchFuJYwXtrOcW6x3O4CvgOU3dWjafZG9dG7W3NvH1wygYPLgc2fM1f+1LZ5tS80aJ0
64yVPyXzTWi2D9HoHbVqumkjSK9W1W8H5DnexeC5iYFWRHj387R48lw6hLJKEWth6uIJqJOzsoSp
+pMz0LaheHc8uS9Bk60LLTomZXxOlPGEdrdMJvdlLgSYm9T2C625FbngZjE/EmI6xGOBaEfd77IY
CX56gQ7qhhy1WTULnWuYVd/4zjiULBqlsn0hIKNMkJUDM4V9MY3JSpssFVcfb+KUcTLEIA4KrMqI
gRgQraxAIIrZo0dulLJBaSfUM9wWFZCSdWmW5c7qYnNnAom+osfvzqrsNyVM38vOkJXj8CbxuuRL
XbOVA+rMO9UT7ExMN/Y/puS/JR6c4pembMv37n/I3/ZSVvCjwqj7MAD8xz99qd6K2655e+tOz9WP
/+Z3vxGrwK+v7z93z9/9A8yduJuu+zfCX28Is/96kfCtlP/mv/uL/3j7+FMuU/X2P//b8yt7bI7h
/4lb2PhbnZqLcnp++ef//iwj/Ore+NSqqcGosFXNNFVT9k5LXeI3KQGVwSJRZdpIaZ4NkuJ3KcHB
XWy6hmdrSG2Uj3wyCsvfJN29CA1slVAUrL/jvfizRB5/hA0MUpo/+K+Mnn4CiCZGTkf7nPR+xJHu
oVE678gCQf2Kt2FiMDPZaGcdxyxLzAlb3boMrrq8Y02FL3i8tqOBFmkHs1KKMaKlM8UxqKAohOKP
WOCuYeJdOi1rxNJSUos5zUEH7/uCXIaNI2IzIqN0PBTd/IVMbXvsMoO1ZV4KNmXhqKrLuggGz7d0
Vq1HHn3Zo4z51xsYf4a2qbSGBt6JW919PdvWg6gtyoNZ3xmgaT1s/VQPUX2b2hZ373KI9pRbBJQo
52MYrzti7zzNFZWG+pi4W+4H5TRdaVNQrnphK9/CGeP/sqQ0xgT7lkFV4B3clHbvctDLqRZjW83N
HT4YCm4UVBiEIzWbYdBxs2gKwwM9Mb15dd3CyeOoZeWjy8AmRL0qya7dcOcVX+bKo3siLoEqdNQw
+IY12igPacBxuEqs6lm1BS9VaQW2L83mSY0AGxyoTEAFJQmBLyYbxdE1J9VP4hbTSmnVz60lnJVX
AdAaKCe4VPponqC1B2dU7fpolimDCdERbkEKIV/YRGOyLroOe9xQiR3HrW5L+w1p6rBX9nma6hzp
eMzhvLbFvnCm2WO2wFa7qEAiZot8VvrLxG5mWACfHB66WNGvhEf30ybtKn2NZsbcFDHBJdtew9Lp
u25lvTumAMol5j56McJB4+ghxn6DS33K1nbmgiTRugG7YTCP1ZLLzzu6CTjvhYekeh+w6lvCfwiv
+rksNxgs9F0RK8XTaI/DCoIBjZNRQJUkhYiXcnSw/ZIYara2goVuWfd1DUNfDr+TNoJHyKyEEgDd
mgR+YSVovkZlND4ZkE4crA1T/oxHMT2qhTk8Sh7XbazO6T6oHOrCis6SppgO5Sbmwv4i6jZ97djU
sFQPuwerSt07rOzuNQc8OGV1yZKdCou6Xai5aNRFF1jBmdMVnmyaABTPn+g//TLqc4GyoJZ3Qs1q
tqBFTV5uLro1slK+ywi0HXQdRh5zg629FiO/ohSOc52FqnGOTT59RpZefSynJtxPKibBoTByEvrG
LK5JBdTYMYD+L2rSwR0lA0V2r2AW2edjUELKTPsw5ePNkhMxLv2kCJO2sF5Ltl1kiesCOBYzBbsz
LCJVn0wLkTdOwDo3b97VMp6BWdY1XRcBSBLuFwFgm2LacHpNjzRf2+ueZikiCHl7FaV1T/HYHM4M
4Rafaa6QuXW9PrjO29EiqeNMxbvTi+yuUCP7xplT94TF1mGx4onIWVZqNxEpiyaa/JKm63A5M8wK
ej7vKY8hwUT/G2mwJmoQqlSdtT49tOGhM/Xk4EwDe2bNnooXLxThVz5pj4pEJcvuUo1E7jb0OmLA
aV1O27qFiYgxJdnrBcIUqLIkuSKwyZonNLjFMtelHpHkpnjNzIA/xs1otEQRU6JN0Oj2MdXhAnIu
Fe3asga+wKwi4YOEeV6CGaEj0DMjtk1a3ecXKk1I1A2MYweVwODXOeX5sbFwhrNmznoKOqdwl6Wk
Hhfow8km5Da+ots2+0oQethnHEwRYccYtVECG4m05dGqbxvV7zxlfnXZqC2MpqAOLyvD+jSSTKP2
j9e4zXXAz77gzm9gTnPMHSV1DMltFtGjMw4l41IeWvVtVhcp3u4JjpeDXOYtktQDu4VFNr53qVK/
d23POMRTSA2GBuPlQnxBuXRxlCa+V1qU12G5HdtFVZtE7kitQwqp4xotK8oNkqfYy+f1pKNJwH8R
3SrU1PkqAe20cSJShisSWf17l7JYlDohZ6qGZQ6gsCZPz84gyiNyXX1ujbxW1zR0YL1xFdwcAvoH
Vixqer8ajMp8otIPXeDfSxYo6nh54oryTJCevimN1ErcpoeAc2q/BKmYntGLERKBry3qBJylgbzG
qXlGZNab6OyVVed3ZVHsc+neHkK16H3MGNl11VPG6NMVi9U7ayS+Po2HK+dfVvA0xBYefljEReCo
5xhXDcbxoa8uwHe6W+Elymtr1QlTgHSbdywIKXWUHnTqCXGjj0N4cYLG2iJqYVbXBCWqnXSwJ0Iw
Zyojvvb+w+LefNjd+coOR300grdBbbIjw4zxHtoeDX8skgk7Rp321EsXPbeh+ZR+WOttrD3LTvrt
YadwezVzw37iuNs9cXtVMEZieJ44xzPaNbB9Aztxjqy986uIC/wC15iCE2nvzKXrfyjcYO3JJICw
pugpnonbUXih2/Av1d7a8BUjSdBQU4OXRzuYMmfQ2FwTy1amD4LEcI+0YhUknDEI4DdR2GMU6a03
2sZjq8Exxn8iUw2IByQcKD8K3oM46CUtkCB0Q9bkttUJRzgyJgGC11uXmT1yN5ExihQ+0Qp3Q3Sj
ir7durnJVr4idD8xoCXlqVcGj/BSEXNYV2lBPMeziUeilmNmPJgRMq/LZKR0fY2nsap+3Yz+rXP4
X56wvzuZb97Ktnru4ufsH/Lg/I/Va/yHw/v/h0dy6JYWG9//fIvn//P/kKfv3nJO+P+AJ3cTt8+N
3Ox9PpH/+qf8ttmzfuGQBgEDYrmpsab7tNmzf9GhTOOD1pmT8Enz2r/n9izbVSHM8XtUos0Gv/T7
Zg8F0ZZ/mscpBinn75zGUbH+ZLHHZSv/R9qFv8z3p3G2BPRKJY7qR5X1CAXKuTJp68IlwlqLyst6
h+XrzB0+W06eHa2JmkT01wRfzAZUWFtrLOIz50nzQB0BksnWLYHZpZv2ziaHWrZraS6knwzQWlJ5
FsJ4cd/L5WHV5zrxcyteFbWAL4vB/56CzXxplwSdKzllhlH6ThbtbZbjp5xDA+pPEUAqDz6q+9IK
TrBZb93WcmQ15PDaM8XSQYWUBQHYhHJbuSGsVTnqOoy/G5Pj8sK2QxW0K7fvSQ7HVqbCvJIDsyJH
50gO0ZRrErdhKucQg0rCpG3IkdvsgVhZE4fU2DxRhsNJTg7oyceoPgSHgtl9YIaHhf1AoRqePSZ8
07UeYzn1h+FRQQWYnOB21p27aWBY4DiKUGAH9mqQ4gFAeFyKUlCA3g3rIAMPgNYgqujbKMWHLGg5
DEk5olVv6FOhu7kKH5S+9u14OHaz2OlauMthg2+E1T1ZSB0mkoeK9EFIbzzpRmtvg86oKYsjViIU
5z2WmolX4fQhAL+1kFNKqavUifOtGaabPu6J+2iE/zNreLcsi1IcqcuMA0F+TWo1irSUZkBWIPdM
xNtANgOKdbpV28V3UGhj2cmMk7BMbnKpBRmt9xJIdQg79nuLXETTH6OZBk+hJz+NnlRLYSlUkJgU
tKbWRh5De8qH+tFBiwLstVGkOGWXZr2c0FFMKVzBPdvaKFmulLTsKHxGoKkXpcoyhpsuBfdSAqNM
NFiQoY+2M8yPPZDyaG1KzQztrK1NIIpNmqJpFRDARV1u8sJkeyNlN2o2X6y0gwqnsjuKlPIBeIuy
T6Vcl6PbcQvm19zyilXD1UjesNddwllS7CNeB/VLVsUjnJ4zKQkGtLMuhG4pRy0s101lXGtuvTcT
a2+X8e0Uj+j4CI2WRVqyMQx/rvWzJkVIfVbazSCFyVhKlHXrbhPTCHydiZEtsvJOE0Htc/x+d12g
8BbN9qSOJMabLCR5H+YNKYkyyqkQptOVnddbZKmFN9bDBqjXayaFVENKqjD+hoVaRgzoyK1Tn/PM
kxKsXrenRmfDwp1ORruMbcUKnovFoRAwAHSKjjsb6KskPEACE1VjN9pD5LDiL05aeIy3+MhqK80J
VhZAUaRizPfyrYKawx6ZbCYNCaz5EJd5d25bqTaTnH3jdEoNYHnUpB7dKqRtdXNWWV+4951UrRvT
wn+Hjl3H5hOlqnyNlfx5llq3UfdvUYswT5LiEvYmerhX8yMikQtaJrYVormFnrq0pY4eGKx3Q0el
Kkqq7IbU26tYmt/4MkHLnR+ZvEjAIs8jW9GWhoiWINzPjGlLDykfP+vXQmr7NSJ/PFdEH8AzIv53
uf6NaCRgFUOJ8LeRD150k+3s+Jqw3MPFsFFU/r5uFXWHnLF9C4x8N9YAvcu8E2vLjomgOimXUtw/
EkIp4MZ09BOO+oMzdcpandtuL71EfKLD85TP46J0gYdM5nird3W66SfOM6xUpgWUD+ETm0u2uCKT
y6hX1a1H49HjQJNN0NILOLsq+/KhXulQwtZkDvJNzMJwmeSEJ0qYJrdtG3K/MmCBqzbNjgFHGEGz
8MqqnTunFu8sjRjW6GoIW3FJzYqaltH4pnUt8qWZPUesmhVh3DpoDcBEgpepc56sMXt3kF5FFp8w
zSrQhWQN3Zh/yNA9rb40Yc5qWRwr4tCbFHv3USnq5rqqO1TdWBV0WczxuZ5j+4sF9XhhdnXDNT31
IBNq5SvvX39FkVjoV6EbIy4zQhHafIWAgiRVptWyCp1vHhMGNGBD7DRadhZjbqN+6HxtVI/guJek
NFObRGpEonw1KtW7yhusnqxWv7plFe80fBSLITQmuJnB7eTSKQc7C3de2sY0203ATWttOALhlCtP
eORd27hbmPb1Jg3QjQdX8GChQHwVVOXWzJp1QMqd5I2VrOPcbXaeTsxYhbftsxiZNmgc+PNLykej
Xr2v2H2RHWcHyXy04ph8qDrrDDjgS9Vk/twMAA81cxcMOoFwVPJYHS4B9d3kuSeAo2xTXR3PBJxI
vI/F01AbJb5xcPzj9KCY4YGowrarJGgqrQ+FG62wL4dYEsuT4lET5fWF5nsDTxiVed8P4TziBi0f
hTW+cgN7wrv4LRm0m7ExCRk0JB1G+j8XqWypLJLsmo5vDQ9p0fhJVt+Tu86Wg4ZbxE4fI49FXNil
2z4W2oq7yFombvghMJWyvHF7sjKqeaCf6FIGOj8uPvgULotWbaa4P+AK6Jf0tjPBE4RCwbhqhXvn
6uQuDJx3OnNMMd8GCtXn6rCyyD4B/98MXn0jqJHgrsVrAdvcpxyCzGo+8NwDkGPSrOrSoB41G9fz
zqAWTr0KOqVz1yyY9kRSNnaBQ3jgkdBRFoKLhrYJtan3E8bapSGKu0k6iPXk2JYETKkYuC7KzvHt
vmaaL7InOZZQUu/u+IlZz7vSk6jytqsyq+YOlHm0x5QYGSIKmzhmgBczo4DFddQj4AXfKE3HF0MC
7QkHgh4S1Oxn89ULWB0aLnNmjB36i5kR97aVqju3ZVHuB3L+/xWn/KOu75k60Dqii//+GEE31z//
r3huPk8Rv/8xv80R8DpMB0QO8wChjw9m3m+yvv2LxmOK5CSpShmbZMT4dY7QVHyATA+o9ipUKwKP
v88R9i9gQZChHE5tknft/a1IpfajQZCeafgGxCod24XKaf7gnK2NCPE4LPJVZATjOowqjchvXe5B
DHf+mA3JUrNCe+ORhjxU0CS2it30nB5ju15aWQOqN7N17eQBkF19em//xELMW//J8iqJ2RoxLQt4
CrsQ3ZYFVJ/3DYYQZjv0QCXg2dWs9dxkP/cmtu6QvEyZecr2r1/vD+8Er8fsRvJVs1UauOXf59N+
Y857C2EbbrI1KNcOzMCJcqOfvIT1PVL7Xz+UZ7Hn4T985B6m0M8vUs0paGKnMP0UX8SOGLW9c4NK
fQ61gsaDtB+oKF47LT0ZW2qnu7eqoThmWfKA2SpwC+9M+k/vtAR4hAALQuefaumPbttmFzdJ2+sG
w6a2AELdcgNR5reJjo7at0bVuUQJbN4VLnWmOG+awouqKhFnuZByiURvB81vzRq0eNphFVtQ51Rf
oqkCzBUNKq5N/s7pdVEQUfVNQhkviWonZ7gfykOYkzpcOgXbX/ScILpAOk90P+tibIojgR5lMY5j
7XujNo7QvSvzuuMkC1MLvTvlkBdM2SKLPAKpgAU6DefCRIGQiPFILr0PGO0cBuKJHB6I2lxVukct
H/v3tjSnFZjCaD19cG0d3cnPBmU7B68kKUu5EAhcrDTGpXDA4lZOUe8TicrFaEQ3rj3VN3ULSNdj
bXGeQuC6gW7URz3GlQZ/0XzsJIR3lDjedMjyHS42NroFvMobrY+VK2ewXFYnisbowRp7XploxLnP
N8qTZ06jf1W4bZPTLKFZ+Rgss2cCsGyPIokOTkRrxKuhLb3Hys05clMw1p50QTnixCIgwYximbdq
b/ZbLkrzppOkYquqp73VjeK5lRxji73gF9h70w75n5WyLonH1BODj2NiHPAWDMWpJxgA2upfoOSq
5h13PwDK0Ev0V0dSlcukb5gl8iGGhyCxy54EMNPDIB9BXZnXi66DK7PM4EMwy83uRh3crGYBVoFy
Bqql3gaS78xIOYzL0Q1ryMmKlzdnVSviVzqijIideESaJp9DUAgR5rq+cHHlYavIFqmDPyEviv7O
yRJrbXq0gnR6r+EVGENxYw9xvcfNC+YmgIgv9DFYaWZXvbQaPy6AteplsEhjRVUd3eiq6LAXOGN3
ShqdPm6ncqAfsxtc5bXZb/hOuS9Yi091m7g3ttuOoOM7mlmYOib2b0ib/dkZx5IYGOTKe6Mqquea
+7oE3rjEcyJN2dmjQfDREu1b7Tis1LqGoAyRtBr/ZJdmm87pA6pntHjB0G9tJndMNgXs0XOnxfYp
CUdroxg00pUUEKwad7R2ccUFm/Rgb5CIcXyyUMB3M41EfyczvBNK2xBRm8otvops782q63c655dW
vmEpbhz4NJYMkCfZN5348bIipXOAF+geersEAVNbzTlIbGputRlNhxaj2zC2vbWiwuZYpAOe7mSO
hzNQHnxnqehY1MA8jFb8X7tQcIVyIq1nDuy6hdUExQodFregGQRbur0NBCYGyahIiM3Slwac3UjC
tdWyVFG1LD0rc2AeqEvrHFyqqXnShzG/mV2SWwYmpNvUSiNOfk17kzSGHEQ81pdETn3M6s4VHPtk
zWploE8GQyfVXgo2ljGqiSjaWrx2kYPTq8RuA9DfUD6w1qh5/cLkNAeIYZ3oYdNFgIu8LD+5iWIB
S3G6PWTVFu47n7WfZj0W1Q6hyE9plNnVAQvkTBPZO5VlZN4j5qONgqcaUoqDf2IIo/DFpCX7gX6r
eIdZvr/PLYLnMe6L65iE81mxp+4Q1NRBxR2ihR1108JOiVcvgtCaNmjwYJHHeHyM8Vgte7v3+CrB
/FwO1Wx+pWx9fAowmUFcqYa3uam0FeZZwt12pfONhTaSq6W5bVtL3RhRZqR4gECkLpw2R+cxIZR+
M5oeugY3rXRBYju66uluWlkThnfG0skERiiC5mUyg3hbjiWQHaPjlk6UYBOJhHY2lUbBCL9TC/nO
LQDQD06sXoVpb59qvdNemi6IDjlx4QOgYbzpgVE8lrE+Yhzvshe3j4PD0OpKstX6CkNbNE3pQ2TA
vKK7Pave8HDBEXSp/EnDhgqBWUuJrJcdp9w2z6vcj4lUvwdDZ1Iqbqr1N6t0xiUgh34VyETsUIbh
IcQAds7iRL3GC0t+j+ap5oS5yvky0ih0pEutX7MWIPIa6kLHTzbOO6NNon3SBjh7XSst/cITk7HI
4prvYBMKnjp0CmTLdJzzq6LJ6+tMqZJNX8wh6G4CaYU/TnF1tmu+nk2gjUfA7u4WSxXI3oldx7JI
gS1S606btsu2r8IwcRHeQL/cXAT3A7RX9psm5T0ViHcK3pPc+4KiXF5XyA+vmpjbG7ae3qWm2Xc/
4ufGmg+VcadnDnVxQwschkiFHR3YjfCkMIZAWZeBGHiPs8z+SlsN1UjEwts3r/LWDJTlLkL2RdBN
zQG1JNTzq9YgHQWLUHuFceMi3Gm5suJTV27JClLfW6g6vs02r3pcbFBlCUxz5IOrjC3yzHsLk5LL
4RJ21nRdqeq8HIo6ukpjR+aeu/ZFd/q7IOEyW3Olpwc77m3WX21T3kA1zveR3os3RiRzhRNpOs1q
2151c5NemrTM3ts2io0F1hzzzkPLtjcFfeXHIO2SS9SO895keFTXlcaDZRdUhvelh9n0XPJE0ygm
qEA/GHN2FVaiWDda39050de/PsjpP8rv8nD6+Rz3Q/grrGY861WUr1ip+fQotldPLu7t1bwtDqm3
GJdgTP1l6jvl0jzsY/9nJ8k/ntsdi4CQQXUNp68/HiTxAsKUVKiFaXzhzz6gzP0lPImltnws197j
z17vj/kzkyWLw7TANoCxQ/76p8NxXIYYbgcO49zlFjGiqeVe1Um1+Ou39fvTMcYisqWkpWyD99bS
NeOH0zEEWFhXY5+thrR8LdhLY5JbM95e8i7ec+X95Dj+/YQhXw4sja7qKjYpEIw/zj6dBlSLGGi2
qp0HJJJgxt3RBL6n/WSy+OHD+vWFDEOufnDs0wXw/bsXFYaiRkqXr+hpyNbxtt7kSzRdPPFL1Sc3
8/Na8O+vz99eEU+UZTNCGuoPr5gIOTo1/GiJvlCVFXIyr4FptvMDbaOu0hWNZksevOOqpAfaWfbB
yVyr2+lnJQjfD1V//Hv88D2pbZpZKazPCMxT4aLKWhKeEz+ZFLU//SCplWIdB07T/liWfbo6mxLp
1A75Nna+ttb8eJVuEz84A77ZaSt9odMOvPvrK/WP+VZ57dguV6pJug/f3vcfqduLrtScPF+Zm26X
V7Rau37rEyj4Gnz7N77uf/Z52qpOwNBk6ej9ODcSv4dED3sbeB9pWkJ5PiAeUj9HKsl8OpSWf/3j
6UgPn4bvf31un19Pfq6f3lHb7jGimbxeu6Jq8VIvy0253MWHzCeHR2v4vLIPEdfOiP95mf3k1aXm
8B/s/z+++A83GxdQ/WxOaBJ2X62dxn72BE88tTJuW3oWF6J3TlrTFuu0yI2f3IH+5HrFGMLcxIiu
G7Yr35dPPzf0dYCCAL9Xc13XhOw9zh7Gz36+P30RUp+6aZiqY9g/XDve2EP6HQn7W40qbhueI1ej
iQ/vrz/DP7wK8VNuOKg7LJ6xhspL6tOPUsVMCGiB2LLpXT2WweSdp1h1Nh+v8l8Gg8+i3q9mXd7B
f1ccfPvv/wszcVn38fOf/0H/IQ/iz6U6Q7ex8GKg41r4TR50ftHABqMQ8rxVNXxhv8uD7i8uPRx4
E7iInF+Vw19tBtYv8gPHQCyfoh+h5L/jM/jhySX9w4gIYL1MDA82f5MfLqKeGp1kDM1kVeSWsS7K
RN9gd0uXQ9wmywahYsnZd2YiVL9ORRhQlkZ+hJrvaOm40bgMqjHf9A5H3U9v7Z9og54u/Q3f3SOI
+ugU68iANT4z44cHXGflvUZNB91BTZ4Hx5aTJajFaeoqImBIAq46YQgF696fRohp8PWFC7nWtA5u
4Q7bHB/Xt9kz8wPlWMq0CGebOTiRacJ0HjFuBbmwvhZBjcfW6xWEgVEg6ithVr9nttNsRxl2VOBo
LVU1tp/6Ak6H3hviRpsUFV8FgUpWXPjeVOGuiigL124TUHecjtB9FXhv7DvV+KFRTUxmPMCrO10A
4VjAXZE2NDsCbhta5VEMjnEo59S0FyLQcD/0H0a2aXA7aLhN186rESoIu8q4JVA96eq6nAqXqKYu
6GJzQ5G8I2sW6rKNmZmXwk69Hf6mnHIPskYrlDJgEUWAjLNU0wkRzs707KoBCdYuTRXKVRGOMbZP
NZioEtAY/7A/i0T4nW3kBsJviQmQthK72Sc5FSA7uCXtwCzbJ6cO6uiW8CNWanapxHBTW+SPpeiK
+yjow2tNRBgBqVpoXugvTr+1AX9RZT1DH6qWqpbO3zAZoJCGTborQel9BcJUrFtRZVcUO8+7wUB7
xlDK4b+2K3FmBtH0bWQIYwL7wrRQyrnBoRD3wSbOtI0Dne0XMl12332MGK2cNsZCSS6CPPUVgl97
DGsrWCFppm+Iz+1+UJXixqbAwwFmFacH5WOomVsXX0vivWZy4hnl7EMxOxlKOQ8NTpFcJjkjTQIr
dQc/YPQHNafc2xkCTOABXvFvmhGVXxKIh+/NmGXPbR7qM+cwJjKX5r+lQUT45LpBmCw9r5uypS7n
uCqqdIAiHxOeEF5ww5aOt1VSk2lkNxRAXnIkrNUxOowfg6LxMTRqcn6cPkZJ4r3hXsj50hZdcM6L
JnrXB8x6rgghqI51mlhLNvZFvKsalD5KFSjl3tVO2KlAmpx2WudWY7zpkdFQkY71Yt07k3KySxza
q3hCQ5XwYndRD0P1Fg6ucU+tCJVtZlLqNERq2reeluc1BSvaY594CQhdtaAt0WARujMi2UBM98OD
R6r6xVA6cVIAaYHFr+2th1ywE0GKl6huCjj/sSDyOU7VIQgEe7KhN+f3RJ/M23qoiaiVYVCwvq9z
NL2qP81dNVw8p5hBddneTjMCEHdwiNrTqHgpmXmjulPyjnkubOXMTwNEe2PGqo2naAbO+EivnUX2
HKrZAc0FKtcUo6Z48B13ltWQ5tISUv9Ig884iyfftlgMuxToZFhAUsI3nebY3KAA0BQoGRmKuiC1
jM9BXcep4MARhnQ4Bgop0sRrrFU36t6uI49HEe1Qbjpyx0sctNBqSS8Wd+nY8MdluInOGCY0ehU0
68Yrslcxy/LlYMaJ70CqusrUBjt+nKk+TSIZSOG59Q7ElEbITy2CYl+TmYuMadl7PTUzXUyrvQJb
ycm5k6DgIyyRbgAgQToe+M5ALhbSMLe0xiM8TmBiiQs/ekZfGA+96zQP2pzqX4wpvh+N5BwMcS6t
wBBwzQHvAStRLVSXSWTPL7GZ6Mc0jvNbkeg2Ce7QjG+4mWHgmkI7uXdxUM9rJ6RLaYlb3PAbqhZo
nSYjCLRAaO4+axz7ySL+3QErnrtdkQ1Edq2WTORu4Jm2bHKiJKmaBodZcbWLrvVOcp57qxL7Kgu0
K7B+0jnX8yHaNNtvq7Bur4Y5NH38IsNakFnUtgrqeAEZavTsRRfX3j6NRLWyDZpG7Z4uJ54M42oO
LeepGdVrPcQtYpHDxJ5lqOuJSMADOob+Hg2lWNFUqPiNw1ZFUZJruoSnI8ncS23o9IPPaXeZrUjj
UeomB/LpAUz0NN4pPQ0XmOQB5+tIiRNxc1DTAXudeT003GEz23iekgHqc02GoorpZuo7I14afXs2
uTAX9HruoNVfmZRUUa+1KtlDb+zWes2Sak+j+7NolKec8o1FNzZ7QKEqTTrlfZMnX3B6lBS1xtPS
K5ve11L2cDqyEz4KgZhTTOomKcT/o+5MluJIkjD8KrI+T2K5L4dpM1WBCsS+CDS6lBUUnfu+59vM
sQ99GOtH4MXmCzZRUKKlTtkYw0UmqojMjIzwiHD//fNmokueT4FTz5mGrmQfBvb8S92Q891i0UkV
VQC3Su1O7bWHZhCFm/OARNYWccSWnZs8gj8ge+vn8z4jCNQysQJEG8FABvXgGeqSMV9tggiN9lrP
8NBFa8xZDy+g5GWcBtLYINFYmpmRkHR72/bQnGphsMWcOib/L4GcJoUT6oFuezkjmNyTXXVeftKy
SqeIe8iZGLHnlilV4ZRoJNaPBW6iCL45QOMJtSGPnGq4KFskSE03PyMhqpvoavVZKqTDICTskFmd
jbwkg6ogq2AzIKT5UXVQJxae3zmg0647VJz6Mm2KHUDpB5YXHwcdNB8w6G7fn2BusGZJ1kxiiyQX
VvodpVYvJUndRcbgTgZTWiiO/YVqOsNO4Acp/hGAg2l4NO9B3Zn9fkUxhsGzL7q236qpCFNG6rbi
R5sFNQPAXc5gPLgch5HI2AUEqjTYobitOrUskfPMMuCWcAW6/SjIj5GxHePmOrYk95Nr5YgIo49p
Yhy5GlWlwrg/zNUwmQWDCcfEKn5TO7dGiV+d60O76RT2PvV8ttQ5Qqy4SS56OzjOe5RweiJRi70G
qeAdcYJeZkwHSZTN8kl1gPlZpuwfHbJZDfRzQRpvAjtHCmi4ew5VxFWJ2hHzags50o7qmmJFOWpV
/TTySayhYilCpdBkFyAd+HNRVwigjKLHVySYf45M7zDs8+26xKB6xicShgTMswTr2VUVYm77IquL
SWSjiFHjRiafwzIPcSr0E8oNEP2hIKmo5aLOqjkFLxpJn4ae4UwpG5qdDw2qWyUtqZXKhlDPs0/0
4KEdNB/rAaS63W2zs9x1Gjzx+bz7SCjwg61n4DDyLV0fII5RFgG1IGtg17OQM2svYlxkEzfJXGTt
OjqywtuRAgy3kS5Kv51VTvsJ8e0s1vLLqC8OKrnYc6P6yu9hIOhqdBYGxVYx6KDcs0NiKoc5pZah
GXebjWZshlKwl6kyYkC/3os6Ig9mHm8S0ATIaJCPoqvwHSuV9bUdSJk3/VnU5IeoWZKJkfvVCRHM
67ShnqbdpQNsDWUzi7FQVRYT/jMvu3J+WYUkzLveGSGWBY+HJXO7A79Ut2O93iFJb18Z2jOPWNCk
dgLEVLIJkMSq4f6oOJndnMclRoPL2EmkbTdK8y2RdHAUxLp2TKBsYAxkqPtTsUul3NfnQan1U6nz
5d2MCguEwPHCpggvJrld5hO30TGeQPCWNvka0y4IvAM1JoXAmvtU7lX1szAKSSioSS1ptBYpNPGg
6sKlhvEOJwWi1AQ/2fE2n9swdI7xkP8L+A+gDKXTP2oWSequTW54X8klFAK1DTbzoDmfz23oFZI+
bw+NLLNP6Cz3s+5H8xOPmlH1pDGI6oAGVWdelbQ7oS1qkLWFREQSQ0DJcmvYk+W2ksn4ZaCmegsI
wCX8lJoqMfOux/J89D0PPh0BTqgmlnUtOVS1jrT2qAM021AAGJGpnZ/WcosAOgKLyWYFzBKVBPH+
a94++0V9QqXxhU9Qe6ZqZYTyij2NHNQAEQQM16kC8xyj3E09XTlIHaIabAsvrCpvppkakUBZDmCX
qBHBtrCZNGpKuDlxbECZ+mHOxmPSyvJ5QvwaJyAl/LS88z94rM/bJC+Cvy+0L3j10AdYCnSdwIt2
zcj3Nw3Jpy6hxOESiA4rCC/9Q2hr+ZEid0KI6l+QtXJmOajeBtdJJrD72LZZjboo0aChiRM44NQe
sh0w1+lM7gN7pxbY4MyOYq44oCk3qIQsnZYhcGh87dDpWkxQ6MOg5MnLk9hjOMU4rWdyyUBNIsG0
iAS5uEoH9SDLfHDGnB6zPRsegsD0BCdhG8fbYPDNY4NdPMUSjfbIzVWLkhGGrJ6yKy22srkTb8Kv
4jDRp/CU2fjmh9RMtrYdDdyyDEwHoKAKMlyN0mJGHcpkZuZK9KUSsGZL7YVeUGKvHuEb2OxZKY9s
wXeutAp6Kjk4uECrNr7KoLHug9fSdinNnMA6Mcojv8iyPTJ/ZIZS3Q97BSedSyXTtd/6W9S0DcGf
iiDwp0k8ZijJvUN2UiA1B6EgVSuMs5maa/luxRljGmR9fgXtwNy1oppicW4ncr1bbFHiAyRFErWn
l269lbnz8DO2S56y566+zDunujBI9mknbVTEW67E2EvNodu2W7f7YHRFtSdHTR+QslaGO7BvwQtr
gd9MpRxat6MM1aysWmAlfSFw3kA9stNWr+0D2+qtYArEwrjoA2kQwnoPBKclR8eU3DxV5yFALp/i
Ycj164+FQIkjDgm2YsGQoNxZOJ+WdZzNolsIeSZ45Jkgk7dF0C5xuDizvA7qA1TiNdmX8MwL3jX0
50HaQvGtUmMMOCmkltIOtssA3fekaVNj6fZFu5vUMNPnnZ4tYqCi1QT+Ue3tJ0VFvXfUVh8szUiR
ORJ1vYzi2FpEsW8fKKmo+kcAjmALmXodFU4skgBzRf4SR3ZBDTc927QSz8IROx/KHQL/0ofAtqt9
O+tI1+vDImQhiEn/C0mpPjBy1JJGS8LXkJvlNjTy8ENOkvGWV/aGD+ZDlY+atkv2kKYj+zftOYmj
RQYohWMPSaabaVlqVwUal22wnzo1QmF+19MEmO/JMLTUcWwz+YKobLPLcmttIzOVjzGyylLmng+I
L7mUUi2FpjjUik0tpNaj55T+TFf66kviWxSQmDs6uqPe9/SLWlWri9d9RyLksOI5Qk+mmSZ59Irh
KDjwV/2iScgraBr2nH3iaedVmBIYETJ5N5OI7w5GRTzaDY4iuuLOV0oKFaSBNV6rFx5Z6LUs24RT
TbZ0mvLsygGHzjDPWTY7he1ncRn0+//HztgnrIat53iGx6oPIs3sKPWT6iz9e196KCexvqEfQTqI
Wtkr7t3b+7plSrzWTES+XFUvQUZoGwaqPhy2QBrALvLPL++iNHHvP5YsSsGJHwv3LLFABsDTt7v+
AU5e0Cy+1Vs/ryOMu/u6G9aPt/UDHaEoG7omXMY8o6pbIvi40g/qBlFkFa8FkmrVsITPm45/Ml7+
3jN+T1+99iavb0fpzvKfv9z7+3G4jxoQxobpUCtFttGwarx38aArHWGC6BAefEyRbOnE9d5aR2ia
SFQc1wsIoMW8+Pa0MDYgnr7laSEorYb8PPrzo+bB3tDRFjsKmBYRubgN9ayMBsyD7jBfLB08kvMG
R8MdrfY5+eZH+0HZIJ678uD2W7eLmqiNOXoa6AavX5XB8Ko6oVesy0ovmBu3+nsw7mxKSGi+m3dv
yCry+u1b5c8oo0hqg5DbsAqSBG2gvXluFPUNmY9Mg+i7aWA+31w/fCMa/KPzAHST+HnNLt7uJ976
dkGEZkeNCHVDR6jksDm2RFDXsrC0KzPD2BCyMyLQFMIVZcnY0b/J/QKypFEd8ZcjQnv7K+W6JKof
nRnOBuczMpIwgtREQPn6fMG4paRrJtoEiGd3AIa3OCBU7nvUgDA2UJnSFSIxTeVIYbzsCIrSG0gm
bdNWTLYpb21mkPE0vhNksHaOogi5C2QNlYd8bh74BtwNBwUgKWN32/Y3tHDeLxhj7STHCRW1j1A5
sktEm/O8I9QNavDer6ritPHmOoLkSFV9kWP5o+ZBJEcyHlDuagjbgKmwHqwMCH3DYRExObsg732L
50tSLinuMHZisG6K/iQb1CSPFBXZc38Dx0vE4UIkdVua4u56//t5cZXWSSXAnNRSS56q4b7X0fCs
ga8eF7aKJMNyWtIE7QZp9bOBIBwNtq2wfSdJ/t4af9fzf8eXHl1YU8+PlrfOK/+6fIIg/csvPHhs
XjZw76UQrgj6aOV7gk561/Kdu0L8/9cVWOmtI+XJhw+OldvL3P/5/fO9vPLKtR4e6uGX2/51sSiu
vP72g/7+Lg8WMc6vbxZKuXWqrGWqPi6Nr7X7KqppZNtnaeTHi6cj8t7f8bX3XoBgv+umzxdRdP1u
eR29my7qq9Ur3B0lx17hIAVnxRXenS6SapEsr4unj/HosBh9GaDIN/9Jn7dtaaxlY9veX7jLRXSd
rHTP4xlzbOvTmz+LZXr5rHGkseTLj771F2/10aCPve3XkQIjx/v7Krr5N21cPXuh94vy2Ht/D5Yn
TRblQ/9+9aSKdKGxrR/VpF8u+pVbv9tYiXSQsa2fL+rs5vd1t47zemzj0wWgomod/1kUMhvb+qxe
NP6iuH5o6Um3syEY2zpElmhlEt31uTj0j22aG/eTmz/Wta6Mb/249pPlzR9rxotIdhl779MF+RMC
k/hNQrhIGRx7lf3ral3v4BEb2/K0TpZ+sohZztdd4SfM13P/ylusEhbvh85PmVHlIlk75tWfMKPe
F89X7fs7/wnzafIqCn6kgZ966dXNnw+j46shEL7msSPmr/JZRt762n3MXbdrP8G+n9ZX6yykODGM
7ZjpNTDRh2a+9rn+E4b53uIdRjLwizVzVByext76ezbzoCVufo8Wbnq/m3z3PlkWLIX/eHdUpI2/
vE6u/MW7/m6jyX4Wq4fheLj21+c1/nKMrTt0PIZ9Xx5FHsK56/5s9ZglvnEVXS+KX/8LAAD//w==
</cx:binary>
              </cx:geoCache>
            </cx:geography>
          </cx:layoutPr>
        </cx:series>
      </cx:plotAreaRegion>
    </cx:plotArea>
    <cx:legend pos="t" align="ctr" overlay="1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fr-FR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_xlchart.v5.24</cx:f>
        <cx:nf>_xlchart.v5.23</cx:nf>
      </cx:strDim>
      <cx:numDim type="colorVal">
        <cx:f>_xlchart.v5.25</cx:f>
        <cx:nf>_xlchart.v5.21</cx:nf>
      </cx:numDim>
    </cx:data>
  </cx:chartData>
  <cx:chart>
    <cx:title pos="t" align="ctr" overlay="0">
      <cx:tx>
        <cx:txData>
          <cx:v>Cantidad de extranjeros1851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Cantidad de extranjeros</a:t>
          </a:r>
          <a:b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1851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regionMap" uniqueId="{B58F5204-3BE1-994B-9243-11188E556AC4}">
          <cx:tx>
            <cx:txData>
              <cx:f/>
              <cx:v>Número de extranjeros</cx:v>
            </cx:txData>
          </cx:tx>
          <cx:spPr>
            <a:solidFill>
              <a:schemeClr val="bg1"/>
            </a:solidFill>
            <a:ln w="6350" cap="flat">
              <a:solidFill>
                <a:schemeClr val="tx1"/>
              </a:solidFill>
              <a:prstDash val="solid"/>
              <a:round/>
            </a:ln>
          </cx:spPr>
          <cx:dataId val="0"/>
          <cx:layoutPr>
            <cx:regionLabelLayout val="none"/>
            <cx:geography cultureLanguage="fr-FR" cultureRegion="CO" attribution="Avec Bing">
              <cx:geoCache provider="{E9337A44-BEBE-4D9F-B70C-5C5E7DAFC167}">
                <cx:binary>1H3JchxHsu2vwLh5GxWU89B2dc0YkVONqMIMbtIKQCHnec4/uJ/RSy168ex+An/snQQECcgCAdK6
+plIo4kUsirCwz3C/fhxj+R/3bX/uAt32/yojcK4+Mdd+9sntyzTf/z6a3Hn7qJtcRx5d3lSJA/l
8V0S/Zo8PHh3u1/v823jxc6vHMMKv96527zctZ/++78wmrNLFsndtvSSeFPt8u50V1RhWbzz7M1H
R3dJFZfD1x2M9NsnmoRJdOvtPh3t4tIru/Mu3f326dWHPh39Oh5qb9qjEJKV1T2+KxwzqqqyksoL
qiQzAvvpKExi54+nE5k7VhlFYXlBlkSJE58nXm0jfPl7xHkUZnt/n++K4uiPP19+85XwLx94RUKf
Vk+TQVJ68ri0X19r97//a/QDLHb0kxcGGGvmo0cQOPJizSvK3Lsr2d8+XW6rdFc8a+FJ/a8+84Pq
Z485keM5SZVEnucYnuVG+meOOR4GUHhJklSVY9XnuZ8soH39PR22XYT9cDQI9/X34pejt+3yWs63
7fLReK/GgDo+X3z69h79m1owDEfn59WiftSA/LEosKLCMxLLsQonjQyoyMeiojKirHIcL/GcggP2
dHbfMOD9DjaEeL8cWUl8X+Xbd3fad1jwrQFfrfa3T9bqcrFnw7+mH9vQWr19Cl+fyhcOhj8WRBar
ZxhW5gRO4EcKkqVjkecElRdVFjtdVIXvUNDR/S48otvqbnuwzf6sqreHHint8jPd09lfh26ss7+F
5zpPQi/aPuv23/dc/LEsMgyDra2qjMTgj5HnEuHa8AFZ4lReFUT+3Y1fHT3JdzhzvjXiyIrnJ/s7
/29uxbPqLj+g91KPOVXmeRknkBF4QZT3bMirnCThocLzqiK8ezaro0fpDmnCvQFHFjy7OMQ5/Kbv
YpljQZAURpUlRZIlWVRe60cSjllRHKIyLzG8yIrS8/l6cu5f/6fcls9audzFu77ahe+ewbd9+rfG
2dPGnlN6MenYK13qb3vyEXr6z+KpTeXF917yrLZ/3y0JiCYSgrEiKozEycIeoBWPJZnjZUUUGIaH
50I4+nY8ro4eBfz6r+SQu/qtMUem3FxM92z5N3dN66qsom13QFsyx0MAQYiBpRiWl1hmdP6AHYYP
fGeM2R09i3g4Y7495siY64vzn82Y2zL8+k+kmHcHNCe8qaKorIA0RxJ4WVXG1hSOVVnG6RUVSeBE
+X2oXB19/lPGw9nzW6OOLPr5/BDI4ZtxRzqWWEUROHbAxYoqCa81xR3jyQCVJY5TRcTukQ+DYraw
XVYhkSBff4+9+NnHveVf3w45b40xVsJmb1c/zzaONWT2N4g1qwSJMuD90Rm0s43vd/l7avkxGkUB
UECWw4q8IHC88pjmveJR+GNGUDlBlgVwLR/k8ffV0b6sh9zj748+MvPq7POenf/moWi5de634S5+
F2r9mIHhvIAoFIQaIAuRY0T2NRSUQaThEWgcQEVQOh9B5T9FPKRd3xx0ZM7lZ/NnMyfdFdsPz+oI
tn7E7D0Rso++b8zV7pF+i+2RWW19Lz/kfmKPBR7MEYvMGG6BGWdeA+/KcKzICor6YSzcgW95FvFw
++lbo4421OLn21CwZu1tD5lIc8eizEqswHAyw/E8KyJTfuX/uWNgGklElFAeyZBRyH7Fuz6LdzBT
vjXgyIrmxeVP5xYqpI7xNtrmdwc8mOIxy6iShIqOAt5DYkRxZMnHiskAURVJYSWBGeX8ryyJSE5f
SHkwg74z7siu9AKE7c9VY1nuygPaE/z8kCJ+m6cEMht+fR9PuTsapDucHffHG9lvqf90uSN1k0Om
jSBsVOAp5DsMqizMY1r4yrUiW0L9RVZwZhkZSdN7JTKg/0G8r/97SBPujzgyIrVQu/y5DuHnaNsn
8fsFqB9D0BP+mOWQsKJcoKLWI8mjrHYiMcfwuhLHyrwgsSAKALFfUnNPLOj97v88y4bsNke90wuf
P/f96e17Y42M93m5Z7s/p93Lc0/fznO/melPxtEFmf7LNZ9+/X2o/CNrfbHq9dff86R6/uD3L/rd
wUarfuOze2p4lmOshfU3mOVvagFHXFQZgVN4ZE4g1Md1CEk+lhiEY5kH045CIT/S0hvWfEF8P+nz
+9X0/mgjPb2xO15MPdbMtzj3b2pmwuJMqDLLq6qswAeiE2MER9hjqAOIU2L+ILSf98Vb9WXQW3+c
68P5v7fH3FPT573t8zcnEazKe79W82PujzsWZHB5aOWQJV7gQHSODCke4wwwLAtaT5JVaWBHX3qC
Ma58FO+QVtwbcGRC6yAliXd2unAso1DMCJKsgD6RudcpMQt2mIdqWIZDtRklOTx+qR+r+vqvEMjs
c+wk79vtbcJz/P3x6vcJ3+eZxof8M4I9erBGhMTeD/6zhTWSdNvDpkVwv9i+HCuBrhCR/4y2L3eM
5pc/uLEBpL2X4CJ9eZTv6z8PuYHfGHJkRHJy87N5occml+ed/lYM+2EvJDyCMAUIi5EBxEZmBJhm
UB+Fk1LRsjFu+Bs7oQO34CBbHvf0jCxIf8KGMw+dofcHzGjFp4T1mxmtpD6lvN+V0V4+SXewc/jG
eCMTXk61n+8QFtv4oHwhgv1AOnzThjL7AzYc2KDtk4QHs+M3xhzZkn4++9lsebdFXfSQBBN7DMyG
Hiq0TysyB7c6joxoEmJESUHTCQ9wo8hI+V4Cl1c+lT5Kd8C4+NaAe0bc/GxGXG1z7+v/PWRvwvFe
Iv4jtCAKtk8SHfL8vTHkyHKrz+Abfi5eiW7D+0OySgiGkoSukoEYADxFt+II0AyeFr3zaOJjlD8a
7F+evid5/h2z7Y8wshL9vJ87/M1z3/9Ah4T8AWqR+R/pF37RxPHv2O6V733ZGfJy0JE5zz7/dBUV
gt7v+uMS+uvc/N1bQ+iGUNHJwqrKU1B73aDEs6h2gsFVcCHiMeqNcnXIU/1ydF7lWTW+y/RK2U93
qfYuD42+/uorv30anu55xT/nGifr5z/M2AKZoSkay8Z9Dgb9PtJrnmIiq8fMUBgEYYdqMC+Mycp1
ntRefLdDChx+/RfM8svR1//Jqm25q/JnZPBWovc2bfH+aCPV7H14T08vJBlrSker9Vu0xutd8+Lm
h3qMS0uMgFZbddgLKHuPXLNwDA39ocSB8nq3cDNQBs/6+st7Prny71fX6wP/9pgjpZGD3BL4ppYU
oEMEJxFtYYwEhpB7fZQmEgqYIgpbChTEowt9XN56Yqv/0s0L9vlHlfPOUHs62ds5L+Yd75xvsd4j
huw/S4jRJL9Pbg+Yhk94DncnYTIYDkQKwMeo5wOWk8Fn4jf6wh7rFs/H+4ma//M0DrnW1/99FA/8
Ze4Mdot3zx/+/s394YAjK1KyT8q/mH5sxgFs/pADUI75gchl0RIjysiA+H1sBmSGW6W4X7F/ufTV
Uf1LPwc6+28NOFbPyU+HrkniJOXXf763dX6MLxRQmePxi1VkluE5md334ajK/9ULMyYMHwX6t/ol
9kcYmenpA3v+6K99Mt7Hf4vreJ/zgek8nKHA2+KXjHiLG0toK3yjTjgQTt/Z5oKa3qN8L2Hwj0aT
V+cXLm5/xJEhP5/uu6O/uxXhqROA2AMa8sM86Q/q8LvY3aFt4FnEw9nyG4OOzbn66TqXTj00Gg8E
xeHOJTAui5v7IsfCiQLEsewIBIvH8nC9ScUdzOEGwUcg+E8RD2fO6ujNQUfmPJ3+dFQv2l69+JBn
E12+gw/9JmuPysvw/Puc7KN0X//1bwXHVz72rQFHRjQv/v+72BHKf9GY/yfDoG3LrQ4/VXbf/fS5
c3/01T+Y9bcw8x+Ppve/fWLRKTicyUc8+5SZDeN8m5Z/DF93rpd6X38Pt07yxy0iNBvcDx1ovxw9
Qu/7XXznbY+6pwtGqMmU2xANys/O5PXMu21R/vZpIiugShj85kQF9fXH+6jN7vGRwh4rw+1iScTd
RxkIDNgrxh0mFwsQcZVuSKtFmcGLJXAh5dNRkVSPj7hj9AIhmxxamNFNwf/5Qpp1EnZOEv+p9T/+
/yiuonXixWXx2ycOTSnp08cGaUVRlFg0tgvodcZds+FSGp7fbU/x0ht8mv2F5+tM7tPWNZqc1As3
JXxNvZQGAamW9o1972Ukv60dMtFryrgaT7N4mS4rliaqITYkm78wwRvysOBWXsiDC+gSGgQZEEsg
e1GeZuBNX8kji2kVOa1neLkRT3nN0yc0EmlZ7libFjFVTno90TxNFmklbRj1g/k5ZjQ/7gCh1UqF
n2ZBKSvqIN8Lffi8hG69opro2UM65fRAj0xfYwNarx1dpSGJpuxDfMpuizP3i+CQ3Hh//QNl8mr9
j/PLPF4Zg/bIYWu8nl/quSbz826iC2Y9VTgjj0mdz2zXajnKCCRQ9Dq8VnlLvOIy0kg0ooGvSxXh
Khqr1LZN4bY4k2KiGL4+KTV+rTgk3QlXzVWX6q5D85akS08h4ro9CRtqf+GbjReTM0V/fyH8viKH
aCjKwKoKuhD4kSLFMvTYxokdQwmIExKG9lo/lUsSTmjbLdLaEGUSXrGZ0dw4C5nyDJWXtc5pjGWr
muBTtqGcZxSTub1SVtEVJ3+g6SFxGWkaAqKlBdeOeZT1hnatl5YOcybJkx4CNrTWBFpQviTKhEgN
DVla29ReCFpnsCFxzkWRdCppRcJSnkaGrbey2cYXpW29r7Qh2XpXJhAOL2WqhbJkQzdxjDTdSKZs
+JqrVTdyQMIHyKAQnvp6TP0nIu/J762fTvtLJwAa7t1ZR3suSf3SlVLMWhvKjLUCkzclIzB88/3V
DbdW9+YBj8Jx4ArQHjwgoZery4u2bJsydQxm406zSCskUt7bGZEEEp/Vc5l2hn0nKpTrDBUa13g9
nrm6JJMsQcfBn2/FemPF7KDIv9yeIogKoNhfosjD7n1xzGPeafguyRxDWIZT24z0viR1SeKrTFNN
m/A7eUIEsAfvTfrGjkMDLHo5GUGErwV//HpSO/Z4rysDHzuu0VWOZKtID75MTpLT6DKfFtTRoyV/
WtNWzz3KS0QwIo25TR3iGfJHChj8+msFQBbgUQSQ4fqxPNppXSl0rZBAlkJv9Mqj8lwRNN/W3I6k
jVZUVDU54up8Q6uU8ikpUj35wNcqAzR+V4iRQnLeRhySH4WotV7LZhzlHhhMr8vn3CyuaVEa9To5
DU4nKuk6PVRPQmXKBgyJuopM2Ac209I7pSd+SMuGFCVxAlrKehSZeUJ8lYTxzcSesSHtuUXI03ja
irq3kjb8Se6R2iMJP1NCkkeYtucymkmkXTAzzkwSzV94K9ss10wIO+UscSyfI9GKm9UVCaflIl+H
a8WcsCSd9gt1zhoiySIyyfWWJ4LJUZcyGQmsesGlqyIkNUdEj9iXxcruSHXpxTqn0HTR33Ep7XOr
P6k1yKCSoCN+oZKJZIknNU8dbpY0GsuSll/Xd25n1CEteivXsFyEX2kl6R0t2zknknRixItWk2gd
kzDTstNgLpdTRTS60FIUWnNa12pfmi3Db1hXC12Tz5dS49GWI+pdahNF1hLvmpXv5YRMFDNaxevY
J4Jz4roLsV417TLNZtXgzDVJ0brMUFqa2kZekSKb+7wmZSvHsjddTljDhTttLa4lzpe8oJnJBzRZ
hiXxDbcwoUz33nW1qKdqO29r4sS6X87UAnbT7IBEPuVPeEiwDTJas1qTrBNm6Xokcim7FtfqQjwD
WumvQ8d0Rb3TOY+qApVrWp+XpS57cNbXwiVXLyLZgG8RKi0I1mKiBTScNyFVzr2pkk/L6EFxdHei
R4vJ1l5g40fTOiQsZDfk00AgSUBkKyGMi9Nqm65PslaPdN+wfQ1qgGgW45Pacmm2Ksy014LZ5Cqu
dNHyA5rfFhPi6beVRESrtUqrPe031fWuJ05OxNuMMDNpVk6zWa8xNHsItu5NpDszOSKyT5X7ntTn
lZm5s8SsLnhGk0QtZrTE5GUS0Z4UdBJR3orMzicegvxG4GlJ8AIms1fNhvLnhd51JBb1dlFcTEhf
WNJltewZ4gW6fMrd88swmCX0NrxnbSKF2KaR5VhOMOVw+otpLZ6y7bxXL2xsiZ7iv6J0WhR3UX0r
2qRbcsAhc97KAi1NZ6owdTblVdUQQdLj9Mo+lxrispRbTy76jmSaoCmVxUwdQecLkkO7NxxELtaZ
Y+Wi6QYn0HPtEjG1hl2b04K4IZWvxICmHnQausSPqXrVYNJGdwGHStIrRiIQpbFqZabs8pPKtXib
qtQzJxdCc5Vd84zOnVVGNi1XcKGWYHk8KSXCAiFd56fNiQhUa1bzEFDSJvZJpE5LneMJ5+ilXlRm
ZAZUXZaRJtNgmVtpRDDWgqWiRyPFaim7kU2HxrNu7uvZiZvRRitp2BKb8lNVS83oxLtrplKuiRnt
Co0LTllhk85q7CkOMMNoecjfkXzGc8tkrVzL/Hmb7vhkHjEr19lw7bwLDRaAvL5wuEvRP8N6Sist
sMRST1dMQu46fsVUU64hqXDizbgLec50ZpUasUJClshXriHqDbdoZ2IH1WvCWrlhbW2iK4t+5U1b
PVt7MGVFuWbu1KQMrEDQ40YLH7gzdpXr0bnjmG116nmaSNmL+NTDq1f0dqJz5cxVNOhSIUExdSXi
T/Sy0SRNdggz7YyKQ9gSFNKdKYbErp38JPL09nLi5aRZMJHhFyQMrXQbSoaaAfVNFVePW825CVmr
W4jYtT2tG01nZCtcFeu01hRGCx1S1QRGvihXgRcR/1TOSecRjiM+CTTl1DnxN5ERXAeq5faEjc1E
y3eCxeuCIW+qu1rHGHqZEX5COisyPJ/Yos4rc3YZziZaUBuBlhUml1pSQNloXZeGH88qT+s9miZm
KhmZOlVnoVWcFKkW3DW8FtcL29WTUlcczW80LqS1LlLO8iYDxM5ngpFM2xVLs+vonHcMVtWlmrDL
fBVuJcOVad/r8cpfNQgLG9EE5rie5MSdN2eB5rmklqhk097XmXxeZGdZPPUdS74B5Fx2qebWGt8u
C2VpX+HyOckbnRU11SlII05lgZRYqjAvmDPBg85FszISuAmP+Kuspr7l3LmzdOdvlNsYaj2Xo1ke
62U46LMz/MtGc2igTaZdTIRFTiet6eDMpVtONbjEEptpcqIKpMUBCshE0CYZ4Xyg5KkyL6Y5jc3O
hKqskDJIEUsEqAlrpBqCAn/PRcReMbehqS76+8SfJVfqmr+RXSJd5A15H2u9gaQf3xGF+4Kob7CK
MIIWftFzkdtHvpHzVMIWPWNvHYi94REot71EqjNXz6yqJDJ6e95DeUMf/AjUYGb0ViuoiQlPJMRL
aKn4oWcL8SPK81a8Eej2tFuHRDUTw9Oyqw9me52/D0D29WyowL2cza95rvfs3DecrX8vW8qMr0ll
KlNnAXtGzPfAeGkfPL+ec6TbuObSNEGaaiAmt2t/0arEWXFUXDhzwC6uAyxY2hfYBO2sSGl9x955
E11lNeCcdi1Pi6tKXBZzNSZipvHXJad5Fr9oviiRxl5LM14rLiIEXGmTXfpr1fjCPORTe5bMfOxx
4hFpJq0yvdZsM72Ha7FObLj4S+80mXciqR4iJBXaAB9FI9qk5y71tbS/jUvqG9GyxY43ar3eIjI8
1EiegX831crTExpblcE/IPO4gEM1y7nXkmbJaoiOXGHA56iubgPG3Svb7IvzxdlFCUVIykK9WIU1
HbQOwL5lPCoBGUzrEyciAFUAeaVH+srkcoK/+BENvVNJoe2C15KlupK0sjgtDElra8NuZx0y4Bvb
iBbxNrhXOK0vjBAB+Ez9IpxxKeEmREViWmrc2m20IJ8i7sPfeev8srpmvyAAOlTW+1m9ZWe2Bbri
hI9JsZysZL3SOi1CaMqMXufNdIh2hdZo/aUS0fg0q0kta0FygkAgdzTcwt1rzsJPLBl+LT91RdIo
pD6NbtSZfe1AEo8ICYGD6TOEVLhJpiYTfiZv2Zb0LSA6kR0qKhr/EE0VsBMG9B+Q5grAenLvtrSu
NBUgjGYMkXyaw915hnpTsXrdENbHB9kO0MBshbNW1NJZHJHiTGHIRPso990jnMYHaEyAKRNXdPzC
R1LKIEbpYAJMR6KlS+T5QPkUWhsSBCA50B3QKT98fEVQbwxu26B8jgbGUUpc8HXktm4SGeqZxy67
rYskEOFVL/lzRoP3/Xi9+4nfqxnVUebrpbzE2cOMrVFkNFz0BtPrdUJaLbJ8Q9EKretXLY6ibl99
nHcOL0wceUdRxNUvcEJo6QTDOWZdRNd15aqIBloIziKsTGfLbZzbBAfV/5Ljp0z3hakvAI+y1QQh
k/gn/Kk3MTIe2QIB01X5JJIs97LOqbNoUlL6A0GYgCphaY+gmeoOdho3b+fOjlTFSW/mDz0VjOys
q9cTcc0GerhhFOIDp1UkDy89DVsQKe77pn0j28dFG7z5GXfXxeFC24jJjCU7zBu78cCqJKvY9OmQ
9XsqrVai5elVrTtLAG4DEEaPl4qrBTc+dphCK734iFbad9gQZXjtGl4oho62oXT8MkhEVdtEXM57
yFGdlbuWjQwAVyDyhjMYDYDj4122z/7hPi/aZvCCDRHvOONG+1oI5VRw1fCJ6vAsb5ZbIkgld/YR
qfTGhpJQC0eTnoBeHBRuRsGIbaVI6nrbM+LrHBwoqINM46KH3F7m+dTPUqJEDyqyyjBfFr3eg9uJ
KNOSCIlsQutEa1OaTAzJ0+WUJxIzF0rKwtshVydAbFFjepXOssuE09py4fY68K7oW111HhW6A4JE
NMpeb2rqVMTTVMSoRX4n2WsvMiMwdjnleSI3xAZ9cvvBBnvDqni50NBZgyvTIvik11ZluNxv0g4Q
ZyAwOSob4Bgc0WCN4jRBgrFEsquSYtHmZOLSaNrOOANA7yI4i3LzI0c2dGGPzrXKgbHn0ekmgcVX
RmZoJiKf47Fj2BcuRzxEp5Uym6hWvA5O035ebZIv0E2qCyLt7oOEpKIR2ESW53G3nARmfjEBMnB9
7X0dPbLMr2mu12KNvLvbSV1UeBBLMB2rOmXn+U1l+gby7AwRiJazUCYFmGYkyRFI1u7aPe23Tkzz
jc2Q2IR/0OQTmQVrbQAGM6t6QtipOuVOc83+gIV9w2HgnAw3SdBwg9PKjRwG/iGCNMxa2TFK5G2g
w1Sc0awiTnceMbrSfYFhSckBsiDFsHWbf3D6lZBtsvSG1aXcdDLNnTWIzZmdfODLhtec79sXEoEs
xzufIaQ8wpldZU8yJqlcI9OLB9UBReemy9rR/akS6UVs2jlRQRryizSiZbDo3KVb00l64pdTX9I9
1mpi3ePMYut5NJ86EmBcPpV6GgtUqk6ZnpYCdVotiTRhJrsaoBNISabwichpTk9Aj3i0u/Q9vSy0
oNUYhU4wXT6tAGA0paeRLt4KFyCmvERvtpFj9GDr2KXwoKpmHRlRq8mh0TFW7er4YgRN3pfnHngs
iQDcOVawihfdLF2o1zUEOcVXGrOMiS3RiQLQZRarFqn3uq5JXhPfBpVgqneg1ZoQ4ISKiGTnuaux
Hpmc8EbkDIaSWEtqiRvcgMoQdKyjAqE4SUiy8lB0kOdyf5ZEVhZrjTKP5LNA0sSaihF1EJhCTdiB
1kpWiYplCxLJbdNvzIyhcWbZ7InNWH24cD1dSEywfDlyQeBe1+QULQHLcj9xzXTtqJStSdobbj1T
iW2qEyMRibDhZgK4pxCkLvIgkHAqAfHWJ8Sd1j6pZswMKZtNmG3hUS6c5RxpXDo5axMSeBRjSpwJ
4ogjkztpIJvueWJvUoDplIpGlq2kjoBB7BgQbBT/9IIA/vQURKLXg/1kdMCMy07nF6xl4wMERKTh
1NqAUaublsSGdAn/nMP3zq4zq9TC8xRnoZ4CqmQrEEVhpk8cImlMSFNd1bOlItFEpjFL6kovVStr
Ne4y0Cen6YlwUU+DlWeFRntbUP+GG4hcVBscFMSMqicCTaeyEWvZMj5xbyTKVFp4Y1/yVqyh6Jaq
06KnaZwQTyKNrLHFtTpQzqRyqSqb4GD9AuQubOLeYXXlWX7D20SdCxmpEF1UXZxPe5B17Sw8i2b1
mW8EoSYavOaKFxObFF+qTahFtDJjAE2Lo96cxaRniYONxG0ZfchbJJOh/KLXIr2dh4Y6L6f2pl6o
CpEnNJgzVKD5CbPFXq6n5X3P0cBqF7IByJ9LYP5Ab5dYoLvGDktWqtFq7pSZAYBMrryZfdPt3LsO
VOIuPZONya3oG1WteQ7pDd5AtiQblUqZSy6hUjuwctxFMhMZ0nwRKFvRGkRChjzN2fQE9TIKIqAA
Kd3o/XmkZ2ZyUYBONAujMzqtXpnRDnmOjuIVSpEuWdjndUrtlMgFSd2B7RFDnV1NfCquwFSd3WUg
aqzeJf2EKglllrAB8udrGFFzlihF3zar9CSwiq0zR7ZX6dISpdqZd5noLE9qI7rk4aSLeWIhcieE
vetvOLO/Zk4ZkbQnFVgIGl7wN6WjJSwYHNRwFV1eoJhbGuEUdD8yN5XEC38qzfzrYKZMo+uC2Mtu
gwCFvEZLtUqPa9KZpQY3vShxoi1llYLsNpC6SBDH2fZntcboLKMpG2kGztNsTPsBAHstGu1Zs5RB
xW7SBPUEVgv0xIyQAE2R662QLZ0hy23W7WztK6A4iWfWs/JKqOe5A+gC1KplvQkVm7GRkMKqKJje
7pJZOl+4m3o+zTauJk2jlvYy4abeVDV5XbrLFuA9FECafOXdJ+CoH9aBKeYg5RWNtdqzfF1dwm1Z
LDkvLlokfe4lEsQc9ZSWIEml1SV3mc3kqwAEKzB2aJQpYcE/izpwBWWmEypp6YOzFHSELQNsbnuW
geJmBkebzeoFsujiMl5LEunP5WuQmaAoSUXDZXzhXVVXDzm4d54CN2AbxQvgMJZ2ty3oA6s7rVAn
XvIo989Qitg5t3lDHzytOpmYLe3ATrZLFrOXBVUWlaHmJLgY6vTFApm4VpLgPFp6i2oZXHi6qyFL
NwLqGsxUPC111TTtqaJVhn02MWOdmXfzybkEH+UTpzacM5sG9jy+Q1kphN2nieWscg31dFhZdCxX
ovhLvHxowG/Nq3ky55bFpVgTCWWK6wZOtMaZ68Qb3qh059K+kDYoOqHwaaXZVDKH3oLWyjYCtGrh
ZLFX6dlk5REen6EZdRvvVJglK+BPS52j+ID45/W6IhL+rNI71HNQ4Dp3VopLhQ2fYNuzUwWZewu+
kIahUV87Pa0QJf2L+FpFTCpW3axcCDSDVdi7rqO54V7URnVZbZw5m2vBpTqVlgztUMCwg5kc0kCh
IHiCFIcDfyJy5BMSFnq+wDLCafHAdDQDtjxxzxlTWfnUi+AAmlCTp+HM09hpaPLxMIJ/Lmr9mbtU
RaqifAP+EnWtM5zDDuybb+Lg8aTn4c2aVT5NJNJR5gt7V+g29U4cnDbBzLGtgbMX7UlrKCaUcopA
iw1N3Y2it3fFZTktT+qpf15OJWzOAnlWQALam46euVZ3IXuGDzcbkZrK5rq+4udCQ71ZTTyqTMVF
O1f16rrdpLcN4pS/Ahr0a4NBOUYww15zUeRI9WwXzBy93XjtrK+MHnWBW/+hsl0SOFbIXQj8leID
nMBjGe1kXkhoxzCqdCGzNK7m/l3zGMl1ZdY9iEZooEYyEEwmDkYKf+3d1J7BCZonUc7X2jmzbmpr
kmgAqawlNPrg2UEkrvmCDnGjvE1SAy0qKo44/KiHqoCzBpn//9j7jvXIbTXtW5kb4DzMYTMLhspV
KoWSWtrgUSsQBEgQBAkwXP3/Vrttt9uev8+Z9dm0rVTFIhG+703wnVyqVaBSoVItsvGtQVvZZA2Q
mjQp3sacbuyVjLP4nqzI+3jWK19tXfAd2F+wkIIHeAwTbLJLNpEToLC1ydrtsqtRiemMnQCEaJpT
FGL5cAIrORcG/6/ykqWQSYR6PcgzcKBJnsZDexYn/y2AVgYX0Ocmzmp7k2BkA459m2YsstkVocTf
GZQjOqMnAP/Noauvv4F3G7ps4hv/yyAKEab9loGiBi/n7mKVY5K3aJtPoc6IXtsqp31amQxY+owi
5o7cyFOZ+fvYTVtM+AZlYjpE+2ZLN/Gqv6/rvT63TprwnNd3PkmbMz97nxWwhqzEdYxbtlOZf3P9
yqyDNitX3QZ4N+b6yStqc+MVuPB+O2Tzflgnu27VnlFruoX7dOKA26ERKeRrictPQ8Aqx271REA9
Tlmcllm7corqjNm8UidTYA3GAtrm9l5lw2l4BXXapa94KiuXpjbJ2Q4igQdQszfxClewGzIFPotO
4DyuPyi/XAGacQMtz6l5DnYqzryX0k3jB289PbJNR1JRZXiyE8rtL/zMNtHOzaP1UljO2n0LdvEN
bg3GDac5CNErDWOfeHjnepnpMjfeeK8xejQMtENyqVBOFGBWlmDlJikeByUna21O1yGwnMp3B9RN
mOJJiLsabKJMk8f5wO68okWxXHifGBjBrjt7mFzBlNfAhes3N8Djr88hBGaZdwEdEWPLG1A7AjdN
RYHK+bV6w61al3nz1BVsw0C3pN1m3ssXEqztMk3O1RM7hkXyzHbmVoncuyiUdldW5Yp/oyF2sQU8
x18wdsGEJGkL4HI19am/xy0OV/Zqonjm9ela5Kall3Yrc9Rndjt+DfearAUqsTKdARmAcI32FnhM
s7teP/kSjyv/MIJES7b8jIE2oVhK+wdWXm9Cmy8FVXgX/+A+tbl7sMD6H9yDeS3PqlwBtF1QeMdZ
b1JSrgO8MtQA5s7CpmXW3Tn6pPU2mNLhorq0BTb5NXayROc+KPRb8EP1pXsSJRqtfLoMtxS4EQVd
LtGTJtsq95/oxdqgXK3X9BZtK2CRrbs2z2xtjuVNhBp0ozLA2YUCNnHGG+fofHI+gJ6hhW1lpJjv
JrTHpiCnxl634LKWo8zVYV6TYxulwZa87GXm5j7PIOV6FXUaYcvFMhEdx7N9M1wnSPQ5J+t+CyCF
nqYMlUv4QG+szFuPh3pnp+UNUKfUWrPrA3/lD+O2ycs8yOs1wLCNBEfk3bN1iWHA8al0tkt28z0e
4hUVnffh1yZXd/2yQm92nAqMb9zjp+GWFXTTAM/SG5nJHb0FOfsh4ly+2jmouQfweNsxt28EhFSg
gM1R6rx6Hu7cr+XqMub6C/hH/605zwfI0g6NV8TgxKB7fODtUW+Hu+RjKaJXf0Wekl24J1/albtv
c3/vPc732mSkf+DR57KkVpCP71b5FD329DqUtczlBZK2G7mOV2Ytpqxy0gU1LWa0eJEcn2k4YWHU
WfXcPrNbXJv1Gb3qre2m3g6YU4BZpXZm3d50K/CE8d6cMLmBvdM7bjLfYDQVAT16YPEeuocIW/XJ
6zKFbsLbWRol7fPygm+JdVe92qs2+RrP19fBotm9u5jWIQCwFBz5giUgSUHMWusBU4LfQDeRAfmf
1i4GOE+x/u2qlTdBXjgfTJLxM/7ptk4x2qjIiIGALmuf3Y3cXeGTAhfmHDuR8nvj5/UOa2KxYEcY
TnJn43f8w/QK/hCVM8b19IE1eThicbM3eOfn+KnKS5rKLNyIS3Mfbnie5P2uecLsKULAdKm1JV+H
D6hXPiWma7sCwaBvMNzlrXVmxxhcM4RTFKSmneN2Q/r46uK5kg5wq2Ol7XCanSKwriXIVO7KrlBx
obsi60Gz/4ITdP8O1V3tgQDHrvGXOCruJwDWs6BXDhaobNmh3TAIzpYthK1Fs+s/QDQMuMGbMDcF
miWe4mGbAt85qSO28OZXUM4/XgpExVDYwq8AUPivqGFMG+rQ+Cr4/U32mI5tRlAot9sZdC8t6mPw
C5Ijvn66n0A4z7ue1ANP9RUKv17SD2I7otoo4tSmKIitNz9DO4qyq3q9apX6S7sG54BiBtXwNkBH
HT82u+m+KvhxsjJUbd6mvbBcrNyseXU/mzu/qO/btdOkA/ajOecaXU2fDxuyIQ8SNNdUhKs2l0eS
0W2NwZUtR74yL0NWvrcruR73/p17/LyysfZGP/UQJp1rjIhmHz3T2/rU5sPll/j7r27AT/dcw0Vd
WQY3wL2N19cKddpXKIqac5nJrMz1/+0Z/3nDfwLrXEkq29V4P7YdgIH4aDR8NOAOdAZOcWUZfgX/
/oOeEgP8h0f8E/wbEDPjvFW8YxgBVoFKKrdQfo8rfiy39pX8u/0V8P8PPPv1LWE+h2sxwXEzP42q
pQ7GhfEFQpfU5NEq+EoxikMUcfos17/SKkJV/w9jOAlsTJpvueE/ge1mcPsSelK6qj5n9AWFQO3a
77BJfwHaviMcvECOvhcirihtd82uFikazyNI2/mmBYDx0G2nVwfN5sNo0gib5d30OR/K9+Zdb/W9
ulQ3CUvZkR7H8lej4e+MH85+RTIvTl+E4tn+WesK+25rNwGeDfrqW3tO+zgDFo7WV+570H3uF9ll
0c7OIRj/nQj6bvk4/zbLfzMcvLVyVlVJvx+C+8eX/3MjP8T9oD4+huOr/Jaa+OfPrkfp/vnV+qPt
JU6ufa3/65tdo3ivhp//4PrWf/zFn47y6+//kcB4/eJvdpP/xVDy13MifvrL74aRf8ltcpWY/CEU
+Xb5H98cL/8U04qQ6h+PvPjTOHJ9kd+NIwhcRNwiTBkOCIHfzub7bhzBWSQIjIU9AecNYAJ8O5bu
d+MIzmCCtBrGEZg6rtZe9w/jCDJ2sd6DA0yQoX1NGnD/HecIArr/MiWCAAmnCQQuLuKe4QCHAf6v
y3oM+byu69DLPdXGXxdu2MHEuk3S0ZL+Z+hZ/FFQOwSmTSCiUnMLCMN2Gus15D2/0aOaL8FSLeuB
BFCFRSGHEtXxGnKwkwrdRjUmTjEIGeeRZHGdtnYsknVpenmBDWaSGTMlRGeq1nylJ7dcVZz2JJUm
BOk3ty7K/RGtuy6j+U7WPf0aU8VfbGuK7msazwdHA+qpeW891VPifRjW0Tcq42Y/gQJ5WkC95ElY
RTkdZX8jPAc0wazCBohO6DxGlLDDMFnTavTd5RQKB3wfPrtMbc+nTx5tgVx6jmr3Pi7qMjY4Ngj6
ZN48q5Z091PvAJcYiYOaUUw72S1XZHFCEUJG0z7xZAwuV2HCGRpu98nxLLlCBpLeJxMHaO5PSkXp
iN/a1I5vvgTDUANKNoG1WiBMAu5f959m5lA30RjmAe7OYu0RN75vhjbwi9Jb6jPpw3qTRJ3A8il7
+TgRM51oUlk3neC+l7LBs5+qFjo8W2rSQ+TrWrsyNO6+oVY9FuGoRJ0RBOE+aVGi5ZHSxHscZSUO
ZJhciHtsrynqqHbeqe/PX4NJ2dBch9Ic/IFOKmdWP94rv3SL2ZDp3CMFWUO7lkA8PQcQsnQJFw+R
U/pm0xsDCTRtx/gyjIz0eWQJ+ahoyVeic5eHdnbrG6cbmg2iY+SajF2z65YFOlV7rK11ODL11Rdd
jYdRy93IuXhncw80UrST2AQDo3nHpuoFd2ya0kB7+hDHxL21dAnJZ6tCEqR94PNN5Qz63iuXGH1C
H01n4wnytRbETRWzIYgLA2rXucsc4FN1V6KhqxXopplNw5hZZHF2JdHq07VApWXWwuKPkkTuvXCr
5mviDqBz1ADQwLHnZB8MMRpcb+Bq3zpSH91waQHuxNBmE5w8g55riNBr6JDyR0qlKKTtDivH+GOU
WuOQrCRvaiD2cVXtOscut5a4zsC2ixOatqQ0b13cux+jMs1HzRW5VZQBX+pF4uell4idu3QLZNzc
HZO8jlyh87CkYuPJsfFSu7bmd9+HHGnE3nggCH2/1LYPyWQwT/e0Y2Rleg7+i9Ok3TRi7C+B37Jz
bMbqvMQOWWvNzMmXcj6RtpP7yNJqVUPwdrAaztC7R7wtykl7FIx++Y3Ap7JQYoKqvBGKfsHKMqE8
nKP+Erre8lbOjX1wNYRD00SSbRvFYH9m9yD1/NCaOu9m/ygqWNhwXTdWNwSrMkID29fS7I1xny0t
YjQJQTNkNg9CCdGPhdY8kaRwp6A/zoLWkGeFGuLjRmiwZ4kON+1cCuD7dkg/acyq7Vxa5radtINa
IG6rscBwDb44czlaq2rhsHBdD4RrDiOlDMp3X9E6RS54aEMY1k4PLangRiCTFlvTBHo/66g6KL/y
ei8trb6tATtHEgjuRPmT8XpxIu5wlas2/vhFtPH4TDimY+ppEQEECWP2PC9Gs9xr+iFIrTYJXhZY
EfdJKEhRxkEd5OU8JNsSep1jFzkDz0QYL7dU0IFsI480AHnZnI8UEtZyDtneMrQ+Ng3rgAkvMfTd
yGy7qMYOXt1FBs++NXTRxjRseVssyBeBH/Uz+nbJY55Oto9ZEjHp37JAhZhV0bw80d7Ul4CODFgH
GRgIX0XogyWl8yLZjIrS74j1pQocc08mAQYf9/+pU8sEmK7TY5f6TQ+JK42m4KzCGhC7HZHzOBp9
qyduH51GcnT786SfNfyTaxsrxZgaxNWniW2Il2rsQG6mGQX108ShhrPAtLfxRNhpoXH7oloG5Hog
S7yNy6G305lO+jPy2mYv+9B7JqwhX5yhqx6/lQj/qZ7+7ph1//Xq6XsC7T+/xvfiCQcKIJgHWUsO
1HXfD+79vXhy/tuO0DckELGGmFlXHcb34in8bxzV5SKO34Yf14cPFD3Fd9eti+xyfA/x7hD14nRL
O/p3iif/J9kS4rVxUWEEJxiica7u4J9aQuphJA8lB1hXRSJnjNV1pl3j38z10m0aUpKbWroV/IhG
h3s3IQ0WL7a8dgMYS95X9tFygWKIMKmP2szVUZWD2JbC5xYQDItDfOvhN30FpkGKCioL5gQFcfoz
acjNssBWE+Ms90IHlfZzKkr/rJYAM7DDPYALBfWOBivjhxZQUQuMgF0N7ieqqnA7zGb0Uqsm/oM3
c3tLPVeu3BIgUrMM1mHkDvkSMgl7TzRb8THmMyQLtCuf7NhyADH7UKH28bKTbT+vGlbO60gT/qRs
XgHl5s7ZD4JuF5YW/egG7m69oYEgnRq6cVtlnyMGJoGNUXgo+wZmLE3C5TbULDxCjza9hvY4ffp1
Ze8CbZKqqKmjLy0qReDOvlgevKqMd53rauj3B8byiMXDUz/IYO2TcVijkpz3fh/Qnc08JlaV1Q+b
ZOrhy3ITHm8UapU2qyqYkgih4zqSlffgz9zdcSK8u6aZeyvDztHvq853dqONxizvWT8+D1g3s5hF
cVsYFrhHKyq7te12dhGJ2nl1/QHWBJeGT7KmAlBbqEKYG9By3are6g8BD4GJjsZ68GqlNlzBEOyQ
Gn1oRaj9EcsAtgDRgMQvh8WqUu1E9EUloFzawUCrO/eTc0tGC20mBILzU5vQ8SUcmuY2GLVZLbUi
dUYhWnz1RLt8bckE9bI9OZeJNJ5OJ98mh2oRqs+toVm2bqvHh5hIsHatDrdBoiDH1MlU5RY3qH4E
YvQA/dEOehZX8n3CG30wLmHvSjV1nwW0rh5Q15f5YPEIDJb0QQl0FF5kHU71SsIXeJdEpfe0lJqu
WVPWj6qMw70lRcfWwjM+jGVBUH31FLEuZqjctLfqxmy0NdtrK9HQP0iT8H04LFMhPA8GHiwDMNUQ
uKRbaJyO4wihoF/G9bqSzBE5sT1z8HwD81DDWJuOoo5zFUficyQWb9LYof0eJfSg0pKGYIbi2DQP
DjVzapdqWTWOV2NfMbFYG9a3qehk/0D9GW8K3aJ+T6qyO5mlqc9aNIql7kTwnJipdeqp0gGwHy2F
70zT0Y+aoM8q5MnltAlFYRkOslYlpMCgsYDT+guQwdoLwhWWM/4xJv24tZveXzeWZVup8mB9m/jV
nmdj7OZzNdt7Fun6ybJ8oVOKtILPITIgpqpFPY1BBe2ziCUIEjc20k6JI7jIZo9zcM92fxNSL3wd
jYBbjyZwWNaVCvcm5OVFxiPQY9Hie9IdNjNb6LtiQ7sVOqh3oQQMBWWYJtCR+NIryiHR+9ARZlfr
Se1JGUCOay36qXKd+m6QPUfn0HNoqXqLNG/G1r681RwnKW4jmy4buyZQQI2iF0AHPZS1KZpkmGY7
m5ySNiDgGexphrzAs+ZTJXtS4oEH1oYPw/CGagOQsmtCCNfbsvGf1Ry0t6axG7jAXN9/ccoJJJY1
2kg8iFSEKqHtIWsskgUHIhR1i8U8XaDExBOwFUp63TkdyRrlVk/CQ0ZBIgJYdXolD4EyUCQtTsec
Qs1u+9QzZT2qtmtA8onSPDtdCWvMYrt9vBnGoAevNQX2pZ5s4awHHoWfne1CS6VoKz9C30LRHvWt
8xQN3HdWIqxtuqZ2ghsbuSOuXE+xm8UVqv2Mxq54n/vWXKRQUNyHAYf0p7bxI/QdcZdWliXeLQ+G
5Dwc7fB2DGcXJAuODdj1/eiCYRmTBNan2DZHEmvvrV3aYMkAxYWonibraj4NWh3lwloonHVkoXCr
MsOhiIkJ3aukc6DLG619V9Hyo4rHRqYa6wCgWp/C2hmEzXRHUdaJ1I3E9NFo7fQFBijGrk9aqFR8
dOw5aSZ+tkQUvJC+mpY0LhXAc9F1gIyrWKLZHiv9WScaMq3WqYWPHUv27/3kxQ+88xeaqbEpX/SU
WHeEiB6M2eTRl7Lphl2EzeRsj0sDVpCDdmVWTI9MA0RLO+GNdjq0TndP2oo2aUv9iBaD68xhLmI9
QB6FRnYbaq3g77R7uKzCsHVTgkiS55aJErKSiTlh3sOELjckaGe+lr0PfR/RjHxgt4o/xrl3obJr
aTVBBDtLjouP3b30ZgYVXllPGkRo7D1QnTT3qvLdD9n1s7tDb0jflpJiX4lmAEhY9mxxsQTCJNAY
tdG9uyxlmFXhPNu7rmsDOyvjuYQzhPXBQfYGHE1pPP0SYU6/UFLyZxlIBU3JIo+zx+AuXGRLkmzq
RQMK0nDiPhEvIdAzQdbNdiWiE7qCC5tteuzSN2HJIwq6WEtQwX45sVU3C3dlDbYC/hIEog36G1Yn
qkryoZQxJPsOS5591fgPQ6gCnjpxG0ILMjMI860+goF2TC6Jg+tBY1WtXRQ1EMZoy9tEVfMxBq56
TDq7q9PBr1URcsfG54r7IlZ2shZq4Os6EfoVBoQGJsEKOj5prM3gV+6tmLh5cZjQWTzEscpqbIaQ
rkwKQhTfit87Hk2r/1Txg6rehh8rcM9HcfzvAKCPr3V9Pay7/u1IkH94rd9x0GuAFjpVePggdb9W
63/G5yBGIsD3Uc17LnJb/ijkERoOt0OEoCYkLVwdPvjR90Iep0GiDgxwSh1iKRMI1f+t/JyfWAjU
8fYVSUWOiBPhfFicTvhXEDQsVTn7Mzh188VA31ntkNySoobK/hXzzrUp+JNI++3NYKm4hhIDff3W
nvxIpCm3p8sccC8fOrGsnIqaTeTOrPBtOn388HC+4/Y/ZoL48fXK//pmPlKGcG4b5PyejcTjv34y
Pxz7yh2nJR8mcPBJQ6xcWZG1knqaMqaIKapwcdb93MaFKkNsvB2vvpbUJjdVzOy9WMCmRqZH0oEf
guREinsaLGRIxxkwUz3P93im1dqfLV7oeGZZabtuZqZRn4yEqCLp4fueY2iUF2BNwBqMyFqs+sWA
ELYNGgxnAygL5t35U9kNamXZ2rgmxq1dPEPW3MtFF7ybURDXYbwae1uvfebMq7GiMN5OAc3tCA1W
NBDgbr3r72XQWPvYsm0YwGros3Xg33RLMq/7cjZH0UfxoRFlcAlGUd1YKHxgI45N7Z6wFEEFmkg4
XlJZBg5QaTqFG0fx5SPREyIFatYkOx0m7dsQ0eU9rKbqUosEFvrJ6ODB6eNo35OOwvarw3WLFfxT
9UsFu6AbmqJrkw4lhxPpMuudHsjLBDTwPMezv5UBS3bM5V4xsLH9UPEyfZoJPUDK7Jnuo9afIHlX
YQllS2mrO2F66qR213GIv745/T3vYk1Lcze7cgRSVpWwwiyIBVGEwQju1uyLTer5tpkE7mI4wESf
UMji5DxButG0Wo/ZMHfWHpv3YpAKkOg75DrVMHpXJblnDpMPisTDNgmsYTUGSuwVn2xIvBurfJlx
wXBXjOEdMi/5GbU6XPORD/diTfi7QBm3kbCr1Vk1DBUeOFBZGSbNRnAXZb3BYR1RXnd+D5FF3SG4
xym5OmIzRPVv1yrI7S6KN5bR8Q7PXsEYYImnpW5qltauZFsuo3GvaDi9c+ZAneIIe2UzF2KXUI5p
KSGk1TxELInPdCbttiyUa0NgZAQyg6oaEj+h3WyUzmPSQ5mrodXrZafugj5Cllag5vm1r1v1xkpq
PZXuBChy6t1PBJDHQ9a3g12taqYlOqUa84EYtalVQl+SpkXCA5qYxjv1fqlU4fKEDIglmjsEH2A0
AJ6cSVLYNgmddJ7sYW1r8C5pO3mihiBugbgSOEa79tUivwqHQI2iexLkROhy69alg64/XrqXjtqj
yHjYNl5WUYRsGeFDypw0SBIQtsCQ1M1QXhxYJMc0GTHlMhG1zrUL9I+zLaNnzU1sCp8RhhKxKpMz
M4Hca2OJjSU82Ns9zzpR4sQij70lvF9kDRdEuNReslKLM0BqvvTW7dRUACyIruxPNvXVe2xF/b0I
W34pJf5vmuAByxLL9xuo2pR/nokDYX3s4YMK3pszJXN801Yt/AE2UrQuahA+goV8B7okjsXsls8I
ek5xt9kWVqZgbxwoDAzndO1boXtXLVruJnQ7Oy9orUd0sYmDz2PaD8udoLmyltLOA4+OCKjAhM91
OVs5GQIXISCzUbeGzuptqB3o0lCL79Fc6ucujIXMmrliOetLIDzxpBpwx6IuqsYO17XeejrpPkdr
GjPkfkU3IevqICV+Mj0Ty7cKr2Zh6kFCsWb2MmYgWggSEeoo9zufb5V0u71TLdC0jIbutM2hWpyc
tuAqam+JIsip8DBuSBz2WOO6NuusuNzgiEKxcY02h94omWEtiAuYQkXW8askUjttlrC+3gUxQ0TN
Mn8F6tFnMoyv5WDUZT4IqYxSNKJ+VycpjEsQkRHmbMfGgJLhcL754VCtdLsAbyewceICorw33Zjy
GittaLPl6CCdqBAcenLpAQGYS5vnGA7DSyMoPOTCAJUY22Af+YM5olnFPDO2v4sGPyq8iQQ7j3bV
nfT0spXJ7GwZg+c4ETXU1mZKUPjB/8/TpEnobqYNojHKHsqweorX3EZMBSulc8ux2RaicSGplho2
E+1iqSFNWaISFtNDGAV+Po5ddVqszjvaePg7D9jwGq0YSamM7O1i2fW6rHyJEKKKYBMDYTkKsPjL
MsA8pquwwOY47r3aWHdOT6Y7GXVwFVRYbjrfcjYTusEDjjbB3kFmCr+NRa2XYXDtwiMhBNWYcns9
gRviNZJs5NzeehOy0xbN+9Sjor0IXs2PShII2qkHq9QU2yw3QqkHWSLpLe5LtHxRPUMkG0r/NPIh
mtPKaZyMlRV0vSCasioy63hpGWQ1pZDAoZJkL0yUIGPOLN6p8oLO28ikQ4KcGf34EpoujA6WXIaj
ivx+C9QMVgFiI5DEqzFHMz0ZfsbiG+ycQPGc0qEcdiAbvW2EXQJoPBPTMTQjcjG8DlpCG6Bj3Now
aEUBIoJqbDCGzezBcix2ZkldvbkzUvnwPWs/NUTcLoaKSzRXEUjMstphMXyzmrZ5DAd0mYlo4TYx
CNPG7eA672Orz2aexAAuBje1Q5QbSEUsM3R0doFtGP0F5561Xlhi3bAWAXq67NvMXWxYjduhWc2k
QRhc3Fhpg8mYMR/mFGhC5mcEIdB8diI4x13hv8WjoB+e8Puzy/jwgW7IebJGNR2mym/2hEgsthRA
0ms/8eYK1TKBHtgXc5nNEx5/Fjsd3AZYYMw65At7nEet19Ix3q0ZCYTTLgerDRCi926bZEmeWw+2
usoz1caaNa67U0G4EyTSK+nrXwnZrsKhP2vCGCobG8bEyMZ5WKi7w/AnmY8A/1slc43sgmgfwkci
ZQnd4Tv60u3/v/z8u9/QhswmcHFmsOshY/7n6tMRY6t8gniFIeevXyS8UG7Rr6HfPY2vIi8LjMnD
iDhKGxEGA3xqkEQjiCX7xVVcP8+Pnzf46Sp+qu6JVGScS4WQh6vjRz3wor9sy41fXGMpl3VyW8kU
Uvst5KXfvCubXzvmrw3O368BDGaAu+5fM+vw8x/Uc3Sca1aDvC50Aqd7XK6bmGVJiP/obW/fNd2c
8uEtsZyilFBkJlB2Vkte9nRFKqTiQMGt2wsIt96v87ZEUhE5eFKuwJvnXXBpuZP+4qb9tXEAQ3u9
aT9c8E+6kB5oEo1LXLC/Hq1iugfze9NAhNau630wZ0VqvbYIZgp81AA5vGO/tdv/a5rh36Nffnr/
n4RhSUuYUNcbFmicqoHkSbsQK3oTbutUPNav6uRvfilG+5s87Kf3vD7EHx5SrMBwt76sC3JE+hmK
sxxKsUzn7E5BRysz/QtL/zcD/d9GJmIr0YBGiEz9eX7EcLbzhWNkDrl1M+TlBuLKuQjhDr4645Ai
kZyQk7XrtvUG2QcNg6r2+4f+Dzv5FyziutD9MAF+IezS/4WUtap5/YeX+B3O8HFONOInsaRdNcHf
jjr/nZkMcVRMBJQDDCTSwpEV/AOggZPRAViAeUR+xm9nDP7BTALo8BO06QjMxRk88b9DTGIf/8ty
c8UYAti/8W8EeZkHIdlfR3I9a5qAHoNXqF1gC6jKCCppdHOwQfXgIAZ/RO4BD+mjherl2S2XDq4H
BVYvc3kT5Q1QvFNEhdo4dWKVWc0n58RE698s1dhBaGE5QCLrbryMLJJwhJRc7oPFFgefKmv9/9g7
k+XIkSzL/kr9gIZgHrY2m5HG0TluICTdHZNCAcWkAL6+jzEysqKzWlqy9imSC0/xcNJohAH67rv3
XLwGJIV0SNrFGSPnZOYZ6Tqcs10mHEhVFjzCAjcjDn6Vi7spCbNjOkzDrQw0GqPFycW6LsdGvOd9
hVNAmnZZu8Nc7Nu4RMk1WjWPWZ1V55AJaa2HPli72ifHE+vg3jFpfe30vrfv7CTZdCxBnqeoHrxj
ayx1M8+2f7J8NhYND2lIRHru57XxQ+epz+IkXMMz1ifXluPzFNTWbey2WBRCGYdgeiILuaDJi3Yd
W0zgm7j2MrMLmQ63dt5UZE6V0zxq/ttnkdbBVRrYDUGPeIp/t3Of3U6ln103jhKbsNbxlh/EO05N
BMUtHuI0xXTFsm6jnJHFEhMAVOCkEcVA8j1kkzTW9WNhBv0Ye+ooF1xeftaJ/WWUbXlnGUws51dQ
DOltk1kpCfi8AGm0VNojYjuauz6Q/dbDa5Kui6jNHxuZTw176IpxQVnlwUxj8OKo6CFZUnufe+Xy
nuZx8CxsQJ2ZP8yEElUz7C3Tq6uw08NVqZZ8x16833TIKaehl8lz2Mh20zLIftmzGAnhdqZ+zqoi
f81lB/2wY9XLyJFmT0qJ6NZZsKQhLpFkwOEmnofqYkkbZKR2l80jZ9fSF69JHzvnnD3HyVVhhyPN
1w9FahNNF65hPHc86yduPnkuanfYVm0r38ECL+chjtSPYgzUp2O19qYSsmdhOedfHFcI+eB9yq+S
XEznfC6Lk8mY1IBKyICAslVG7+je/Z41otjm7Eewho0x7qykS9xDJ3z9wuZ8ul2KghVPXo7+OezF
eJjCJQQ6MBnNOVOUCe9fPpAO9ZqnKO7jzz7I0qcYmsuH3w91iwLnxtnG8ar2vu7KHJ8AYSGvnLKz
HyTOoxxmmWzLOMy/8DFhODdJcpadF//qMk3wPprdd6/yeHV15ei7MRyGeS3QkQCflNjR1mEdxD8S
rhcOXsHoPrRiIskTRz7eZv5JsvJZqJ1MVTXEili5x8YjNZ8sM0eVVPkWWC3VT4/DXPsnNcf2vmSr
BqDHnqPfVlOL13RYwich9VIcByeNDd5Rj0BLrHiyReMSQefIjABbYoLxpcxK5yp1y2QnPVs/M1DB
3CoGlbDVdMwakxeEkySS+lupwWZqDfe579v7sR41RoBSrs3k9qc+kuHdWNvdU1XyNm2ii9zlFdAc
VByVz0ugqofJ1u5TOhSgMC9SWRG5Kdn/i4BWC62q3TBmEKEUn9Grpe66ZaUvwts0pfWvcUocRMog
Ok0XgY6rv7xhHyvbVckgA0DEiUdglg7CHmftDOemktVHwvc+L/gHieN9C4N4H/InZKTlJ0YwdMMi
y45tEkf7xS7bfdBnBMVwmJ0z7do3NkuZXWs6OGqAj3dj1EM4MmnffMS2F7/ySJkPkmfHq8IX+thy
xb42pc8IyieKkEUZFmBTkyjMX5LcGJhngd3exIu0t42TJGtd9wZRyPIw1yEtvl527g/fT83/nCb+
fhT4s5fgUpP17zvF/0dV53+7xS9f6K9jhcOxIvBC2sgup8K/70lwi/sOQj4FT9yUQG8REPiH4Ylu
Og8HMdvzvzzh/9yTXLYuGJRieuRD33cvvSZ/Oejv/jyI/v96BvD5/su5gnNN6OCD4pjisy75HnP+
dkIeCuEumVctG/Y28phailPyVAbpcYrlcK5HsazcxgIVayMn3psW58EiFoKElh6qH5GXWaQqc/bI
RgwNMdyAqxQZdEaIYpFpdhLqOAxNJ7jOiirfW03FN8C4a2XbMfRaVH9oVWvjYYXdujqSZzwI0sN8
PhanWYFoiQdcgYc0UvKj476dH1Tjl0/OXJGIzvI8ffb9Qn0Vwhp+uv4cnWeUxqsIpxAZ8xZwiuP3
rIcxwJe4SMuoesaLo7ZuZvcH9CzSpTLOFw9llTvH2mMPj9zsDdG5trLgIRqwQC7hrH47GmPyOp8j
9yNjY3ty1BxtpkzozTLWqPq2Dkngy2q+1YFeHltt/IPF23Wd+Yp8ZiiI8aVBoHlBURj8Qv0LfsnI
1SEUG+4U+E3qyayWfGBjkRiivr7BPhAKXL9YUYa7RQj71ARJ+Kvy7GLZJYuSL3PUxP3KN6iTuFW1
3ljuMt6nWM7C1axtUtwhxs238qJ5kLUurds6i8bHsBiA3XaB/dO0Q//VD359VsanQ0HyF3ERaGYU
vwfGOFr1UzRBzO3xv5/noRHxBmW1Ql4Ip+y2i6d+14+T9aFRLEnvennnAjtAj29kFd33aoqelJ32
r1MpyG76tn63vT66j/hVdmsrET6kgiacPgMZwRQuMouai0xUN3GVqQ8Phlm46qdxeg+UCO4DX/kb
fwjjT3YtzqeoRXOEO6sOKNT6TBJg3tvOVN7GEWr8bHjMSLcYTizk0nPcp/ION9UCCsRW4c9ajj1h
0zJeufyoR+wwMI+mZJdPcjgYV+ZXaW0vh7rtMIPnGX4bbxR7OebNNVbwBWpz6r/iiCoO5dCiBJky
uXWLSfOCiv63pWJw/UUj7r2yY42Q2FhsLATXcKz1i6/HOuIhXhK/nN00PmAzQL5uirw/eK0rNqqL
qhn6jwshrEMQM3iKGugHds3KT8c1Dt06KxqQnNgb7r2mGDzcMYH5GRY5Poq87U9FtZSfIsb2wZKk
a0724hDkbCYXtHTFKuVscqm/zBKX+aqd7MtCvsQdvR3aKiHEgDM3W6El5vVahovkMBSw6li1Q4wh
YmwD8RplvndtsT8wkBTi4F1zx7rsCeq5OGL7hSGLffzd9hNzTvo8uXfmenwdphkv71BZpbNOvj2+
IWYJPjzfzt+LCViXg/cyWswKrOys5nVw6wwsgZ3bPosXp1xW05DoqykkZbJi3RkiV9RKEu7NKgCJ
Mk1nTEAiu2vqKv2R2xaqXdMWOMbCqrB+525d6k2kxfLLtWR3rf0JSJFle+192HXyR19x0G/CGrSX
X6nw1rPc4mkJhuSp9lvN5RBkPseYhgxNmE36JEs5vnRtTxWCw8nqQ429eimCsXpbej+ErTW64Emx
oZOkSEVlti5uNHGUqLXtyR99fRngQh+z/TDl4OJEXgybJb7ojkuKExIbS25e+nhxwP9GxnmMCH0Y
xM7QZ14bFo59PhaOaNX3oriyy7jfR2Fo7QorA0biD15lrcta5L+rwo/FahBF9BJwn4QF3ep+3dth
568c1eK0URHuLX7DFn+Oar8GQsR1D79xyMSPLPLEUz7YBYtZIkdXbq2GJ75m8qILTnEX/9DQros5
6j9TtSx3VLm4O38xObskSdoI+TkcyHnjcDtoWcWk8XLFzSQoanWfm7INNrE3Mk5NMv+Ni/O3VyjK
GOySCUpIa4PnJdt6FxfnKhon8ZkJY4qNKQYg7vmcvzoDX/I/J5//4Q9xLi3B//6x52+VZX8/P/3j
q/x15vH/cDF4oKFg5LAvVu5/ekPC4A/HRi/FMgC17s/WtX+ceajXo9mHBSv/xvIs/vTPMw9lmGhp
l69GARDWKe9/c+Txg/9bFLxIKVi7sYvzP3QZXsz/LaXEDdUbHKwtPnn+m52P4Y3Hzn9HRwgwijTV
x2Tx7qQHameOg2xnzJyxBUtuvZaMS6dtumZk+G7HeBZxusC1scpwHZVDuK/6Ljp2l4Gma1q9KxrY
OuOsXobuchca4F5Ei59vlR45MEg/f0lTEmJBDROiIddFsL78befgDMqK4EVh3STKgtLrNfHKaaMv
nrHM64P/qPte7VzJQniQhNVlPeA4t488v56bKC0PQTLW3B1Ka+/ZGSjfILVwa0SE7g3uLF9a1sbM
E8FSnk77bGbJaWjWGVmpb2YLbEzoTL9dbh4bj9mdYTJEIfHOrNTAa3HYXRcTA/1koDDVyxvLxbMV
JK/YMsZNOUdfXuS/5XV+VyB/iBa8X5g8Lk74NJuOZMjoWdD9kmBLQm98rxoBYTmaLkAJ9V6XEqJw
Xt6PTfY5ZRDwZNId+oz1lY+mzlYGelaTvopBb4LcXPfLeHTs9FhVebsf/f7dr7pXT8cHKwajmzXT
2XG74JD0LsY4bavdKMLfPJ9hKTRQEYq0OviDPtUM1StdhJ+tmR+GfLgUJUxoZL75TVMXqzWXd20y
Yt7YmgFYaEiksnYJ6sgZ5FsTQa2pQyoK+pzVV43XOnHYndXFA+keslBd/JXggDw32fy7s+QTfiFg
eXZ5HQ7jWs3DM4bkgBzR0lAw4t10QXUqQn1dGf0WzuWpg4HPehjjQO1RXJAVa6+FcV1rftE2NUw5
20QEiA+T0QpWWzlnBicErXuJAkkbR4cYnOywRDI+LUmd7bzGQKGb7zrtYbvmRE9ti5q28aghning
EOXA8lzM45df9rhSrQ6Epahfa98XFzt9cqhK9yHnzL7KoxoocXsz6eJmcCKWra4E7hQ7y6pcWpCS
qr2T+ElWSc5qd3R8cW2n9a5t3Hs70ng//FNQ549zPt3ZRbHtfEgfunXdzaKdO1sCUXIWAaXNhfCa
OwD9SCgcCs9NNk6CUyKNxG9LeBqQffo7itBH/MQiSJlk71kPXqk2YU97RJNvnaYDqYs0EFT6oEiB
xZM2+yhffkrSHlvXgq9B0s2sMH6+tqJQ25m+s5WFJ3nF0f/cOgP/L+B90ZKNa2M3XCzkxZsEx6Jo
bxa3H1duGHWrgLXlNmTeWCd+fhsiGqxrr4Rg45cQTC5m2GJuMCERDmhSj+KRocQwGREOa2vxybvz
2KkWun+c/WLMwkxUX9vkbvcdZnNuBYuFLTl66SM4VS3U1qTXw0rn3rsKLh9jUX0sCiSkq4dfWUck
iljYjxT/y56lMT9iuLyMseUdGjf97Q9AdjgMZ+vE9WCroTwz4ICbcmP6MJqcF+3xYVrzj97cHt4i
49hXW8NOEVN8U8Tx44IitI57dUI4fsb/zyuRAXGEZmuR42u75K6vnE9VQz4VnGXnld0hTzKPhUc+
JlDzJqvYC4vXGzVZf1WNoz6UmX2cNCmXuuppIwvQuJB0uJTyAdjopI4i63E5Tc5rOPcCSnbXnzB2
QG2ZzMdcLdOqjqRzNXvTo9Prcj/MiKNRGs+rabTGzTzWxaGpi+LHBC7/MWZv+mbYhyUd7qIlsh7d
0Oitg6a/E8Kt9nlvz+uiqottjXHrsetA0PF2lWsIyz/sJGCMLQvGIR0+hXr8bYocqrCntmk3/ii9
hkFqcj/tvvM2gSc/MmhcYnQfwwasJCftr7kP3/1J/g6n+HqU+dnL6DrzxcXMMlXlqRId+K4RP91i
1eq66YdyX+rGuxZKt/eN7tv3PLfGq6Jd8ju95MGtX2A99nrdck3PA1tFLZ55/4Yb7AhQ29IIH/pS
xtti6X/iIx/YJ5RAedLwMw4HCn8cdzza7OpWUxV0sLv42Fhxh7hY0PrTeQulE4V4RhKIb9BkL+KT
fI7qJj/aoPGQttx5k6rkcY5wpjiRPW3xQ4AnzWA15do218wVOPltHFd910aHbFiAXiemXZto5MEi
TY1AXh8wEO8YEJYVw2mxyys4WLHTEBz2aJ+xx4BSFdvJN6rGwpgN1kszJ3JjJ0DQYtFtHdFeNb1/
hyBz27SShgNTrjrbOzJZk8KN9Ta3zA+GckrO0vnMHYqOOSfBt8PYFUXq3Wi3XvuKiXuaX4WXAqar
D32DKGxKfaUoRwndi+ae12cRs2zG6s7qwPCEsRjGN+kYyn0S1W+jP/3kBvZeMK4Wxn6YWuI0vJpm
PeEiRGzE9KSwV08Zls26V8SvpX5hyEQStaNdEpRvWRzskpQCgCEf7S13kR27HT6CJIHV0uyioX1E
iL5iy0lK1eHHpc2ipO3GbvZzPlA/o4f1cGntsQbiP5O6wWn+FDkSxdbhQdHsbLU8JsJsGsts/brb
ENTam1g/jHhEuWvxvfwsP5UcgjyI0Tz3CiZlxoAouUqydg9R/o6s6Xmw0oPpo10XLKeuRQlVwakz
PBJ6xr+17mASWq0+zY3bU8ugnmbJ3zvFNeFZOK1JcK/qPtwEA5QAqeR7SSx93WbRkZ8Y5GVE3xCo
mm1oUU1gIih3dnddKoJrQ0lUtx/0lyftcsdO7jpmqHJrL9yMpsDxtFRnJ2VNMizeT7ZBhHAjetTy
YUpvPQmkNhBNf9fVqj4Z1y3/3Hr/Rz79+/H/T/n0spL8N+VTGnPH/KPF+/wni+O/pdPLF/nHGEGp
7+XED57Itj3oTJdd+l8bWZeJAKI5B3WMFzjMmTD+MUY4f8SOB5eD+RJVNSQP+pfD3PoDLAfjBd2t
EXIszur/1RyB2f1fpFNw4Aw+QG6w3bDm/Vd+0ti1VdRJCeRtURrDR1f1GwKhrscKC4ng7AaCwo3L
dmSLdbx708YQjhRuE61ykpXXXh2T+qulTBKemwPtRwOZ8fsgLYDqhoiUQvrxGpsm1jdEqu0UypoK
PBsgVOJ096lJqQoxIffqJucFNBRq/vQshLyVX2f6qhny6tkKF7GLq0btIk6nG8/rl6s51uO5xPR1
yEnUbzHTYONtaVtaEjd5M3Kgmq+OXI7ci7uPSuaBJq3N1VQSaw+k757qAhx2xs+xgfVDvYryWUVA
p1gFE6bzMe5+JVHME8wbuhvbavlXrj8+NJ1SLzxSEw4ASXms5z5/idwcVJ/phep3ZSELOgETwKND
0eQQJWvvh8m86AQYQudr0y0XyLMs5idgHg0E4tKUxMsF9y3sMrrdtznayhbHGww3UU1moppCIGC0
GT7RzPPLFyflseS1PEgWwbwV2AWE5FipgzWjATeY6SLBZps3OTxUWTZcK8yom5hbJ4oxqRs3gGHY
zku/KUZjX3UOWNDamOErLWRPtAr+R+qM2X4cUQrhuC3pZkkbHoxlqd11lJTZjgfHhInbWT45atn3
PoiIc9dTdUF+kbTqkkxb6VkgwRUByCp25bHJ4DKrJuOU74MrGcoouU1zGw53QF1FKHH5BpELGVVa
AKHJPSHI2dMJh0ALvLD214tJxbbVy7wHbRIxQYHxyBgWNwQFo71iKn+tFPl8NbSAJNMeA9dSk2Fo
E+sd/sp8vHjlYYKwjvMNO9QitfS+CKeZoFGUc9u0QRh6TbT3Jvzw0C+WXWPP40rZojpapWrXQY9w
lPOJ5scaabaxBkyy9rQwqXrqppUmQfgr/A0meOR3PnO8cMl1XSzhjutcbkM6mPcj0cSNLShHDHFs
rrOeLcM0KwrgbLmry5Yz2jipjV1Xzf5CAsgQCTngIo731STeTKOeQdwE+0ZZeqek0UffGUIe5XN6
reoueQz5iK1EUcMKYVeMkcD06wxhcdWYSq1ZR15Q+uEFjM5h7shTxTCUcbqCGQJf1owz5MGBCXFK
veJ18Xheg9qgIJhqJtYobj7uukK65xBb4MkVwbTjYage5gzEJ3p5s1/6hlbVMM0wqJKGTWNffy41
T91sgiMPFAWidV5MO66m8NyNvnNy28A/plFJbWmmM3tvOnqewhj4bVA4/c+gceOt3bucHoRN05Ia
Oro48+yGYEB6l7eROs6V3zyyFTX8HpmVMwdTrG2589Y2srnj0Y+WT1rtEIsqW6miDfaXkMN+ZMCK
V3pBaVg1TsAf2WK/2F04/EJe4JF9CWJuXS9K36uK096YevLHEGbysXVifUozfM0rFrRA3oBpbCMu
zL1TkCXIwcy8pJgbbpbGizbExrA5yAqRtrHrd8RAzCx9R7+yFaGdBpm9a8eyeZ+6hcnJqxwkDx+S
cR70w1c44YQ9AgDB1xBb7euUyeSUeF3yJUivPzS8rdvKGqYXt3DaPadY7ie+NRDkQaGmYi6OfwiV
eA9AVtRdPkXYHGojo1OI7n892zNKaTu6rLooMA+zw9RX3VU/+unP7Dvw70alOiYWy+DR9RsiitZ4
Mk0EHa+aimN94QYQXg8RVxduf99YAXsBla+6Rjw7QendjnOLmIQdGR5+KcU5oRX815IV4N+bRdEV
5WP7oF0lDtc5ce5TXg3qSuO+fQoYW0hoRE9Nzu1/Rb05kwOKHIviPLlb5tI/Jd9ZvXTi7TDLCJk7
EPJNJz421rbSr65rKXR2KIhdDG6oJlB148qGEHc7cIMdviOCky14Os2xd2htc+Hi+BXD9dy1kGHo
b7q0rIQZk8YEv3QktXBZyLcSmq1tk9FIwp9N5HQ3HtgV7BTOtClbhdkZRRzSPFI8jUEcj686Vcwn
AuzWjcB+wYQHGwWnjlKXGEuGPGCptSV1cGDdaj+qWJQ+dazkotdQoNIUc7ukJmpMRwSJiGAjOlv6
gK+rOIXGWYAr+CLk8+nReDT17doXVUOpAIaebmVXQfkYSsgzq9iuALOntJ1zA8mfW9fBnj/E5jbN
ItNva+1jV29FjSwoE+xUsveTbWd1OMjxqwtYTeRE7twpzu9dt1oeQwszNmOhga1IW86tESFoeJYe
e9ssZoe5S/+oYoMSldAD/WbqInh2M5H7K3IZ8WM3TN4Xczb8zyrV9kNhd+ZQG0uAiRi96BjbOrjq
qsQ7zPCRDp7j+Y+JV1KOWtiLx+Rru8eMMiRm9TK9TRhYr7M674YVLv39xM/O6qdoUKr4xtO4Xvwh
+q3GIN5LM8qTlLL6Gao8vdf2XL7JKplfJ3GpXuMDcuSwIZ9arFP3ydDotzlls9QiSN0MQ+3cxDyA
H5kdiisC3SFJL51vJuy0M4kjEVTw22c6NwFgHOyI7JobL3AlFXLWXsg4OhJZc35S5ed/+JaISDmh
PqzDfJmP0iuon8gcn3m1dwO5i2ZRHAWUx4ucE92K1lWHqczta+Wb+tFzYgjNSaN+KLcFpoxgw1Qu
TXbfWVN1VTWFuS6wYQXbrq7qt8nk7cGESb4v+5YNOD8oQWlYGtNDWWAdcXCf34UjmesmxNx12axP
XO4iePFCQ/NO4aMhNWVNOMztaXOo0SFDgZ+rWob64JYa6YCsPAN6EM23nejdc5ZihZoJDXgrQ8gR
fG/NxNLg87s1Fn4210sUW+im+GT56V0pq+1OpZmDFy7+bK/ZSh79arJv54xoddIN/VWoyvY2nlPs
bZ5V/Vr8JPlqsY7v7KVFL/QW22xnh1+INlnxuIRp+iJ1U++GznOx28iZttUQhkhCNH7eTES6dgsW
yQeVIdYBFEvjdaXIQUzVYD+1TlN/yMqUn4DZ2p1I2/5qSpfMeZodXELRtqn9iPsQp6VVgEPmQ8Z1
uuyV8S7zuug4UhaieEniciJCmM9uvu0WjwaakeDWO99h+cRwv9xPAAKoasXDH5FY34QcoY95rpwt
ICRSeEnZnlQ/EIokOf3amEUfC+FgF9TF+MjR+RI4SNL0uBB/48MkzXBuEuN+2Nz7V5jhnXW7jDNw
8jrfLhy4N8tsnNsiLKePihMLXSoz/Scc7NbaGdy3UZZmExWu2Mk6yQ5e5ri7PmInu3Dc/FUw8Bzb
PLLvlmlpz/FQlOeBjRyRQlKP0+JNa5Pb022fFO7WSsb8AZpCfGtGRIcaStfN7BgKQf3WugF9RKlB
UaYWvdo8J8bKhjWgO3kVz97y0He2vONQbY51Kst7pZP+1R71+NKKeDkojhgrZ6gE+JZFHW0TLh9T
pmk/VR0Fp4tFMVgfFrc88OhtjZz0Y9aG1gL0MGyYGaG/zHOp6YoI23E2eF8m4+2DTARnZyyqkx+a
4hwmwXysZTRxYfVgCta1bVE3qpZooq9E2DWf+H7JT3WiSLCopQs3qS36Ek2iolthiDt1a4dJdueF
evoRVaR94RC41dGvo8uY0C4JXvs2fOg5W4GG0GNy5BjYYKvGpnVdOU18yRdOYAlqeLKNiWiSpfBF
eYN+AtnXf3KbmG7bKTV7v+v7V7FU8UtvuCm5XDrrTFrB3cL69yHgyQrC1OqGT+XF6QPaKQEi6Tov
EYCyn6ZUsJOhIv4KnSR+j9MhcFeKiNPBGZZ0b8diPNfs+68QaYNzvqQuVmWG6f/oDH+XCGJ2ib7F
Ou/flBl+Dv91w8HmEmf/r/+nXeufX/CvzaXzh4ULnA02AZf4Tzv33yQHYLYOHmw3wJz3NxN4/Af9
YI5rOXBc2W7yl//UHII/CLJbwKRQKixcg4Qi/jdurUt0/m+hE9iesc39Bg2DbD37039dXSoLik0c
NPMmnhnsWSni+dEZptN1xNki3nvane8m/Bk/Kjcasc62CVvIvn5nb1Vta47D13araYUNEIOZPJ2X
sCACRt1UEV9zz2jALyR4bpTntJ/RMCcpvhAYQeQVy9J6ysqaPYnlcpyltGvx36ylr64DZZqrqE7Z
3Tgc1PUKxJZHXQDqzLMDKQkkqCe4wcWxpATcK8n89np8GkMbd8kyFzijeliWPAzHsHHXTT/yZ3+J
HKI9TCjU8RhZPmGvS1ggVIG9nzwTfxRu0uDUytxt2c0BJpime66mGkk/Q8R0gPbsUtA3r54fy008
oUrOwk70mhMOaeHBK3edz+1iEZfdgT1ODa1XNqVK3OBIIs7SfrV6j4G8gpVCmaXARl5OFOkgLCJA
pkm+FqnPls9R9LZaRfA6KpGRSy9/16pvNuDdwysrrJ1nbpbNBsMHU2ghk52vrWYNdcbfZcpxjg6i
ULSv2MekFEbVMXNiPtILuOAUayyv3zR+7R04JRAu6mOaw7RlnjvSo8WnnOyhfSg4xOhn5WpqbcgY
bn2spFs/yjpebwKv3OkwWuVyOiZ2K/d918TAYPJwzUGMyhQVpFepPbHT9ovGf0nkyG1uTvPmSiQq
2BR9atkbGdnWjygq9ZvbyPkmwNNDuFZfSsCXEXlIW5XeMWf7G0+U6c7HT7uJ/aqhXqQIb4xdU48y
huY+Hv3wgd/BeLCWOHiFJCjeyowd0mVYDFg29AmY+Qry+1j6+iHmEEnl35IUOLW8lBSyyrvwzm76
aJOW0gVXo20GCg2apGP8fNZsKgR+Oje5NRds6tB0zTNEyYZauSoMj8Y29RNIAFirGF6ixxJtii4D
UKzDN5UVzhVNK2nYv5HoEzvbtSlJmXi9r3Vnm4OLnz/gQKdHRdAP7KtF3pYi4Gh4du0luC8ueNgE
XuRLdEHGxlw4fGU7MScNLBj9ys4O+oKZNUnqfbZD5xuSomBowyWvr4IUL/K6F5H7Kr+JtS3Gu0Mf
N8M15ptpF1zQtrlQzvN0wd2G8jIoVdiZzkEryp2bGrqEUX9e8gZYbpj72Vd5AeiWJShd5qd2l3Zx
R3WBDB/DC3LXJp/wmcBpeOiJLp6EP1k0NyVO7eF0L+jY4Ii9G2uDcz7yfQ5dcSySnwy6db8X3KQo
c7pQgJXbWVQwV9ZJzll5nIxJroNvaHDDS+Sdb0P8j3Yysf/PylsLvtGH/oYOez5LNsvGRAjRai6f
TRa4vwvPU+wpwRtc97R1v3lV3tw3sJYBMV2YjtGF7rh8qzsNEeZV8207qy4OtOXbjNa1o3cNAEi8
6m+zmmkQjGE09exCuZC/fKUupbS+O1OQMWmCuBgdMIt+e+BMORAgWQoZvKvEb2+YdJwvCYbsyk48
Y1ZOZ9Oh8O2qw+EvPwH3dUc/8eSXFS/q1QJCdT2Zwn4syLhe80jI2MR8+/Xyb+/e5PRi1RU5jr7A
+DWceT267IBdVMb6Yv8LHGfsVtPFFDgSmcaB8e0VDC62QRFjJROVi5FS5c05HOLkfrkYDR0XxgWf
wlgw/118iJPy9h6Evb1dNsNbvlTVuRFtcx3XtdiLDDdjwt74pxX3/XFhjgZUAbI2gJl3v/hyPnoX
XyRrWjQ7zxe/XASKSyEIDsom0vTjXlyVqUkqwoJIjpVYurswSKY9kVx9Li6OzKJ0m2MuMWesROc5
xH9hrraONMdWEXOkYwq6WmvmHsrQjDds+5/j0P/wbv25dmGL8W+fh/4Pe2eW3DiWbdmp1AQQhr75
JcGeFEW17v4Dk9yli769aC5mVWOoidWCRzYeEfUyX5rVX5VZfkVkiBJJAPfss/faH//j8iH/EIL7
58/4+xHoJ4bT1kH3/H7M+cW8Zf9GNA6wOOCZJSHnsRD529aFf2MuDi1PN0gjk0L459rF+M0FpkgQ
zrKAeHo4uP6TIxDO+T8dgXyM8sv5R8deRnHHT3fXL4Z1EvfD6ImAsDELID20pAfNeEizks0t6mO+
xkrcvjVVw1Ifwpt7H2C1+AT87Z6x9YK5HiIQZZKdKsMo06O4n6pkei0cmf4weAK9mcM0PynYA8Uq
cWq6iPDLbFtfBXe9aGMVQgZl/i1loygF8tJjzGz9aBomCDa3rfaNMSQhfO5xY/6cqLWms7ZqGbNr
8iQfIL8qCAJ9ey3IvHAnk/pRw7txrZdhHaE4pj9JeK9d73lbnD3lVTZu8u5qAQsPZ2KCs7Lk6i4y
wPBTEUgsH3VALEJBl9gWkSrEg2iREVqiUPSZ2T7r7oK8XZvOw1qOeX4YxNKVXPndx2gLsRFgVJ5N
7tZhnLfxt8np+00fsylxXdu+9GXhPqSLwGEBK/haRKP7ZuRVbqyq2iq2OLtMwgKa+5KpxJoh08TV
WRq1fUrNJH9MMzTKFY6X+jR0jdihlCByydZFz+NMJmwHJaUmxvfhGwUapBH4KFLcNyj3beqc4bf1
LnHizcGqN7XpPukLum0UmIUL8DTjvvfKjiIdNv3hQMfCqdOBlKrR73/4PWi9VVfn0SlAw9/lJWPd
mEzZWx8o885KekpRTQwcBBear+UwmzeeEvlzEknEM0snC7SIWmwysq/aJMWtWCSvbBG/5iCOdmoR
xOw8QwCP52BK132WaphkyuTV05gwsC4Zw9kbK/0CM0c/TH1gHZJFehs0vr9rIdFXEzcIDrY/9Hs2
LsMjbwTyXSn1cY95wnjARIy858/C+Y71NXg0f8p/Omt7MPZBPxCiXlRCeHnjFgNbzQCQWQfTnDCC
LLpiKfqRUrKfaqNfpTeO1gpXxCJGZqXHIzxbNErIXNiL55/S5Vhr/UYTi6DZoPC+Fh7WdU/V5Ql6
EbW4i3RQlMChFp9E88qnv4ikpYtgKqCowCBBRW2MlO3JT2m1rpLsqAn01uan9AqAlJWbMigmtrV5
Ko5FPBrbqZqG56ALaFT7qepmosMfP7DaJIDvXG14czwPUYLVT1G4WvRh37E5AWE1nUJr0Y8xMsm7
wpQ+arNvbFFFvNOsBGWHpFO90xjxFbR/StKtU89IaXrfB4i1ov8JxJszLCfjoA3nWon8wgnEOEV8
rY1jZdjqOuf2bG/RsalYw5Dp3I+c1DZuEBs/jNL3TAqOub4ho3CxmJ4mF8toChFA4oakdkRXHW/T
oGtfePo6MdI8/QKp2Qxf7dymUdobSzZazJaUG7cB55IVqKBAIGBJ9dwVFb+vKFTzg3My40gxBf2r
Gqil3nI3gCieT8n0rRhjtG1b5vZLqVvdWe/Q/1c5IvwBcv/45rla8WFXTv3Exy32UTMmpyDporOS
eF+5rzXGDXwhMYF4rst3mqXHkzCr7uw6mLkNTbhfy5b45MoajJpxzjIL3HWOVdBLN7NJiQYAI0me
O+cAaWUX5BVCDbb0dQ60JcSsRKVi0mfjJRMqWkt3/DKY7BWZvLC8q7K6TDAsTgOmwG9TSja3Uvbw
zcWC2q1UPrnml1SVNQgVbIseBF6HDrmmHI1vUPrLmuLItqy1p9RNGmIWU2PgUPHGad9ydE3vOHWw
s/CrIme3Znk5lZ0kIxt4DGb+KjuNAxlGkpqa36aPbja/zqmrsaGFfEe6h4FD5n2jdDZg0LcCYq4T
K+RmStimavYsqYxMqvi5G4kprKD/tpsgcdLLiIYecB2Ak1qxzk3vo9bmNEUGhYjoYDIgxRnTyxJ0
aO9VnFRPWms4O8Rh1oXjYi1sl7ayNPFvXpLgZ/QYRnCjdQ39lpbeQrMhKwoilpM0rMsuoxettSVi
vtfaZxfC7cHH/nQ1nLyeFxhKd7IjLyNC04IV6y2LGs3R2xCocjfR7Ld7IqdyF6VTeoZjSfen47JT
0tKYSFJQTbvE9KyDrgz/kIGtxqwKTXfbg+7iPxQYXceybkIvGtyjV3VaOBXVeIad7VDVYDOJxpJo
TrcAVBy4Lp2MuGcYNTIpN0/vKIQD6JgJb69ydlVNUhO3MPLaeChz1BAcu6rKVq0s8gb9zgzO5Ui4
eJflE4zWOO9SfeVIvXFIt+BA5zSs99XKqUVHKgtxYIPvfIA00Vr5lU1W/LUce+Kh8ClNeGVzlz8y
WeT3kiMA19eoc42ODNVQOzAkvjqWGY9rwrgeCRXl9jB1gGnuKi/z372oy955C0vqGJKk5x6rrH7l
FMTSqGxTc8jIx9c2Iip9x+iQYgkPOocOkLxPqZ6duHPj1GaGasaZ1ous0fcohwD/64jPEzLR8DrO
Vr50WQBWJvNWF8OOWLmRhZWDb6DX7J6VE2LkVimoTZBDRyrcXYOaZX2wH4Y+phDXFZ13HhOnNVZW
36jXWssMlqh2JvCOw9KlixRvFF3bFV7BDBse9u3So+Izqs0OWlMEUqZrLaGtsUvxIKF5/r5E+QFt
MkmDGgeNzeaacagnH5UHX2BUZ+8i4W824nj+VP3PW72cnnJbjbvO1bWH2a4bbU0PQcdGrprik5hh
mv7/FEf3l0lg0THRGf/7gwDC6Fub/K//Wf1ZXv35U/4+CqBegrfhR/+sJfoZUP27Ghr8pjMioHji
hA2WQf0fo4D5G2YTRDXO6At7cxlP/kbE0H+DW4GEuZArTbxbvv0fZVf/CAFCC10KlrjyPbKriKLB
8u9/GQTiNB7ZVRtmWNSfaQZsiVafRNIxp3fnoP/6y5v1t+Dsr9zNv3i9sBRBwgT+YXLw8iymol9f
rBRJLmSKM4AH+UakX6Sh7ThS/+sXISb8B3XXN8i2+NBCeGM9J9CXxrBf/iLDqzXIWbYZ9gNLaBd3
ShV6Lc5mZfwbTg0p4V9fihmNQE0AhJU/xuEjtJe/95eXGnqi+dgBqBtY62sqmsOJ8+pX+wf2pnzT
lP/m5X5+H3750/76esuf/svrpXaeJoExQcUZFTZ9dEU8xewxFXixITBPtqVrh2pq+xAEi7mx1Fw8
+pgZoITH7cM8smqCwBwcdKiILz1h+QfRtel9ICjV9FEm7oZApA8Z1r9Djwf0depoUGkaBE+N5u6e
RiySM/jFboEVwy5ZwhNUWmb1yA2sU358J/qKDRJJNOwPPQan04RZ5D3t4uij1Zp6240Flu0O2f1B
8nx5sBnavoBRHNROk219D//L5y1sCqwxjcXPhnNoXg0MUQahiEzS5BgV8rQATA6548T3pVMExjZw
+2LLTqp7yLIKSu0U++8VWSCaf7HLhUIfkkcGVpluXKPStkJ21Nd6kR7dilHKXUd+92vqlQy/JtCE
4yC0NqYDadSS0Je1SkA95cOTkYp5a7G9+orFoLrFflFhzIhxOq0WYEFJeRbhxBUHk+GYDWX3ZIxD
xkED3/Fz4orqqtfQ5Ju+9fZuzzlrxWZrDg4AGLVn8qlgrRD4H40JaW9c5qW1MGzv6Ba2dedTMPDN
bpFcTWiKTwDsl/rj2pPGSp+S9HtOZc795PgALZGz9WdsuXHP1lfIr+1Ao7GwTZ5Q+WRml2ryHIph
vTF7XAw3xySOeP4zrFIg3wi6d/Ngfor1rPgBl2v+TP1g3KnGmo9xqsV3hk9HFGMw9od06L8Eccff
Ieaaw40WVZF3bHvccCu6BByI5rrRfDX1Go8AqTV23kRozr09E9RyK779q7gM8Gb2oxpuHKbaH5y6
jS99qTv3TpPqGJJj3BqrpZfB4WvuOE/E0WqIU1aJKS+FR7KPtH6meyyf2mMlXe9aV01xjptxeoTl
kd9YMFgPeaSooO1sJ74bJMCbtaXLicUi3q6REEaDNEumvL+XXpty3g2kwwp67DOaMjhOZ0Tp7ilx
+EAHHT76QbDNrlsMcoId0nb0PDMOK1ujBtFm4Sw2bDgt2iKSsXwG4SjDpkuLXRzr2DxBDb+YCA3n
fEq1vXCIcHed75brWZ+cK30d5V4offxMlR09zSTcw5g7Wb4m5mCeyIRRdOl65R2YeyI2k6lZoQ9i
51Bp8RRKBqt7jt5qXdSOdy6AGob9xJthjE5/87ns3qwCK085jdYriCYTgNesRw/MpOmFcbln1WRn
co3oqX/YIuiPlebV53zM10WKFxcIaX2KrLx6bMgohE6lczBLasM4Rny32fe7nvoesci/Cjc275NB
OVxsHmusKWn1VWJq2m6SRO5j1bQHL+eyawQcAQ/n307oY72NEaR+dHVZHDU7Mj7GxcvHtztuj3nd
B9fcMBRwI6u5xI5Tb8dqxioxtGYXNt6ITSien6ORfArJhYHgE3nYxiMQGLccjFuQjt2zJYM7BzPO
uh2ovRKkpnSTSoU0NzfCmfaNbjCytDtQZ9AR5o+q6+tDyU1lRUTmQ03uY8y2ZkXo+qUrmHGw1mDL
99KTnfVXq+9ec5yEXRuYa7u2+HxYgGPPJQ2UKYumLFVFG3s03wLmnGQ06PK0W6L0zkvuJse4K9xN
YVnGpvPotHGL/AlMp75NTBptVzl694PBcXdt6CM9J2DtiWfj491OInh09YIShLKkPCRSR1VVnxNK
/JQp1uvlcWpUDesEoWDREEJH05I9wOLmDJuwuccg7VP8l6cYAYu71DXlqi0FSYEoekgMeSHHLMPC
btiOIAHyod6MPNc3MpFvMcDg1ThgSnAyUZzTQBqHpnUBEAfTezHJhzql+nxZS9We9sCfcW3Q8ImZ
ONMOZ25oiCa+zTInX5YguZhzdqtKegbh6KSl83XKTSp6JtpczWLD0fxlzmqKVUoo/qm4qojz/9Jq
7CB9Q5eo1rY/fndETdEut76jmRbqEtD0NYF9Wsf6xDeZYpdtlthiM3A1wV3aaVF30lJTXHSfE4Is
33ENfsyiozjDv8hAHFIWVVKLbyZljKtKY/oyZfESeGov/XqfOOpVRcydOqXgtrpYJnKN8PiaZPkl
SRw41k53cQ2YCFNU+eSREOvzWqR3HJHIvOVeyw2ueYlArCa9dxf09pWygWve+A9UKjAkjy78K78/
1716qyODuvLkzsMGM2FezQMqQczxMWjyp2p0tnaqOOL405L81A6zIw5eUrIGlc0X2+CeiT+rO2iO
W+1MJp+1wUj7LRK1AAHdqBgCutO8uXqtN2Ey+PVay2T3ytTurgebCp41enF5V4hCC+ELJU9Z4rgA
xZYnut8lTwF2/F0zYWcZTDm99p5Sd3FMXJSIa3aV5BufA6t0ztyj/HWVBfN6ML1+R+kBne5NlDw6
ne1+xm4SvZdgmwiTCLAXmYLhBXXs7ACRWMeq989tHRAO7NwMAD1uuF3pkaNNTMCP+A7rg0GrSkiJ
WkbRbEWTYLoY3JVwyNnUBQkpp6YuXJFtQOBJmvG+7JhxW05EwSopzPnFm0Z5nUmF3Y/0cT46ZkOg
mQ0WCsMMRELHiyzWvfAlZbNBNE9nKn30+6assu9sfKj6VqmK7qLGzcYVl0JtrYbY067jlBTXLNGI
Z41BvO0kDm9QKVrxznPVvtMG9sersbdpLDFoock2oxll+0lzfI/NfuxuFeNDsnan3tlTHOh+9oQP
IDtEGdpF1dXeNwJnyVud5QrdS2rgnx2Ri20J4nrjkEqSIRNFGtbzAOrLNE788fqrr7fzPu/j5XK3
suoaz3waVYTb6V+fx/84YSyHVi9gw+Cx7GBtQdDij4fWqEjsRs4sGbwT6u96fkC69MJ//Rp/PPP/
9TUYl349GHu2U2KW4DWgkGys+KVumbntjV3+O2jqHycYRi5c8wwWFqBYDii286dxqUydoa5HUu+a
91APn23Vhr7wdv/6r/nri/yM7y/8ZdImpvOnsSI1xMzdT5ihxEm5fK1K4xD5T//6RRY/zR+GCZsN
EGABg1zQUtdm/ulzAQuUax3yX9hs5q23HXfWaThRVb+GM3+pHv99c/efvwjk1/SFZ0DmKOAbYRNS
+vVD6uin1HCkmWHaRJwa6dL0wqhthxv3tnKVxiSxVfP7W/n/pKPre9WXWGIfIOVU5a+Sg8Nc+l+b
udYVEvF78vHn/+LvATH0CYdZC2gndoNFVfhHQMw36AVkI6mzKeJEyPbnH/qEYf1mwbzwA4P/2aS3
+DD/JlBo9m8m7YKsF+FvuiY/+T+qYuaX+OM3ddEo+KIur2ay/TT+olF0ZF/poOT0glhrXpNiwJZ0
TGMryYsb9itwbXSUGdpUbnwdG8tjVwOG2ZuR1jp3RsbWaUXa5GrUzecM6sDyhs9UTkK7TU4gEs7L
0QA4eHDBu1gME85EydpWEV5SD3Zg0DZkRZFeHjJRlmaGe8Y02VAYek3jaCcyRf2alMNTGTMehmau
N9NL4Y85lAag8ZP5NvgV2HW8AJIwbKq747qeiKRhl6/z/NSDH8QgAN6pfWjjQUAbn2G7r8yS7s73
odL7+pMIaTLsHCvByYv7gw4fcIqgJ71gWKC8veaVDwMpH3tdlql80DPeBXzzHA3WwEA5HGCx8Tos
uV6B7FLpGZwxhlQTR2XPlBVjw/Gozu3xrGRZYFCW3jYuR6osnbRjNIo4IEM6uPkhtksPgxfH5xqz
iqio1ZoaRr9MeD2cAuYLnaXCpIGTAjk/kwVnFSjFkUBymt5BjFDzSxVneiK+610RfPNAGTNJDm4L
DrMptJvTOHjlqqkiv61lZcexx8n5J31VBoj1sU4LfUt4xf8m4nSxyZtww7+Bh09KfTV19qSwWJdR
+sVWRpJfwIXH4iBtO6vCcqgw5tmdlRTAAuPODOPA1toQbEY1v7auRZcZmnRAo1gpNaBfgdZg6aVE
tZsZIStD7AJT6vNTP+rN10SXg6UzGVQg0qA9FNYG/lsbbzqjMps1FihL7itWjsben9vFEc/SoRhv
OUyq4VTAk6Cv2fWbjP6Eudd3vTXTFONrIkY7sAXPrlkUSXawpzm1j4PLSHsDI0D1gqlgsIaz9Kz4
wiytGKvTkkIA+ifdg93hHNyzF83t0KqdHmCJXqpPEsXZFAYGlnLn0KKW58ehKOBf0YJTdZix5nF+
KJ0O416BnavddDm2hntWShE7bAw/7jmbbE0drILrIuyczGHejVvF5E4+r9e9sySDb6/pvp1Ymc/1
kB0DSFzVNvMBZm/GuG3VG3aEqH436hbOkzEMSXP6vUJuHrSehpiujqI3QYsvG5wIeOhWBklLX8tS
DMdJcey/xJ1hchRP+AIMN7i6fvpdUd7lb7run8VuJWY7/0DOceQY9LPITbH2X/IeqqFmjdU2W1nX
yuf8lvnxEtiTuJTuWaNqyfn3KrbGjYIUI0JTBmaocezmsNUXaRayrfXw3fxelmZGbV/h8Z4C/ZD2
fYHitOp63+32SRQpuCr9EGUPLGGVFTI1Qa6no6QZt3auEZg0K3Afr0T61anLat67gs3Ki6iVaWym
qEzHNUTXPjl0hidhX1HnpU6uO0zD2wwj3VrPPfoMbKdO88LA9CfIHVzACx+QihTXZHil7kDx+57+
4EBli6Hsze/m04E8Rv31d3NpkdA7f6Rj1NcPDWGj/Os0pbURDkVTQHFz2McdWXPwbanKusYLga22
ee91axJPhWwZGYbJ9mGcsLstoRf+bqssZgyl373W95+gpeWk9v+PVklR24U4dKXbLXAYBChSIe04
bHoWHB6xEba/AO7+U59jLvWWFup/trpz3yLXb5BePP1fbHWPx7piiSp/drfXduRqIb4KK7o0eYwV
XwNfQQwwM7No42ZIj285uaJyjRhP/VRrk6NDHQFwu/fwc2b7eaB83V21ps6Ghwk0xRoK45krnKGc
QCHNMfVwdAHPlfsoctxvY2Ga4lw4cZCzjlZj23wSBdJYeKOgyGItnc5YXCvxppASZgE1HmZwL/T4
QabGaQrchmjlePS4klZzZT7h5ntoPJsw0MDtj92EXKX2SHutg3s3Q6hYuV2t73UbJQGWMz6RJpVE
uPCaEET5IkvnviPFWnbylnIvXBEa6KAGz0M4RuScBZfeKi3lRbONc1YA2/HQR6ieLq9eZby0Wfzo
GAvNTuUf+Exu1LSj5zgmVZduR+WE9oZYdyUXcqS0YmQshHnLwsyhLs/0z8Ai7VcLNzHODGM4tnm2
L4c4PtHNo++cxuKxkvvFVjRglccOudTSssexDk5+CrLHoJEXgExZb/AIiS+6I7CE85nUAtyxkyFv
5nUR7AyzElAZ05FShhJdctWPZXFF04l1IMjS3ulx/UNAviP2Sot7ztUB38R9S/D1nuOpqzYeFz8/
OaA7pC94jukMxiu/lkSMYhanOTjuSaF+ZyJ5qJLE3fq5c0fEXb5xnPmiKQMWfmodxyJ70pI434x8
1jTDA7uNnPgtqBrjGqPB7KIKBkqQ0CpEZU6w1Z3W/JApcEd45Z+emuJtoNMWgsv6SDD1wSS4cXGn
4TaYFJtmFabsDNgguZgaq0Fdv7HXtB/A36UvXtDmRxkTyKyAd38BIpNRilY5O0Lo9p6WXW2dGOW7
agFaerhvqZihI8coynAGnrjuJDijstWz927A2ZPnZ4xLd5JI0LlswDwPUd2sNTazm0D5bwQNYYyU
C4d0bvEtWVhzxUw1XGeFjYX/XWKT2E+22po9sJ+Jn2LznapGqVZ9U38UXAmr0aj3bUkfaUvZ7my+
k+7fpw2WBbNDr3HmI/EDJwyy7gwZBEHMpI5TOuWWfor7LNYPvfC+27IjKjNsY1zMWKSn7ThN2xi3
mRnHxVuqZUTbYvED4rABJaRwduPUFbtUBV+GYAKOrIydR9h/LaxqNw3pzqfUJ+6JRrH3GENuAw9Y
BR8zwzo5dXvuBF79KqJUnqa405SicvbcQ82UILqkGHbN1iHb0t6r76HscAkPNdlaYRfujqqvZlsH
IniysUU/wrnsXklrDI/CkvpHQM7sMVFln64nss+HIa1IKBqRkjy1SyN77mvJKYmExxZmj69WnWXE
p8Ca7HOkOKIObd+/9UM9PXuJnz3wf8nvfenLEBNEfIlla7GXn+otx27/gx6hZG9xyNoDya7v+mIW
XwYZqbtMoTcz+rmfru1n97LsZegqSj3vOItmRJsIANorvDQmysUYf6tiHGj7Kjd95zINtQK2hLS/
VDADqV6PqZrbLUXPQY8BUHTvALO8Hto29K3QR1HKN3arhkcHiwii3SA9deAyHGQ4wDVPds6QlOnR
wpXgfKMFwZPnVBoU742dXX1NlOb2Hz5WOG/XVHkJNatRohT1OqhazV13RsDWA/iGuAFz55OuGo5v
wEAzH7VXTckChOn1W6/37aX0Wv1FTn73Jhpl42qKWDzBzOG3HVM5u2HvdWzwdT9OQHERnEPW4GzZ
7Tyih4Rv2563wRY0wnFCMmWwnzjXAMXrI+O9IieZ+gZMcU96KxfwEQyyricVqzYtKLlV0Y7XvuJi
9VGHqb1rs1OO42SfdrLjtpjxAMa8tkXqc9eOy5O4yqzgMEYVxpA0NY7cD55yz44fpqlt7kuhrFMi
FASt2YdYKuZD1etfSsPVw6lhx5DQtLWqbOtFts43O6/dq+lVj0XlG99is2ZpU+gmrdNtFVKLPu4N
TfsIGnx3mP7eqtl7H4du2hB9VMc0AckWu3p5dfBFESsdih2wd+cSmz7CsAm0aHDs6dnhPBjKuUq2
ZDGKzznI1ZZ7+LwGnEzRQj7BwLHi3rjVc+rsJdLyJrEH8ThB4diMwZCHCeMTJ8fCD204reSAFWc6
ph5dI4Kg0zZetAm62tRpB3ey9AvnuG5XNiXgY2Ff8iatV43nDWfTi7B1tz74Ehsg2lNQ6tXJ6eso
LGSW49+J0Sm1lspkOf5oZEBk1J/SXVJG0yEoC5RSS75wYwDXMfoIvjwtoqm/K2znhwdQzLaCvbPo
4KRsVo2RPAjL+jCU/bV0hsfeIFxiJhV5F2Lyq2gIvhJJWjY2Sc5Tvg82eeNQIFeYX/EG8pjXAoO2
hOoI01Gsx3jAm+syVs+Ru9cS926qrbtWky8c/UDqktYk7fec1t0+6gCq9dK9aC6WUBNwYMmpIdWN
a2Sb54B/KI3hUOr+jgQLUC9DVXs3ENSvgaLFmspzxYSD1OWps/Wz8W5S2VM59D+U3hmreawvMp4u
rdLlxUPnpSwOKAKZ/s8AHOvKH1mWtJl+MU33kHmBBdl/tjaD1RIT8rmJClJFcUdXQsLcE+lPUiS7
3uX3wBDHyIlzf9dqLPTokP8eQw3Y9jKpwoinyNpzGREFztItZjiLGgOHgJNY+LmTaeG8n75Zkxu2
tHessjHBHlm3z4lwnyV8xVW1rO1k1T9FstjxlxLMtUiklwB3D7RpYNrnDnuox/wm5ylsM5mvMx4O
G4OkWZ0CyEy09C4YSG0ZimAHBO5gQyk4SYdCvaRpf9bBnGyaQOOrpDHkjSD1kjZ/AqF7091OB3Aj
dDiVhHcdvfkeWEZH3IpcAnq/MelPNmThAVCMGXdXXCg4xtKJYjdy6HVr1dt0LOXezLj9pKaGatER
8NCNPLtv7NKm1qvN1ixPe4DKRe+d87Rz+UkUcAvdVecqoS41d1g+6H2sr4nynIfC5x/F+ozNSr+b
HYjAqjsQsOC3wXe9dhTDCpL7ieA2tRnK3uUqKQ5YBoK1yYRGMEaFNIS+OGCb16Wl9RSjBw+VN54H
XKYqA2xB+mqfWuLFsdVG10woG3P2DdXg0rGnyVn/qawZN4jcVZgS3+Gr7++559V7Gj90yCiQzzgZ
jeuupPzMwOQOf8EOVhPvxaqxI1zPXKblpVZoBlkePQ3VlG/qonw2tPpcCCu42UYVHVTPj2xyU20r
6GthL4LqrOsgtjnGNTvYbTbPG69/4bBqEcZp04JzIFy2lv0qYbPGXlL3+rRgfwFyoOIUUDpSQJtY
iyktfWedNxziTBokxGoFHkeadfQG0W7qN76oZ3jpxKALNmWAHkjxNxO+/sxItkESDQ9aGuESmTtq
nCxN3ejSU0820//KTRRTQ1nten2YNlGaqmvh2tG214aOSGGgKBtMarvfAiCRe0zF3d5xZfGZG5pz
lAgZB1yDcpXjl9vF0FtouAElUK6kcBOf/4g82qpnNl3XAx+zxuN8h3MHN3yfR/rCmo4K5xjMQWqd
siLrLrap9V8KgyjALs0Mbtmmh7QBjYH1YAJu8IR2MwaX3MjFAQZNxhUVZFF7KAsKId3Z6q7Yu/Xr
TI74Po5dRZUivZvTgaC0dZ4TO855g8v2CHbTZBE96XepwYFmBxZHYGjQnYwAvK/XCAXKWLnMcydO
EBMRgGD81O2Yub8MjP2gCBKG0prp2cCky+0AG7GmpTdHmxU2/OKpwYV6qk1HvJDgd8PITpOraPXu
0WjFjdrfk0r8Z7Pt2kNlclpVbmtvyyR6ilmV83kzSLvWm0pHc9toLgHwSQwrjNnPRZHeIgEKgtA2
HUDdvQ1Wmo2jf5hS886eim1WWZvKgzHkds4P1t50FcZvQ6t9KyZiYBLHxEwye5O61WvTxNdslNXG
9xO1NhDMQreA0IERB6sGZX58y9xqpbvuVljxBtSWFbLA07ecTS99wkrOc1OcJsk54wy5RmZkNZz1
e1dVFzcLjprn0NI7+Su6VNWCsuaOM6nqVua5RNuD32EIXYdNo8QGF8m40XzGBkAQ4xJ8s46ZaSTX
gMHg6pRmmlLhXleIGyVwqNbmt2ONQokeKAiIP4wSnhUx7BY6oBPdTqluGi5DwJhWU1ywBSdBBWnn
7ybsDWTW0OeGR4tGISHqW2vCoug1fPmTne8R3bL1kGj4fbtnq5YcSecs20QsvDYuAfu1a9vJoXbB
hy+GpJECytXkaveBnF+7EVAoZSlPqcXz1zZJxbeULy4WJkj9PhBImhxL3dylSUm8JJd3PXUDbhYV
y0xxRZl9rwa+z15E4VRxSydzY5jOTij1kI82/tyyBnkBwQnHtXYwekD+mkk4BALq7GpvuOO+GYk5
H9IkrcJWYxSusvtIeWflqgt51MMc+6/TqDY9np8uN/fopSFuioMdg46AdbUyWR6m2JlnOPSHKAKK
4HnjRdnxpym6I4jQS542t85xbtx2bp4mnoXXgPrNjxUSgLA4gGRLkYOZlbt0ZjBRXvs5ZFQDB9bw
wmcbQlzn0b60s/b8LUP5qvz01qgFgVFqB5t1eTTH94OsftTVsKGdZ9Mm3dYZm31XVSizfLasG8O0
KsJhMgH2OoITR/tg0pIw0BgKNBS8lAvDt7ofTfsxx7iLy7sDJ5q592Op3SHUXbyCVLBhF98zTf+S
/2/2zmQ5bmzLsr/yrOYIAy4uujKrGjgAb0g6e7GbwCiKQt/3+KMa1Ffkj+WCpIgkGRHSi1kOciST
USIccAD33HP2XhsmSDrX+751WKiNT7zzW68t29pdpq5zK6CxVd9sMsRyrsgHlV6rZV5o7O7YjMwo
vAMFnlCAkLIL1EM4KNJNIxbYClniHe5JaoiyRYvRUCzW1Seu4IWNXKxferdD35OU6qkzUFHVAcaG
Fb0iq9MU65GUtE4WzY6RtqQIClDRb3jy73PVMTaEmoZbJ5TQXpvoQHNxgysSH9O4o6j8FNo6yZ/l
52xuzumInYVZ/xLPHUxHkd2miOibRfrNVF0kjX5B8tcKHpo8zOleqiRnZlA/JWZylSWBmy00X/Lu
2RqZqOPX58ET0VrAtTt9xFuRs43Khvqii6J7q4pvgYkhgijqkJTR5hVlIB1u9oGUM5pX5fGBNBJ4
ppPzGXjS5y41toRf3cJ5fuZEk1MznM7jlhtzrZTU4CwK+jMa5+6Uk88Ltlv3BVQx3xDVbSGcHcyy
8lnmhnPSw7EGikXNIkaQN1pSXEHdCzwQo/xvg8TwYekvrYDuBz6NyxgQSKEozurv3oqguk3N9k6i
qfBFWTMZtcwvVmUqu77NpVs1RrmVSnhN8+eFmC4KeHKGxgShU2cvp3GgHRtUeAhjqisUAbk71/2+
0whIweh01UfoztoyvO3G4YFHNdrHlbOza3Frx9kBHlS5acD/bCNrGeztRELYiaE6yeewE/NRLF2E
zjPtYka2wk75SnL92AdVu+WyiBOGKXQEmBhRD6m1y0wgfZHDoLkw4OYHO1SMw1xBlaeGXvA10F2+
YVyzXMtyXo561sMBa016DTKw+xuFlIIDbazpLDfV5iWmmdW56D1IAnbAqWyDXp0eAYqF+5p9/6mz
TNpj08jmma7K56Ge6apYa89liAIGIwarOEoJ/pqjrIfH3IBp2UStcmsPerErWI0xI2UuZhIfB3Z/
tMfa2rMRvTAqUtzafhZo5HCprzIVH8IP/DqLxvCa6xQKntJA5TVggogCjreB7NUOG7YExIbIE9R4
N4z9uE0te96aRapfxrpOkIvRqgydyLrmcuEzqjFAprTUN3mNlZ2G7LVSwpgsMUo4i30/52bDxU+f
zMT6XFIfuz0WJFevgC0TInWPqRGHf4keN1EJYomthxkI8YNBshtzJMx4EsdXp14Hmva5qfUvkQVX
0VwUT7doFMghvZ+nSXWB40bMxwU4uIBSW2PIcTDWTeiksD9vYr6+adAPWb/cojw1aRV2D12qnFmh
uGgH7byrBejgvDX3YZsRZh5qrQddcN40UY7tOW4J9mOnpRXVqeXE+1Ih7E3UywOti4vcap6hzt3E
Rg1Yvy8/L+asnmvNsNckpKlpWV3IMA4maIqRbh5geZxMa2R7NFHD5IHa7A36FH4vO4xcBojhdEDY
a0k+Pq2SSzmXgNcnpHMIcIwntVlbDCh4trXIjdeyjoszW+9BM04wBbNQRDc60MebqViGE0Pw0At7
nC5Aa5Ah3lWSSD9uZI9ZUHLB1MgINm2DrJRBJlDfAPLNzVCL8FzrlfIUzz77vVYlGYReSp29MqpT
i82oBOrnpeBuITtG+DN3q2vDwbo0s8igg92joc7z8C4kd+iss8ko0xade97Mp0rbsviaCAqD7gDk
TF4unSm9ZhzzkJejvdbL2aTyOCVIKFXgnhuhLzUMHbySWWTDpxQ2zZky7vorMfUTPfql7ireEbpV
0Tyk37HB8AbGO27octbsoDCsJV8bJ2YR1wv9rNbb4jqbiuJMH0rrRC9nsYcukH8Vox6eDtpcXwUa
7FfMLmnLQbVCop4bbIWvKbJvUzucDinQVWya0XgCUcLw085RP9E30zuPN6D2oKe96maoadbeU3He
CZzvgTaM+0Av2x0Kxua01BiVtbhcVlZJrntBhds3JyjzUpkrXsSJ0YnO5SqRdKKX+p257rlau+KC
DjqbhWJZJXyKEZ8PYyUPsu96f7TN+NRkOL0dSYSiIa4PMJoXyt5UbZODMWqdCakRbCgRQKzpsZVi
s62C7BAoq7dG2DmK/HCUp2jb9K85AjKB+63Tc1d2TuprXUgtjmTLKa8BxM0qur0QH9xCKUa355PG
uMZGYDjGT9qgRnclMkM/Z+5QebLmJWyl4/IFbD6tOkD2V8Xa1821MPRsTP33UcZ8s3YS9ZjkU0st
a9vUKNK4EIk1XjZk0pEMDDzd9FU6X1tMPSH0FaPh1Wcb13Nzodj0SQAxibZhUu/Yc8ow3BpPRNeG
e+T/+4LUwnQTFPTrNggXEk8t+pGwSsJh8m3QpQl23HAoXrVA174ErTOezKGVviLVCmLC04P2KaAT
cTcg+0LhWNYA9Iclto9VpkerY3hJnkgHnZ6KSC0Nn3KmM07NGWXtVuZOM6ExRM5a8wFQJm+G0WwJ
YOCZoE9dYaejvms01gmL1B5fq+uCTi3bocy8DK2Id4GJaXzEqbuyzmo10MDYi3FvxLQLGQSmA+a3
RY9P14zZTzZ79dKbZYamOihYcPy+DMj21EJSRbZW/20cDDnnU4aQP91lfT/rfqU7XeZlDg1A2I6F
zH3U9kzrU2ekDG1mi4ZZPq/giLC27HBviDk70SY7IoZLDt1n+q9t6uVay5Cm7xwAczEwtwf1W4x9
jMgf1n+F5HzbiVC3TzKw++exxvKHrH7Y0QC2tL0FM2+5Roey3k1RReQs8t6lSOlnFNqXslAAsdgo
DQFGmH0/bcO8p4tqhIiJN/wQ6YZuNmsbKlioKPtAT6WvSRZoQnx6afoJAsX8NGLJtZkyGTkS3QEs
PfJ+2sDPhpFmxnEs+2k6tqlRPLZJP058atgRZ1LrtZk0qNoY3AClRl5PbP0cQuZfyWMzUBcOggyK
geRGnK1TfmVHg5JDOYeGkzRIIFzFLhd6JohFenI5EMPuDLBdAF1xzZVYFOghHXpH7V6lIphwqIs6
q94fCu08RreamtnCG4MYyJeKZZMFxxgT0yWbALtJ1Tm9QzcBoKCDS8KZr7WO4lolq74/7ZHQvzDv
mCdCzqx+8tia9uamB6ehbxvYc8fQGZavXTrRAPguacWawDqs5opl+9GUNYCFVEYemy7uY9T7Y16d
yXEW09mwqkd2VOHkzLJNi9iYJnarn/ZlS+eM+4nMp3GW8AN/CECl0pfWjTVAwfe+yTwrehuhb2Jz
MtwcEWZz0cd6qPvfJZxWT7NnB9dYRmffhZp9mleXOFLxia7KzI4ld2S31U/pDQi5sTkyWB0obhYF
A2EOHqRGQCtHhRK/sJEmTSpu0YxuAWJ49HVoR6XDW1nDc5r7qElhCwyWokH7RGDj+LBklBek26p+
VqHToQuiDbSWMFcmX6YFvuCGXDYYy0bCidalfTUoJVoSRDvmgNomhQnL3UxLMo0dJky5GjiBW834
LVAJtSFbsDn5ZC+TsK/mcMT6Yyztchgt8A63ORoIbdsxlKBGakNgKwkFXIAAXkz5EctI3KGXddqJ
2VmE9hjJDFQcOkZF/mgBUpIgXKMwoSJvbZrVojXne6MxINyr9kjsIKjFxnStLIruqHt1e1MrUR1e
mYVYvowYkhe0r8HK0iFC/iFNTIaoc1DYEhNt03/W6iVP3TiP6B92I6GKF1WYDV+ZhCYkyJJbN/iV
s7TTRsPYdreIPKcUs2oW1orORuoi0VKmV2CkXb0Nh8CwdqozhIiGI9uEZ11HK7HZSZLwJBPJ/FXm
MKIOOq5a2y+rjDzgbJ4W4oNJqGjcbFwdNYWB42tLtC5hD3GeiLtBjoSU1sDXZt8SRvAc0fDtnwz0
Gu0Jgcii8bA11LzTrQZLVkfpQ/MY2usZW3Q0SNgEbH3jDFZ7XQygD/Ek5KkX4z02oAk0BCDNfYbk
hhc722uUK9l+Qhe15c1IaqM6QNBOiUFkKD6zR1zDNXTjzKynuvHiCIbCSQZyRwL8aHiVMuhgYtFl
lsbkn/F+QQSjZDBvRNAZt8FQ1/0940z7OWDmSI9VAxIkcke5D9BpD7DZMsmmn5uD6UDlyHxbDlNj
XNH90MkNMVDIH+qgteRZwhDlAmYpYt84bhfynjPZCCBQ42QceOt2+mnnsJnwRtRmrdcVoVGz3mEg
8TLN7GeXh7eLzogi0lGXTUZ6zEJ+cJo3BPq5aT2njKpte+KxqNrxImIEH2/1Fse+HxdK1px21ULH
TKvKZU0L19PorKVVshA5a3Yv8AbKfItfCxhDi4ffALsRmPVu1msZ7yLqlY6zWcaXjvsHXpBQDRjO
cYp2KgrDCYxtkAafHUmwEebMMLd3Si8bZ2sOKhNg8m2xvtf4kajJesizYC9z3AVZNDTH2on11K8T
wxhYDcflorMGMblZm1kJFneoyHt2tiR6YutR45NG5EDVAYXx5tCTTraHpewwYU8crvXNAFm/m/N/
DR+ptQQtMZbdsGsBSk3svjOGg1FJo86VePJjUrVqpAOf0nJee0jKLCFqAwCbT7KEAKNoY8ss5GHK
zXk51yxZJzsJ+YtIbzUQsBA0Vm/zu4v5Zfrf4Wv5F/bTVWD8Pc11jUZAJW6pGGfBDCKXR8a9wgff
CpA1Xca0zFMgDVauXls2PH+9rlGKpmW7pV0cbItQwpXmQxF83iz9L47/UdfN8VfdOENJHesu2tj3
x6e7Fi0zQRwenfZlS6AmdHgxI2NQown57h8S37841b86FPgh0mgt5LmW9cEEu4xo06qIbEtNAIrG
KBvDvFLZkYWpff3zQ/1Je28J/LYSvAlvTAJ4P+rI8aT3PDq6F3a5+AxRrhlcgkpxuNRZcdWyP/mV
w/ejkFzHSwBXCec0qmDNXOXPb79HdotBzI1peMEaXFMmw2ve56qHKPYhatSrOkQw9/Nz/PPl1A2J
QdtaxeuGJT/cOU0+RSDERsNjTlF41Gg4azJEM6o1dL8Q///pctqSNEGT+EcIMqivP+Tq6QP6r5HA
eD8Auf8AizA5WXoCC+yQrXWZQSf7+am9F1fzUHAwbIMCzJONhVmuF/uNpxiXbZUYYUGNbNc6YXZ1
jCBsotlm/8KX/RcHwgLPskSJg/t4JZC+PZAz9bxzpzL3ge4ON2hEo/NJDj+YZX/7jK839rtnnN0U
3S5ME0KVFg7D90cp0oBfOhiJPxcRqoOUCfiyZpCFoBpcA3sI3JQwucwCR/zii/uToUL/cOgPz1w/
I1NfMwv8IjdWMHUidqlGxtUYt4nb0MVxw8ZeNpz+3VyEgY+ootikkuQwy47W4nzKd70VhL+4d/90
3R0BOMzkkdHxegjnw8eqYgbsRPJkdB304qwEcHo5x+qvPCvrdX173X+YO1S8AlwGvuj31/2jucPs
Wo2yT2+2slfYTLw1d/ztd/3xzHAWAEnQeKsDQtB1/eNTqSP7Zl+b0JDVmCEt2MJQs08V1LCfPyMf
H39uWYwHvLuJqsHwD3Hh3a3bquhC2hq/JYlbojka5ZBcS3NSDTdCjTF43472jzwrx3jNgCu/dt/g
xS9lNTdxGHXfsLf/9beL6rW46ZrX1+74XH38l+vx/vinxJn/OL733D2/+4tfYNecr/rX1VrS9tn3
g7Cirv/y3/3hjwii27l6/T//6/lLHhdeTNkcv3RvbSeaqqlcv5/aVbz/+H/VM7jh/LXoVuRw9vwv
go6SuHn+69/0O2ZD+w0TC5mnuKYEa7zJ4v87ZmPNOdKwsRAJLpGSrQ6XH8Q9jWB5sEvCsVZCB4Ec
fPM/bCwaoA1nzYgHs/GN3PGPXCzv7yAsLKawbNOm1Oc1i3b+w2uJCU1WjGjn/LK5DtLeVdk3GLCq
fn6fggj88BjqtuD36xZ+O+wD+Mfe36mrWX2mJRl4aFfZgVjMVIa6H1FhNErPstwO11qiaYiJ+77B
yIvO/Umkfc7UXdYv4dwSyrMSBW4bMkcvED5ZZ8aki68ScfoWVEB0VKa0RBdSzMt+MWCcm/BDmk1q
teGFac7YOXBxLseVkvVY1Y3ygPe1OesDEZ8I6EukqC0REqVGt1wyArRjmyjtF5M2GhBzYooQ7AWp
djFmNf5w20wvCxEau07YTMLfqqAXhPMMybIMYBvdi1/ooaU2d60P62ea8FDTQCbpeVVFgwiYtqqD
vQe4MhLnzE5mYzv0wNDYvWoXIAXCfZt1xRm2NfWkAVvs13kFeZgM+c3SwB0EcR73oD+0Wqn31SBX
SSDYDLRLaTgZt7UCumnfRI56Mrdox3yiBsAGm1rUH8YyNWukvw57f9HJ4vME1+nUqpsRY8mgJq2P
5wCE3SrKHet1MG/O833K3EJHIqgPkRcEQXVQDbPZV7LT92Gk0wdd0ByTzGkMA1pQQs59JtWE8mS5
vsWyPrgJW+N602P/QzSD0YUNQhndzHiPnjLs2Me60uiHkmO6QytXnw2Fkh5xUY3ndhDku1GUldeT
ZbMtnRRPp2xyF8/I7DIsRIFCZB+NP7XddWO64Db/YtQFbVGtlp7SmlhDnG68VUJ9vh1GMaIVipQt
UymBNRiZapa3870lw/pGQYFxylgN6XhB0kBCTJEhD0vbZF9SNexOFYmb51ZURLKmtFJ3XTJYaH3N
3DnhpkMOL8V8sNWyeW6KQu7Hxhw9aQcCQMiUvzSNExz6woxxKQMRHqPOvkjiRb/QTVu7FqAat+kQ
yVVF01aXkz40Hpzmojqf+lCyN/kmTJXFJOhMFvLzLNXM3H0XpuazOWknag4RcmPPkbHR6qG97qWq
XjeG3t2gryp8uClq7qsls74DzEn5QjjBRKTWN60q0MmaVhqSr89/p1Ud6XeLzYgVSFBdgMV/bgfG
028Vq0qGCMarp1m/CDo6dceuC6g5aMWF6Zb0wdQCYKA0iVsj8Ac+jamEvqMuBncE7HbjaLSDh5E6
d9Zax1PZi7ux5UTkYSUzwPA2OO+lJHzItgL9vqoh7SL3ic6NNp7u2KiLS1LFEf4EqD860dcXwpnH
2zQLwbFVpQ5tQqO7vareYuQRbauTNhA0tIVo3jO+waVleAWe4pYuPIuXhVXhtbJb8Qoh1/hSdALe
3kAc4TjKLtiUPQLRgQjfE01MKU+PmjvbiP0nAemq6LYhLkG/MyPy5uXAQJHkN5rNhRLfauZSwnTu
YuMsjcr5YBKkc9IoSXyI6sjZ57IjsbGjYUBLLCD0ZRSDuEmcxXrVFDgcbqnA3CQ45svPX+Taez4r
S5SmMqq0LMSqjsna8aGcyixIZAsBI/7Yhb6GGiMo9a1NQksSZptB6DsQEPRQnHPeTT8/9Mf9x8cj
s1i+LdNLJ6Qzv4JMJu2s7TyB+okHuP1FUfqxTP94lHW9fLPr0Fh6VRRBnJ/cbJhYuqnneMr256fy
ftFdLyLjLba/0D/Z27BDfX+QpklIKpngP7a+hZAf4YUfvf78EN9qzHd1LwACtk1se21TUB9+KA2x
QfUqprfIN4+TJxlCbRPP8Y1d4mmbw7SBi+Thn7k5KK70Fndxa08/IUPZi07m03EfPY3dxrjJjmP+
/QL/oyLyp+Xh2+rw/+5ewQQ8d/Fz9q+16vuX/yX+U+X537Ce5DsFf8bX/kdr5Nunp3Kkoj1/zqlF
35eT/b+Oz+GX5+y1eFdN/vF7fi8m9d8o8lHuYJyzMBzr3L6/F5PyNypCfmhTT/J0vi0mtd90TPVU
n+Z6s2n8px+1pP0bFR+/h00S2+z1J/8gv0K8v63XWtIgQMNgJI9yeI3FeH9b90vFMJVV2Xdg2XQ1
ABX9UAhCyFPFKxZ5mAwTy82JiRMTvsinKiFbJrGPafnYy+nEbOnuDep2SPoDwmbXcs5jpM2YJzYI
GhOhrvvEXzyIXDU+09vHRLc1nWJaQE7gMbHlh0eRxKMWq5hme4gYAR+Tu3s3BEB1cTIyB8hkbRzD
OUlPp0hzfOQPs2frAeIgaLTBoTQhuRi0SvyOsuaRGeTkTzg1djLJHILpDChlAuES8kWtOVpqYz4F
mhQwzRJkyZ5p2slj0tmWYK4wl18lKYVP1LvjA2VJU1PWjsmFYNgDwUerVVp/BDTso6p/0FXmjJRy
vRWfjbnRn66A6gNuY4qealan23ycFEofMyhRaERRMmwC3Xbys3a0Z7Ex7YFcNZJH58fCLkG3j8jo
os0SKsNVN40tsngz+mo2QRNsegxNh7DDHrDhzOztjOWdiUNO7F2Wo/jqWltlLz12BENMrWcMeevs
Gkjcp1Jh+hDUa1R4o8qjopoopJG7x5K48PG6GPWLuHGai4xEaYSCBA9pXR4cDKKy0ClpyXLTRBB4
N2ic1IeaombaTKgLfdrn5DgFq97CD1MC9UKSBBB52dI4I66HIKqyrk5LfYH10gfheaO1xb4drPjS
lGVyCY1jukWPauwZjKKtCesk2A5KMN3kqoQIq6IZYVgizuiXwuzNlPnLysZC/tGIeaQnWpBLUH8v
FeKwQdBkKPbdWC/NHhSmeT19qy94UC7NteaAXC7OG5zFez2MynvyDXJ0vJgRNpahfA6o1feGiREw
7o3SJVhCW8crSndtZ0kzIWHDVtwwL3rCzFmrHtGBIFrikO8oU3MYSaCzCXaSWT75VRYumouO0SIS
BLUDOvueqYk7EA3ug092dkw+stu4JmNZifR5285AAmjWltcZfasjc097T0HFaEEBTTpYneGazKGu
qkhp7hsG235YGaNnNlZ7UylRc8nYyoFnFxC4BTR5n4+EUVl9tzqXtNafEFffkTAZnIkZfu4K5WNU
+k/dRkulIfdfswZUbwTj1e5qBuADcHbMOShIpDVcOPi6C6TYLfQvHDeiL/bDiO8HpyA5OZsS4TAZ
9NNCdEoQYg0gx7AeXia5iqASdBPoHsPceXTCAr1oEtifYrYLaG+SgCHM0gRL6YY4yxXQ3WH87Ix6
eZwjJbAviNot2i2reYaOHQv1hWmE6o0KD114gA+U+jIKyuS1Bh+QeVYksnpTdQwmPHsmu4SZV4Hx
vuY2mEpmI0h3kzNtERq6vlaZXD0xUHy1GHowk9Q56hu03MZlpkhjRGcbFGwZrQX1SoL0OF3WhDxr
Ni+aCsEHhqXhGYzffNImSfbYzoG8znD079ABO3eC0S9bscYZPTVVtCMxlaAdUqha9+GoqCii2p7Z
YNmEu1mIFnZRjoaN6K2FQBq9x146p+yoRTwxg8SCNXGRQW7lngibArQ4QHROZzRsP1Oc+TwUpnU9
YTSewWytKXvA6A+trum3MdIamPNqhVVcr8+mENJYVAzpZQW5+UFEBB+zlGF9AgLA1HisT3LL7B5N
q9VvmzkP2RjleOHqXPRnhA8Xl4TfIAcrBnBGcW04Xk6TeXVndv1jlAAj2+iMyp6gQ4f4G7ol+EWR
+mfyJizttccL2UdnIvbt52/qx0L0uMwrK/WRfG8Wr3Xjk2Br7XAK7ozDm3rhL0Yp30q492vX+2OJ
9+st91AMNoxjjS7K9A0iCIJz/K30R9YaAi431ed+a5Ou7nF7eHgUN7+iDn3rnr79CGRFCETsQHrg
Dwkanh8+QoOBxTK01B8ItNxKQps3mYde0TWe4HQjayWz3f/5aa/p3++W7G/HtJiVaba6Umo/bgQW
vtKQMatvbAYPCa8Ls4fYyI21i04lf/zTy/zxeB/OcclIk4pgZxMIt/GG0AuuEH3etm7kKUCc/U3k
pW5jeXLb7MBlRbtvp/s/9fLbrikYHSpWLuy/Xy+7z/3Lh1r5x+/4vVY2fgOyRh2qcWtS/b4NmLcI
NLFVzaTmo0x9yw8CHyTsFRAERlzodG0pCH8Uy+pvTC0Ni0mCjrjZEJr8R+Xy9wnWfz08hmF/pw6v
lTKzAu3jLJS4NT3oViEsDLvhYcVCvkKtgaqv0RFXyfG+FLVeHKAKF58IGpVP1iqAp/ROdmUetT4K
TQOU+wgE04kX36rwz3icdPM1k9gzsKHILYlP2X2jRcN5ZYAlDUO5uKFZmm5Z9frNhApiG4GIPW2K
MiRccZa3Cjrn+9JA9lc6VvKprjHJiyoZHmdNoj5qWyw8im7rtzSscMdqpf5A9HbsYWXMKCf0frwl
RQaVQSYxJ5n5oD0Wk2SiRA983oy6dHbM581NMlaAzWGMhwet0K2rFINXCL9oafWNwAcFeX3or1Dl
VhhDFwXdYYY/g+k0gw1kiEkxbTp1pvlgLpS0aMPoeaoZzv1t18hwG1VoymEbUpLbc4EjI8Mt8JQg
zypRjBHoRUzzQHYcfID5KY1GfmmNW+1cNoN4VYpSvWH0Io4Bpfs2q9ruCGZCvcwMZXyRc20/IoeK
zrpmcmrXkWazCmihQm6KAFXemFbscfTOJnLVoi19XTt2+HnocFfsSfJTL3FWY6pLCHN5KKzSHs4Q
rBIxwhVmwQ9b3qcTZKF629iZYxGMPpilJ2Wv926Y5Og17NCUchtLk0RrsDS0O/OkeggzU70zSxl9
6fDQ7wPH6A+9kjduk+Z5i4u2nl/GHmHurhkbGKZxmGNNpElBDivg6wOGW8TM2kjG+UYl0+ZqboMS
EXFkBBeztvRouwqa7n6TK219V8xVJV0nIJmmHOb0hoGT/YA9ctmzx3EeprBjnOIkGuzJOQ626lA4
xyK0U9ZlXTsvwdifgmept84o13o0M89zHRcr4t/kDB6bxAeSjuKlCuChOiaYI1CRoEToW5LxtlFs
srvOw9rGzWNiEL0oUM98KlsL1EZYDscxSZXdSNPsEruVfUqzDe+pkWOZSjp5anZB7Kv0jXFCGfCF
4yg5LxHqbdtAj1ePucRgbFV+Us90PLkv/DRb6JFkVnBSl+rg08hDuSAq5cFuTA+Yqv1UphH9FRZl
FxG2jheuRQqco0/sK8jWhSG7o7Cb0g0kdAOdiBVfCjXe5Ys2+V2BSjnibYQ7Aa2PDo7CL5e+hs4B
9llvbOfSqtesZJt81WYubdxxi7YjOHjw6SYiODSbfDuJBlVlZqVn1kQYPWoARp2DXZOAzXZtX+mx
2BV4GR/1OVTOVTVEdMoXj+SS3Iz8TCRlglY9Dfpdya4VMS0ogxSn52xRXOSGDSA7KDPFJblMPM0U
dblbW5k4DadmAh+SaPfqqLavK8fg0g5l+GqIQr7EGpnD1VhHvCuC6VG3en5DwIUgKVvhMufzNkQ/
ucWjbe7hIwDGzCZ8tEuW70fk8K6tDoi76xRf9TSQpAAwjraczlUs6nmiBUuEdq+OoC2nOdFd2q/B
piFt704YfXqwiUvfg+cqPuHjzY86tpRzQVCanzpZ/BIKJbm09Cy55d6fvdEyoBmUqroPRvyuhl5X
bPVrxx953RxtZRnqTRrXNjl3FaILdmT4t9lQql+MBFfb9puGdjaAI+NGGZ6SIIgOCbskvFwqfmw8
ZQAyFKM+iFqJOxf9Eh7vcugrz7CR5AWt1PB3k4z8Q2qrBrXclklIFJs6xsd+5A6xSl09FIpjn8/s
frc1YPKVLZud9TNJlKSMy4tBQzslzJnRuoyMx7HTyKkTQFuwoTjonVQF328ezv0dojUEUWDREGxr
tanv2Cfjx5hzwLEu5DpSVboVe62vAOwccuqXhvboOdQfNjTGN1Y2gGfUtuhNBeW7oTEoi6zugfWu
flSjlbYNM2NlUBSWAsxlXvWDhuFQs3VCKHdBUq9BXLF2HWqPwhgJv5KLfugNoItoO5ev8Ur8rkWl
3vYrBTz5BgSfR5BCY0ATw8j17IGnTnQeQSa4/fUVKK5PM9rolTLeNx1/p8WufmI7AlcnXYnkndMM
zySvBGxyrNTh0znGckEjqNuiES/vOVx60URFfqMiWrsW+LVc3cG4ZVhl8FxOIr9FhMeubFIbPxBw
0pFOTs6BMBpODK2ftV9Wpro5NOVFvHLWo4xsTUZc0NeVqh1OWKpBss95AJ49nOag20gdOh/q5lSc
1YuYvgB6WBBszsOt1VWg3p0gJBgyRPv3NWhqnG2zyqwE6AZ5ljWBPPaKjcetFDYbvJDKtqdDkvAW
SeIbS0tWITxihE2XtfGxwoTCZjZXlyvVnCRyU9PE/68py1McAt7fmYqAmrT2r58blNO8d0rlc5vq
DLWCoDmWIKL8mdDmjYHcXqy+wuhTWQwqZUpQh16HTBjEtSaIZBpinHzF3EWP4+IMO6Q2uePmpF12
7iyAwKGLSJRbOnDrPKupj7NdTgy5hvFqWha5y5OgOGuzeLnra7PfGroyXvxPgf03Aod1B/lvVthI
G+LiP/7/uwr7u0pi/SW/RnRaVMsSUY+DjotBh7FqCn9oG+Sawky3kYpf01UbhuYfJTZaCZqx+oph
pQ1KY/ofpQma37afbypsOuEEhBk6bWliTNDHfZhWDR1tb0PVVTTCmHp+xyLCZalPUyWAxZDN0Dh4
ApCJ6yNe2dpx4vM4MYunmWn05BL0psiNFjcdA034NldKF4bbpNP1pwG8eEbClDEji6XTWhPk0cFP
I19+wWBTQcGXSmLr+6pt5vPV7lx4Gr53QaUsMWckrerJsc3urG4pvA55++CTbWjsviMXh8ZY7vGz
Bud0HYNPvCLSp+8ARmaKwoLvozAtpygos20PY+BhIvD6HrZYd6sAebtzBMiATYJr8TTB1/ey5FCI
mM1jwkVbWx4NPXMwotn0GwO6XV4d2Mm1TceF1CYbKBs+AjW//w5ytCTSrCZTNokNec/KtXSrrlTH
OUmwGoLQTw5pUmcncdk5q609j29s3So+N1xNDAYaeQGOrM+ddslPoZRQ4P8t8rHNEJ5BM5Daq27V
1SVg0vT8LQFSKJI2s2gGqjCn0JaTqU/FdaDm2pNejO15ZmbZOYqc+A5lPq3WDAboIyjE8EroxfJq
hFBU0VesuMhwGXBYQ/aUtF8dFYMWULsgcQdk7Ptuiqt0pwZAwr0QBGnkEonKyx2Taf5itim2yr5q
U5AyQsuuqznv70mMTn2+6HSbAEQ6hGNYn7WYBrE+9X3gmiIAXlb2GNEZkpQHiDbRl2nuwVYUpeVT
yprbhj3QJ2zCJh+os/wR0wZxZ5gan0Nm0Bf/yd6ZJUduZNt2KncCkKF1AL8BRM9gT0aSPzA2SfSt
A3AA03pDeBN7K1JSqamS1ZPZ/bhmt6x+ZKVMJcmMCLifs/daswXWX6MCVQUATkAf1V5DH4EqH1sS
ggLdmVZzFBpG6Xxh3OLvUlNJcZ7SWT+2+kR5yIfhsKFqJy7VYh3yVyltCDg4pdhZ5t8nbxabKTXd
ByoCYzj1NAACXUTe3WDyzXGj8LZLVE8vCRwzbTVH+rK2AKttZuAwbAwtyQ93ipgeVyWXxWxxKfen
4CDsdtZeWI/zi5J+GF7lotnblPfvFqiN87XEHQYG1aFJ8Mby0fYSpuFVX/cUpme7O6qRPgpFEll9
mRBsd7rUeax7YAW2Xdcve6/zE64uDd+8NlSXFkYnm81C0WvrLEbbsYpivCgkOXLae/mRdT+IktLs
9K1eiZy8sxVdflOkPbVpl77XFmnXIHM0Ihwy9sRxLPvi2RunZDuR5D8XJHTuRzEVG/dytlwlMdrv
gTJcGrSZF4ciAUbfdmVBbqAGNRJMZWFAAuqbyyVKw6bZtCra+TOdiomW0N6PuEyJxDFfNZ96fQYD
RBLioF7uLwvGAUOfjCdbI1OQag2tWT129hAD0YSannbm3hsVge9V48bpy/Kuhmr4SnpsPneEzq+a
JHOZcffQhBjr4z5jXZO8Jv3Ckbrz6zFsVYNPIVMWHc2oAF9RdJMZdCrrdqYatUc7F/4V+id5RVk/
veO+y9CVFw1l0ojyzNkijrCr3MV4M8xWXy+202xhrJknN3O9ej21OBD7TKqXSTegpkG3Mw6NZ8gj
/BxeMXnimfczB/VT3ZAFZUi8ZN8iHSXhaqLWd514ifbJ+yZez3wR+4vm0god6SSHkQvqbqE49g1F
Zf7ijrOdcVOOx8CcL5oSX3pr3U+yT2gcsbZC9jY82cPIxxIrLch6upq+prSf3pwhE6c+EpgZsgKL
TNRN1rXT+9POYt5+pRh9vsw+MgvekObZAwhzgg1kfO99V+7TyMuvpBcZe1jRyRYzKYAkbxBGyJwh
OqU9VmUxU8o3gQ8zLsSVcOUN6bK1UzE8GCWSEZOy954GsPMo51FZq7qZxN4gIvsVaa7zLWMdZqzH
CQMdPWlYvQRjnIxHjqZbt+XlThuqRLcAq0zRcySMU9ta7A9kDCvBVNsizzyz3ZH/g/8H1DZDr1d4
B+Epl4JbNVS3UcWCoK59/5HqXh7YOjIsiBvMF0zaO9tCH6azb7VoIK2+vPfJ2XzwyRIdMl/vkNaK
/th6lfVsAZFs14nohw8u85SyXEgqWyuSyTeou9HLsJjzmmVDHxY9/KBhiN1waYz6lZO/ASWiV7ca
f3Oh5ozquqXZeraaVN/ymRrt6nmgWl843Go0DT4L/5aXVq73gcGQ+EACqnhkDzY/Ln6bvC78t9YT
eCB91XH9aOJu/O7BjH0zFJKC1VIAJ16Ncwnda+rSfW5DEyxrUQJTrmLEHpF7VQ15utV9BeOt9eoD
FDIacAQCH7PMs3dLq8W3oprrG2DKVOCkl23M3sqBy/j02foy+Soq0W1HaXKVWmpjawvHN1dmJxzg
uco8eMac3CblMG6Uj2UxniLBICRejprntO9iiKJt58ZJqAZ/uU+AsAet1Vf3E3DnjRgs/2Bh8zzJ
0ou3mV7HM9QAoQclPLV1nOjuhoHVeKA+O9wjUKs3BEGbNeM3FJ99PeotD48M2qjGTg+0U20JziSi
C5i0aAY8XCW2cVzJ+9jhs5TwpN2kKwU8Z1MKbXrt04jV7FxqfbsyXK7vs1NiUIfsktJe1TMqk7By
qOsaA9ZB08u2C3PVsFKju9NKQpWGlcTQtIwE9JX0n2UGtDse83GVwGhm67/4oJ0nOvgFWmMN89XW
XfguaX/N2cmWUqwTmmE8q31ta+tWfJimtt0ZkqUgDrJp79mxuXUHyS1bqxClQsSa2AM5VUCt0l+X
mnBv62m6wIpcFbbdkgJ20RCzFinffdFYDMkKekCEdO+8ro0Djh0NgyOjpgvJaMeqSBlivVHblvnQ
pofVHLp4kzcmEK5VETndlkKaEbSdxOjuYouV68WyelUfybjV+4bv+gSPSG4sDZCx2Rb2XozIU+JI
j+nEm9WNPeKMhiyd7WLocTsDtvaOTWLMxzPWxa01LDpNasDgmcNRdTRYWU4M2vcMjpJQRGU5BRrN
yRhyxsKmL/ah8v2BWN62tvhsu6h/LutShAXVM4+B8gVg7jTgU9cxTCIHPoAmXsCP1ecpNzjzFnYV
s3ucFsQp5Vw8FUJon2OjSQvrcRpjDo1rYz9rTX6nwICkOxzeEatALCDfh3moeRRdNNPMc5vmKV5c
hFtTIrp7+sPaLYdRXo4pb8ovO4m9/WLF7j1K1PFdYTg6L30kt2MLcwJMXFTz1i/GDZ5fNHCE9aon
XmTmk+tq9U5ZqfHg6z7ksZ8h6hnt+7cut3E3j60+3pGfZaUbS7D7Ba2/kijn2N5X9pQBC2nol6na
/9Fj1ymGpmLxDY5eZDBWrIiB117w66Tue0qHy1K9Vm62PDGgyWZ2jlwqWHdoy2q4MNn/c1/9q/vq
39sIDdVnWr3xd/jHxdAv11b+W79uhqyfdIdSPHctQfjnD+ZL+ydkIKyM+D//dG110GXSfrqoI4Th
EH78LUZl/UR7iJQ+OxyoO4SprL+To/oRFPvdhvOyGKIWY5rCtLlZOQgw/7hVnThzoWMqAA5wbA4s
p5N3HbDHx2pwln3rt/KZMi+CK/vHm4la/7iEhqo5Ak7oz87wKEE8xc7whrdZfVDCkTtCGxo4hki/
vJ/xmtwktnSgnKbxKR4NqsGwcbwto+1lTUyjPMXmoN1nSTwRDK/90E8AOKTQbx4S0FcnVmezhCHY
KkKfA5KwFaM0CyarqSXvVkUuhXZ2+a1PluVEoKibA49Z6VWk2hW3OvslLYbp5AuSIswMkm1KquV6
HgyfOXb01cueJwBJ2Oa+xge+pUzvhfIyU788Ka4Neq/QrRLzoRx7tbGYKr+NXaI9EMWd9rJL5/WU
mRwronneNlnjhVTBocdGRb1dRIz9TSc2zaoHVF7Pba8B3sCCYemPegNM1FgS4xCrLAnNSks+0kX1
W7I08W3qMlZbLXJwvg3SIR6hmXVyN82OHagIPlk99eJhWWBqTEpNayaf+tlIkV/GzCCKIEVotKn7
Nnk0/akPiGRNLFysHKU87X8o0rHRrmXSqFNKlmzTpGPa3NFdX14rWaqrxYKeT3a7AsVZxmttnglT
tLpRvmeLnZ2GwkQg3UzL/BmnvW1A/Wujq9ikrgcuJbvBKcmyDqZFcQOHsgMMg0Ka9UGM3Q94F4EY
FNMxwFb0kzbaOmaYFws1EXX+7qyY37zir2W+JfF+LWA+IBQFA2NDAyhWg3STTZTP3WMb692tNSVA
pwzDprFh/5Bh29NASHoBaTUDVYSMxLfmrxLEKSduG93ay1qOpbalJ08dh1GmMDO5VhIuPzTcFyO3
qHN0c5k5GrcR19j7sWq5xXP0owrb/yz2HvXpe7k4MRCUH+pvLYnKhbLdZPlcyZaxW7U/VOFMSdCG
U27bQXCB7JQ4JwsaPCBU2DDujZ7YZvNCJbVvz02io+KbWus2MZRerKVRlDd9VI/fip4IJIj0SWzl
kljXpZZzdIBuxfkuG1zx0VlDc8fIvbnSUo6lWZnXLukuV9xys2VwzI1ce+1bTlErL+UM1KpRHetM
UxffSYTcC4XMrjfd9FzB2X4gMJyhxKJdGlQL+Rbq6XW6gtBowlunnEDwwk8izrOD0AIHXcVezUOM
Xi/NNz6ovhvYKmCevNi/6tlZBFIIOHHOOBnfojg1GIb1NMersfrMY2B+TinYM7HWGe6dWa9CRTWG
r9FI67cIu+RetQaV5NEeOSNN/iaPlX7wUV09Fv2ErQ9w5tUM7OHVTDJLriytqzfN5GrbJZH9q832
+TXxKPiEA/Tq69kEPpJlLDw59TTLaexj8zq1Iv01W/ruGgCoOJmlXr0aUGjelTep4xRxJ1VCZE9S
z7jDjoWMFWvG3N6OmkAuMrAY/UZYXGy0hVoM4Mrc2bllHj8qD9P3OLBybSqezVjecvd+4dfTBRz8
/F2pef5WRaJ5FLHHFGwB13+bcK1RTAcUcHWv0NDRcPPVrhd7EOtect1ijWjKNOSION7lRIvmsOIw
FU5GVB5cTkBADIz2Zs5Nc9NhUVgNaeztLOTgLP2y/Na0AD0ELreco0Odd9OMdbUenSp+9VraUT2x
SUB4KVSmttBZX1VZ+UyHsb8rK498kSzlOR86rvicT4wXQOjufWIL8boUTEEuKdFhMyeF+0JMHAiO
7ZcwnVgmk3r0SoKGBq+oDBTGEZ5Z9jSPlIlisx2uLEMbAGdGlEVEOwyfsM9pW2Q5Ulvu5ba3FXqs
33DNX5CagVQ6dqy2zggKfGtn2Y0MUc1TJBocD8OEg6kAi4P7iuqOmIxdl0W2SuY8O5SpMZ24l6RH
12LXRW96ZjEH65KPJbOr3gelqkfSh/OpLPz8NSV6uWZMV5z4vNY/I4sFdNVQ+QgBMVs3hCCiDfFi
/1iLhq1uQ9WrqRKWoGBMqo0ABxsHbWOO39hcF90KZ3t95Ta6d2Pzc3iiEMpWtGQJtOGPlK+lVPUz
0QRoYnYJvHglGui5fV9Ez54WJQflRX3Y1MpdW0OrmA701THp1bDl8TuTDV2cG76s9jtrZvEG8NzY
yL6n8tHeQbszv4FZaK+iuE7vqhJqMhxxs+t4e9IgKcSobociX0j1RcuxLwvttk70GCox2h5ytDAn
Q+j45Q3SIHTV+VDfWF3PxLHmKT3WtJYmkqBiYpkLlZguAFgxRxBhSK0dkPTpIWls9Zz2cX0XcWk5
NSLhwZ0sbfEQ5RT0/nNs/atjK2uGv16zrGrW2f9qr8Lv+u2ASr0Gn5jzc8zokuX/LebPxoIi5UVT
fgk1/X6vwgEVLzGND+qPpJ448f4SXbocUGmf868E8Xx+1d9Ss9P7/0ME73cHVPowbHkuxdnft2RU
7JZoiSBipd2MQ4XnzUgOdyMcBk4O+oQVdOhP0TBNwIUG2DEzTlXu4zFR0G/GQaOPZ+NDbJfbGUgy
mPb5xYad7HT5q++r49hbd77dV5wnjV1OCiQoi3HdudE58+l06sBJ9c6Dwtp4z/id+DjwpycOKd84
0XBusBcI7vpUrFxPcYbWxNEUabPmc4+Su2S4oeTQhgRurCsQrXdJRGoxaudjQT0g9P3yrlMJq5Uu
R4aJ/DeUpVk86XHk7YEEsq+PWyOApj+vNWKmrFHJ1kQSerNdfpZWstC9ctQpsRijDbyFE0a94bzo
U1g3rbaadCBrZnewE0TYHdXDFWsCkukTV8oFIsk0wCi+FEhXJXC3IEqSO6OvnpeYh5GTcjPXyvqW
v5ZxnaQDPTDUlY2FMGuxHikZlist8+uD0v1171G3SKsCsJrdl1v270MI7ve5mqoGynF3yAt6Yqap
6+EAniZMWKVRukAaXivfJlZB4iajvrExHb5S3eASDLOGh6cyH5ZeEEy2MxK6TF+i+ZTkwx28OGNF
pO3IeJcBGxt7s7F2JeBPDq5mAEuJxMsUBTOj1ZU7sHWnLuitZsoIjFn0KrAN7Zne3RGo+Mxz1jrn
5ZIdYXa/LaavUwhkJF4wKgPG5b30sdaEVcpUdDYQVLijAGwf6xo7iuzDjBMRplN37RoGshvHWA9k
wjklVF8FcehVNJXw0Lg+rfWUjZU+Vw+yzp/hwzTHPk14SafxN1WUHWEQnJqSvANn4YqFB9KEvc+k
9d6pjCRI27RezRrh9qkZ4eIbH0vs7y33Qmrv43HFBr69PJaYx/HXl+GmzbvqQKBFD1yPbX9NJuJG
50iy1+1oYizibidtSdcYMAHB1wkDhfy58dOnPIsNnjBkwnUQO11X9iGhFY7pGdja0skhY9TLfQox
A3iYWzw53AkPQ2cJLjrLMWnMj8RGbexJNneJaNYdJVcMLnNIHKPhRWbDl8R4HaRRd82jmN7voElq
IcOrddHIs1kFHy6cm9KBCpHE0Tul2jO1BWTdY/ex2PlHufB+zSIaY5p7drvyK4Ulu+Y0NW0LejOA
igDxGlN6rBv1RKKHbFhxLBnqr9x0BIk8FtiJ9K3yjZAL6IGH1l0ZVWNQWl4ReCq9w5j2zkpjUzpw
xTjT8hj0bpcm2/VUZZJYbswluwVRfOKOBUEcgPmQXLWsJpumepgz58iFmtdxAt1QR4gGrW0bIa+H
t4GcwvrAR/3owlJamRTJIbzZQUqFEfIIP2Qlv+Pilat55LBbwz7M3PnRjMxzL/FIReDojD7V1rYB
fcG0opU1zy+JRvWGcs28oqxT3Ex9fsrNCdp7T+akr3ixSpBLWpy/p6b3qHr5Zdt2Sx9erR03PTja
SMqG8IhbH+KFyqvmQOCEnCpsxnqxlwEqquYrD2N7kCXGt2VxyQ/67lWqg4pFJnCft/lR773XLhXv
thbdAXHqccN3927nvszu+NGa7h3GkFvGl4doMTYTGGEXv3peLz3ko+HBqTDC68tCRrCRB09xTCzY
2cyjfhidMiBa4iP+yb/7vgEXPz4us3+jdaA1xw7nAuCkuqvuyYIc8d4hYp/M6BBNNz7+DC6iyJ0y
7vpi4KDbFqtcazaXnfnK3Ggk7tjPj3R6XDhejNOsVwIwMtQgBmFHbvfVkpUrYrxHEKte4KeVe+VX
NgWFC04XljofzzL9zNPIDHh7iwBh3F1mgJUt2nRaVQ1swaZdgHUx+6b5nRxds3YwabAdNJzybqxc
+CfECx1rvnVnWLjmIt9akepUtqKHyOz3GBVaGsBCrTkdlyFLIGiHlrgvhq47VOUSuO3y0RfLS+T5
T3wC7tvBcWDTceJvJw1mgGnkh3Lu+w3nfXCDkdtt7d49OilbK4OAbzHm724dq511GdaUM8Rf09GX
m4S++aY2licTW8/K5JUEP5Qfm4RsFqRdnl+Tw7ulhj0FXj7mAd4YYg8iN9eZS8DNy8u7CO/RUWaE
gbhRUtOoXKbCU3LUeOqsCD3EGyUTFh8LpidgDDepmo5apZW30PifpwpmPwDvhOyWicUhUHmtX7Gh
XF+otIx9CNsJcQQcdZ6McbPQbUJpbW/IV6HwBdr4lPMkIjyxnDDyJjc+rxWKNvWwySP7pXZ4uxmG
eM39fGJ4mqpVA1p4LfIlDRst2vDsWP83n0v/B9ZLf55oWhz9/vqY+cd+6ff/CpL64//+n9+H7n/7
r/x67BQ/MR6HW+MzBOHw+OuR02UmagmbcaRuWsDK+Fe/RHm8n6Ca2DwP4OpwJP1BLvvHkdPnt0Az
o43BUtZx/xamRDiXqM5vUZ4fjDSKJqSJwCfx9f25XAp7wuFx00I2uOhPNp6muR8T8NoP0HwU2gjS
8AEd15ZzV2YVZbsJi6ebxv4tt1EkS/A7OTLJ2qq+qU6aN7VLAIR5pIfIJZOZWrHgj59qPjyhHoGj
4FwiNeD6MnGCSs8L0BishNl6AIR5jSoN0ZZfDfHeG2TkhFnUJWebZOg7MFpM9tqYfLGZ7aMwd0g/
rCyGs8dcLgOdGBffIhgAC4Iuar87ggGWufbylBK4W9IrvLYaQMcISjx8ReZkDuQUSG0Uax69U7OH
fUGvsbCzzwoFE6KJkV2rUzr+936YUCJK0BQhIExa3ZPprus0s5jdDWph+lLUKQ0h1fPoZ5e0l7Zz
UeLVRAhWcYyWVmppBSJZyIOrjXyVfa/uFSTC5ETVyWHjShb2jbSCf6MsXR1tYgO3OkSMR8dWFg8a
y8/Y0moc0SXNpTs3pxk7G3p5RYTB3Jt6PoTQNe2TJWEhmuRilJWXXy3TRT5b/OFcQnmOt5LUydb2
k2rbJHMyIUZMmy0muGwtTQpsnWd1EPoh/Alqmeh8xbgxR3K7GD5GIjwOcgmvV80zyYMF0XCVe9eV
IZuHpRs6mK8F4Wqe5PAK486jQIRUjzZh5eYfPcq+Ay+07Is1OdAK4RZrHwbN94K3zDthxXLbmFX0
oBFWIbtptv5rJIt4O/GKvbKJ4W+kX7YHnIDdg5MwVTaBQu/0XnWPYGFHnJqUfjv6Cocps+WWvqUZ
CpNflxeSc2suuonDUIx/wPQwOQ+SL9/pautLc7z6vb7s2y7umwwZi9FeMyv0nhQ+sccEzsM+GXjK
SM9zrgpwU4He1PKQEY37DqGxI1Dl9rclb+CQDgLXr7m4+IIrEstUGl+AvlQnTqBAsn1CBV7jugaF
YclkXotchqV1e5ORRUoCp0buFbe52g6eqt5tstC4sypH3RqRlN/zyGluLZWy3hws7Z6jIKY1Mr/E
RowBYKPlm9clY/pjXcS8XSOytzey68Rh7jx5L3khEolT8GrkMgUlpPEdNm1lPPWtmugOsjZ5o1ce
38hYevuGlSsjw0k7OMWQrkdGjNiMdcv4GEm9P3s6Ya5tlC7aVVNm1lpLWw523TiU+4lkA8M6Oz9a
BePX0LLSUid6q/JzrA8ljWJFMYEce+ZAueFJv1hcPWTt9QOyoS5VZ5rRPLoVrU3G+8Miw3wGjRpE
HNHPRVpPYidqT0eNVHWxvzaUk39Nhi7fF8eKXrrKlrdDzyBtxX+YjxZWq8M18l3j1kFUhEYGQ/Vn
6hvzt6hoabGwZmZaikgbBZrTgcFEFjJwj+0z+0K1Tpf8ZlIRWfVFCN6WNYqIkWNDSuueLUepxvwN
4uaAxm3wn2IGR9cT6eH9/5/NoY0988RK43+UzQEopv+ZXPwNnaIzPs9KC2iqi2PEG2jzm6oB5aE4
jQMSKc0DLvuzgSHNKqiqKNa5u1lz9kD0JgkM3WmuVE6iyncK68YntEWxV1efGHlp33jww8/Lpe9f
S3/YTFo/P0nXR15L47V5gqyJyabsxv3se/oRWMAY5qJpn/seLdfgyX5j/VsrQeufY5RS28WW1dV/
VAT/21QEHUYsURf0uf+9jcBi87XOfK7T/0ttBDTR5k1ajMnmFylBjMJ8SzS5uc2bJD56/tLu/5Wc
gDdydOWKQhykBS0g6nn08ixLWHFTmm6IrYJ9oiT3XSjIGmRitOQhB7T4bIPc+lqADe8WIxoLEiHF
8J74fvTUFQwWC/7fcKno3AxlxIwojzy6JgCy1dz5YYy8+FvrJFmYZBUNL7+aNTaeF+1BLurvYwN+
NOf+uS/budzFkXlZ5WfNRsv0ZONZjv85aATP6yHpGKRJtnNV1lo/yxFADqqXDu7DxsgiivikCG9E
Y/WficgtjFWFBad/1oaD5tP6v7gQ5bOVKefJYunNuMjMlm3dZ0iZiUTwQFVqz4SO7mShunQjVG9W
h6rSjWPn5e4d44f3qeYnNxpVfUpKFKN121d5eBnaGb6ZHjtQG0RXhXU04lQe2xEjkiuV/oabx3zJ
6YbeWvqCjoWL5efPYgZXdhalv0syekjma5ZrNTfXaHhLQJ4w72tkVh6LZtGtoJj1du+lXXe2Z3u5
4/SvHagLEtb1sss01mTfvfK8tL+GlFM/M7kbgjZx3FNpkFgf04V976JZH25nGFvVOPNnVCT1rsCO
c3kcs+5ZDUOv7f6hfmguJscSeH4DWJpiY5y6xU1Hi9ILsFKAoeJAo0sMclV3dLycuwgwbMy4WnKZ
0ehR/T0bsQPS9uTK7E1JtlskY7IeZc25a5EaDhxhUCW4yXoqyRlkM8n7lV578o4HAaBvfro2fcTF
VE9VWqOn7uk73/DEWa7cFlEMEwXWjEtj2reUhFFqKwoNLhMI03l1xjk9yEFZLxVTpU9/SPUvWmkD
ahK9yR7aBYLEv2Hq/FM/33KhzcDRotiBolM4l+XB7xAI2Mb6ye1B9k4fl36+3KZb7YnJZVACQXDD
311q/wUE4QIv+tO98I9/Gn3t3/9pZlZV+az8Yq3txNOwdjbk0xIUToHaAMvbjHdp+O+Awf/8HXrc
d1nD8G16Ot/pn75DRyrmZJNXAHnQAzOQQfEgwo96X6212+zn/v9fsmQv1Kg/foP8YY4DvB8+EyjQ
P2OsMYdoFYPpYj1u5jWyvdB8amEPGPfWYdqK9+Kghb9gHf7DHPj9+ANeFT/qvx6gBG/F55v859/x
67DE/omBiON5vArYulmXF8mvAxMHvABIE+pHwv7Bw/rHwAQmAZc33p8mJC7BBo8xxy8DE5JndJVY
+nlABwCXi78VIuN3/eF1c9nRCZ2WFf+DY8Cr50+87pQwv2mXGn6TnIpeT7GGwvfwOUn/9UJEupGJ
KNbz5LqbYqjzIGfpfDQLrVpbqtMPizNVm8gvqkDMcXIwaS6uXBOdsBiyJwCh41PjZNXJ69t5V/Qa
JAHDpbanv/Eksa75DxL4pXEUoOzZ5TCEQAkSfdZIXLSN0ewwUGVhzgbrmh3rM2GnLFDE0tZWAknD
8XkH57K4w+F+5zB53PpL8TE37RCQUykf81a0e2R7UHnEwJij4B+i+FnK8iqdHblvlb9rm/mlJRIb
GgX7/LqpH6za2+t6i1zLx6ErnPZrET0BX4+RZNevTevSE/UAwWZT/movBJCm2H+aVP/mKJc5JxCk
Vcc6c2UULnP0etcMjHMsq+I21jgbR5+6sChoDesTQbzehYfiR9WX6Mubbk6fvRTCzhA3aJD4B4JQ
5jaNe5hJzmFW6gGZylsJrNP2taPVae+OkBtPL/DXGP16YCWUej80TuwkVZNKgCMMmS0F9ShR6XZM
rCwoUaWMlnPKyIvvpl5e2QRsg1aqbRanKqi8klrDxc0ivQWQ6mDc8Ae7Fy4CWCaHP4LJlL4yAayG
nq92Uz3hACVz4hu08Cf12GreJrKLc9Y06Dxqlm6EvMBO5X0XaOWwz1kGH2hyP0ZT/la3JKyYrz2N
IK5CVbDjA+T6jaQLS4Tc2YNZOOucxESaP9BR+eS2Ouw0T9w2hv19YqHcYUYezeiB0WMUjL4f9p19
zhucXDFebWTpBLpm0twsjmx0qrJ6YDTTnNDs6DvZQcBR1iFz3Wrt1vn1mAEBGnq+28QnJmUA+F2z
O/C59aVnPb4cRrLxbQTCthpjo7yTY/LIxpPsuIq8sKjFmYRakLtjte5mxwydcdDfhipZODqKOGA8
7b5UKZ37ZrDNVexF1VHDARVGg6TFE+s+azKWo5byWUvKub6SwhgYO3gsDnVnDk23nffIlO2dg1ua
X5dYB4ZTS4DeUIT2j7+FlplFaifYtQ0WNSjmikDrXBo99GK3/kA1g+5xHNB/U+vCX6JbTpqvsrbf
Ejt9iElI0+G3jMCjhnPZeSB5tTJ26T52IbSqbkC65X6OcbSQxtRXztC/21X0xSjyO5UeiBtCngd6
wGTZHS8cLROzUZ2nZHxKN5hn2Af0X+qA3V3E7uRSfoxrauyXtFpn5LhCCQmJyr9PMR1ejWiAwtGh
xqLNy2clSHwP+tySCCcJabMPem6WylnDIX6kXDGElSlZ+kEBZueSoiZEIxqmtd7xky8QwEi+YIBk
NUbJfgEhYmgk8/FpozXVg26MKRxfMkqDIrQaJcpaW4Zxw06Eal07PDnAfpHV8ywfdbWzaQVCwkp2
fjZQjVzKkxOzqhkUy40+4gdmxO/u3B1jteyjBM85wC/cyI+J7fHKrubnUaffSEHq3CYJ0sXR6qEk
pIfRre9k6t9HIwlI1dM+s7GDBzxipjXzJ/yvZdRuGrd9s0XvBxDziOXJ6W1wnX2sF+x7S6Apsjfm
Q7lgh9NwnbdGpu5w1lt8MCX9KWHWucpHv96kKVKYJDfWvpruhmFQT6nEaD8V7hK2usOmsGnG9eQr
l6aXWogdJUlQzUAoCsvvVqXBh1rfSDb+rC211Mw2mktO6fLy5x1PD2xduJWx7nQiBpqhffpQohFe
ynNkUdHoCuurcNujYY5nK54+ynI5Y2F3Vl0vbq3W60LT13p+mZxDy2M439dDzAc+l5G5jQ8a1cqp
7F787mJFNR9s+EurWlg3/Ug/MEUTmPbj8+BU+7yST107lYHe9ZiHlfiKe0VWv+u3HZHoZDFKxFLA
xSa68cQziR8nXTXf6vqkbf2sN4LazR8yIezVj122y2NCzwUMhkLy081QnrWV81RNxmZIS8C9sQVG
y9TC2gDHKMD5wY8cqBDkDNxMDM0+/j4yega8vda5dSu6lF2jb/no/SI1uLXd7irxm/dZlHcUVq9y
sn9GZpYhFcXvQ55/NQIJZVkDj3Hc5UzoYUI2XRsrrTPWmjLB/Ep8OnRIHuBbOBueVA14IEK7PvWc
PZAqIywX86HXlbNTGe+UwUhfdQPlIcrvTVzwvUAc4mtl9BgR810DfDkbHbHEvuPiEzlUSEyR9WHZ
jFdaOZ8tiplMcBd74xqQ4e3G07Zj52YbfoSPfOreJVqBZDtJHhHIyHMvLj7Ey2h3ztN1tuQ8xxO6
cLE933ZccslQLuV2wUi1JjZ7n2I2Zi5GMNvvmKnNUbEzi3xXOERUa3h9LGhZjqrc7ja5sGw6fTX4
WpIfRFrS7474f+ydWXbcVrZtu3I7AI+DGvgNAFEHxVokfzAoikQNHNRFb14DXitux96EbGdKsjOd
/n332sOfVigiEMA+a681lw4E3NrRNxTxejElWUJwt0zZp7ButLYYgOHK0TvFj69gi6K26SYyB52y
1erJtLBYGI18mupW4KPgCK3Ea420Ml6KKsRMPS9f6ja8Xli41qIGr2idecT2ZD37R6crjwpNZ+yX
3TtLATNi4hrBiPFmL4RsQnt5xo7PetykWEpzK82LZ6aFscI8aGd2tDEBMnrdiIek0qMPbqnGnv/p
MyYdF16hMu5gNtwD0EaWTqd3bMzEmib5GnOw9Tpn/Eruij6+ZX2Ys9IOlerdqnGqZxH9i1izk92E
rZFI5bXixO9N2Uw7sDh3NRiHbCAAFnUxg0yE3p6wQKEotvsMjqqk7I5SrDqDrSKmufErl5LD0AWz
J+rKI1mdBctoctiVGKZtQCBjR79bNxbyCxyJvWpxibKXxqA81xd1WH9XaNabVknLACD352ho8NGK
yCW8xwWCFvN1FGq/t7vxTpcE4vVIJoEcuRGpJb4TuP4vudkbgei7YbM00Udr0VWq2MoHxHPV69VF
bsH87WM8sZsB81Wg9axWRE6Fo1vMpymSrI1KbcY0RvXKzO/Pbh/lOLPEKA/aMD/FVK+n7qCcw5Yx
OSs4X+uVvGa7wcm7XpZNopM7DXtT4l6LrwyQ9HiKj2Sk6g2dvbc5ycm9NE3l6E7FEySvGpuNxBUy
D295z+fBVpVcVpdWO5bsU9A0Md9QxG8WVfpal+OZhsuYEJjjHMN+xcar3Kv0FHRUo9mYyRZq8Oym
ftIKJWU9lAAhUcOrEj6K3mAHA29IW9yCc8SJaG6cu50187xS2ueEW7Yj82NoMSCFfE9Sklsr5v5R
h9JSN8W5mHFgiPyhiucPYP/ygnj+NV/vw8Qcb8NQk0z/7AwzNXuYqL4LRKioG4YTTOaTGyJ9s5zQ
6oZEJrdxf9QxcqiWG3nkPj7ofGFbUZtvLCsvBrxiau7ZTxp9fQQ8tafqFdpJCi3LNsOP1rTLbU+0
JQj5DdNLIKfL4k5bvXb3RtE+2VUDmoSBDdzLY18p+8IO/bJZ7uxJ+jOFlpHRPsWTe1blfNvGmJtM
2e9H5Dk+xfC1SYiixSCNiqx8cZ3J2eRSGbaDoQ0vRLXtwBwM4c/2iGFRcR94ct+HTb7F4oVDMLlO
lemCduels/O2lAPh1czyS7W5G4qBm8XyrNrOKZkw9UyWwTpngofphhoBVvCyhsSnwTXMqm/64DhE
w5kiLX/AqhLNEw0YRkaibZ7SQJ1NQXiED3HOmQzh5hDwl/g3FJ2cuhkOiGLW5ILTxOuxpla0HFOv
JHq4rYyqOphdQk9tnNKflxUPprTesRd9UJUm/No2YQEoWeFRJ6OcUGc+BNwVrzdobv/7hor/n1ti
dA7S/1o1+NF20f/Xpppf3/77/3wvI/zmu+CP+V1KUGGlWIKyamFQEPOD9wKVAR8MjE2kNNDzKyvl
N++FTYjNcODRq0htOnZ+VKh/SAnWN48uQgNbJRQF82/l0YwfIdnrH7U2f1Hgspo/+Bep43uNLdUL
BVZP2vsxI91To3TumXpA8Yi3YeZgZrDRzjvGLHNYUra6dRVedUXXE+sMmT+tmIrDxcYTn2GMaDcA
OXQdaOeg+BNJixtIF/edmtPOZiqZyTkNotcBvya4KgtHxG5CRul4KDrFG6jR9tzlOiX0RTWwKYsm
gTG0DEfXNzVWrWceffnzSj+ud5A7dHUn1Qav6syt7nO9WObTUJum7rO+02d6d6EdecNQOkFmmdy9
qzE+mraND6otpijZdkQ9eZorQouDBApgQbPbPF+pc1gFQPmUL9ECD8mrDJB3wBxyYNN8grvK6h0G
PSyRgKIjbu6k/lFw6RUmh0Yf5QJZgptFU+ouRO753a3rFvoFo5ZZTA4HtmGogwqk3y133uHTIl3N
G5IK1nQXEu3VzclCechCxmEcn/JVWAMvRecx6QLV4kmNABueZg3G4AggCl9MPg1nx6DsNk1aTCuV
Wb+2Jh1nriQWP+Z1fi+1ybioCedGVO36bFQZBxOIWtyCFNinJI6ndFt2HSmMUQ4Hxq1uTxEnkNmo
V44F9ZuMdDzmCPhZw7HENkdzaFPjVpCATnAzL0p/P7ObGTcL69onDJPa1eAWPZdFJ7UtmhnnppgT
XLrvVZJDvuNI88M2qKlZhqWP33Sabxg9hqnfEYac862VO5Da1W4k1RIuk/S4/Nwz1kg0BhdJ9XNI
67gHFju66peq2mGw0A5lopQvkzWNAWDn1C/j0PCp6Ozvq8kmXQZIrdlbCkkNr+7r2g/JS0GCVqei
3+RmWnXcy+fB2CC8N49xFU8vOgB4G2vDXLwShcnOojTG5zVlf5eIJTuG0p6+iLL7ZorpUG4SLuxP
Q91mXzs2NVvqubsnOticBxKTzg0DHvSBumoA2U1O3W5EQSHqpgvN8Jrpiujf0kvFxVBeG58mbSlR
FkT1MIi8ppC9rMGrLGW3RVYqDjmcv5NG8UjEucFSv+L87rZKads3eQQ2IjH49jmy9OK5mpvoOAuy
KCPFvICL9WW4IXxaY8ewcITUQFM7urLL/LOCWeRYUJ4E/ybro4yvN08vYo61izLQNhr2Kpbc2Bxu
SiLvnCnYnWERkX0647HCw0+zfNF8iCpZQNTUdUpWHlI794sQ3n8575hes3M8q9a2t0KFpGvRXsVZ
3V8sgQmeQ7jJd1rQELNx3D68KdrJBGBmz+WH3Q/5Q4nD99ZeMueC99hmseIOVPCCN5lx7sfziA27
6TrCdBxmh1JVP7ucux0GJwdIXhM3CFVCY62/sGk5dYaWnux5JOtIx1H55kZD9Mg37WZYbPP8gRq9
GKiq20FHzepq3tctpBOMKelRKxGmABCk6RUcS9Y8kc4tlnNd5kJqbcqvuUENLTZ3QWA+z5R4Fzaa
dc40aB/MpUO7Nc2RHzCrSLDpUVFU0NclU60Rs21S6764F5SXoyVwHDsJOIqPS8bzY2cSQKTxPu8v
eTZHhzwDBrn669NdxG08sJc+f4QPOx5zBlNE2ClBbVwxLJD+ijjo24bGSldZvuKt5dfclFjKczIP
lwlgn+a3vMZdQXEnIwx3fh1zmm0cytjkkNzmsQDZMlYclwq6ae7yusyIEM6k823kMneTZpS1r0ms
5LPTx/KzQ93kKZmjPPFU0Pf3pGSVexz4GWUllVktmHXXZISkCR7NVjMBqNdJjZYVFzpATquLlu2s
oUmAxcdFHqliuUppvNjZMWuuAFBd/9FlLBZXnZCZqmGZQ/y/KbJrexyqM3Jdfd3qRS22IVcA15SC
m2MAio4Vq5Tpo85RmW90jd2V+PfSDYo6Xp5Edl4OqMfHsz1slaTNTiFzau8BSsmu0YsREkEqbOi4
jY868hpT84LIrDXxtVvJzu+qsjwWa0hwjETZ+2ER5zeyt6LSb78lCikD53ieJeOV/WviMItIH0bf
koi0eovrRFDztVnGXt7TSdDdDW6qfG3NOuUUsIYaOxaE1MSvUUejKchtTGN0b4eNuUfUIhOpDoa1
JceRPqXDwDkT27sBumZNUjbfUpX8ZMezNunh+yia/MxhRv+ILDepPRbJzdUcd+pLv4Y1uQ0tl+xb
gtOykKW6NdYJUp7bq1Ho1gvjbvfC7VXBGEmubmaO52jXQOwKrdQ+s/YurmIu8HtoZeKor/bOYg2X
jqUTbt01cDqYc/ySLE5Fmfmo0fuTid7c8RMjsNoI2PtriNVY46yNxTXhtWvINUx150wdXQn4lSwL
9E+FPUaZ3bmTpT+3KnQyegXW8CziAUHaDlbGR5iE/coAgQ/bEGm+azUyuPaaxgWs5W6r3Jq4m6xp
3QxrcxA5Snwrhr7dOzR7FRsJi3jmgJZWl14ZXTLyZcKwLmygk8lixI9VvR4zyfGQMCLZYFyUrq/x
NEr522b0f5d4f5ylNUbf/3wk917b1/K1ef/zP+e3mdxyfyE8zbHUYsHHyPs9PRx8BHkXJggGc4pc
VVbOv83k1i+6YFsLvhCTuwl1kEn5HzO5BurQdW0bu7TmWOrfWu/pbAO/Xwszk2u6SgoeeAOxPqGb
69r4uy17wuKhlYvZ+JMhEXSIxkv4om3LhCIAZz1bM677WKvaMziqFbVslF8iDWDQRk9q9SahoFz3
naQNz4nSidOSUmQxUlBxn5hF8qw4EUJIlur6oTDiNTfXteZ1JGbjseCYisyMl/8lTfECkPWzFRpI
4yl/VvR2OWiN252YpJuvrEcJ/TAgGmdLWDUZWeRjNFgN4tSmjNIuhDY0hJmHnXp4dtVxOkZxBp8s
bpLoOWsGvWBnYObasa7pysFeqfU49fCsPsADyGya6iKT6oOxqLeMjB1P2tQIEIbMayHxfBCGw92y
i4Z0+VTok6Me8e+oJ7er8wscnfyqYP/pJShzILzgCm1hpI6U1LNNqz1hNMonQbX7zpRNs0Dkprfr
OLMNjgMkyD59htrMAV/IKnQ9iAWr8m2xuCHmY21xTWfPCnj1F0PPhxcIkoyitUqVuq8wOqe+PSmp
dqhhvypekkr1E8l76ng5aVQP5tKYawW52ZdBbUzJ06D2sjopeqm/42wu76xCGvdj49rQoBnw6w2b
YO0kzDoCvZA1mvka1ml8y9upvxqpzUzTAbx4yiarO8DgXuuUJtCrUUKTO3LXTI87TYBbxYy7cyUT
d0vluXpvLZK1WRb3IlCzsLjEKRsFLibtWp2I1lRdZZ+aAq0R0V1jBWvlhbcUZQHy2BxZY2jmnczt
NaWeVIg1Rn2nxwLTsGFFO0CB+hEuXb7WsIjrEnjPbSTSaatOGTV7nL58Y2VQ12VpnmEuTjxFs/5o
1ymL3ppc1aaPddcfQnLlFJMoSbBg1D1TVpQdJu73qwBX1ienr6ujNGzChYnW7c1WQgPSGicALeh+
Mu3IvUsM0eK9ypBSKLW2KAdOOEwxNI3+AlTwTZRxvHcyvEptXqVbchAh2RhOUZ0o2lsVaRs+rRz2
2riQqGdRtSPl2rWbvjbkXRga8XOUOFIEJl2PXsoz9crS5sFklVOnr7EOQIqCJuXASiq5XSCCBUrj
5DcxSQbPjWPL4mm+gAchDh5QBuQcm3LqA8hIwH+HRJ8vTgKryphnDMtDCq/InNkHtnD34XbYVGrV
GuSWslUftDxKfVrQ9X0vcb83drusWYP5NDcw8OnHcc33AonrUtqDEWQjYPRYOP1F5HwF8GemE9wT
KtTLfF1LNNkYZI6Yd4NWZ4BqisJTQpV+er0Idy4Uch/wi7slOtawi03zXZXU+Lw5MgT4owtClHX+
UrI3BD8aipOi9dptmVpC4/3G0twtKTOX17F/uO7SWDmqiHMgCXtuW0HVllMeCI7PcUBWtf6AjUnj
Ts0aq9/1sDYaKGKWcRONlAtwsx5fE35A+YZcqh77dBvMjwQzZ4OmRY62HbZ4ZDpjgB051dkN0RHx
qVqPw8OvB2N6GZr1sGyvx2Z+vXz1fdWT/4jsM91VnK+n9ahN/UF4Cl3Q+54xZ8vW7sgyylhr34dF
g04eEt2+CVUBVQyvYuxHdJTuRelq6BylAyJH2MVN1OvVLTsyily6NrO/qquZX0pTHLmoquux5/4u
KxbOngKcks3xN2mh4uJnZpoUwrtJ7pxrWxmDipPgTYRfztjH32SK4ZtiISBTMulqa7BOgB6Z6t41
N1LLQONUVQ/hPF5lkKxoi6dxlUZAqsEkaGTIZGM3pH38ZhVSlm+Syjd1xS6jvN4BVNeu8OPFHkng
1MbwhhSTjyJ0zlLVeIMRd9DPY9dkCKKyinftNyFnaJT2XK7qTqdhYtzoXS13Cs8MlsmlxpoCupaD
12AGDCkWvO771pmNecOv3OYnkCYsC2DgzKEnFRlOiLRmRB9EbTQ0iTZZy5K/Ksfy2TR6gtrlbHA3
7jQd6TM10YJlTlC0mU40uKmBRbICDHj1Plq0wya9NVwwN0qsL7gvvFANZaBRQrynC6rdxbg9zi5n
Xi+FoUZyUC907+9rqf8DyhI1qlSsvzPCbar8v//v8Np8P8K5xm9/zO+qKtADwwbcTvc2ExKmqn8a
tKxfVFcYBNd4CK2pNca03yY4VWDDWgnUNm4sm7TbP1VV6xfGN1QA2+QfOHru30q0qT/7s4A7ML/Z
sLDpw0bh/cm4yJ0I7S4qiyDWw2ltglVJNPO0gvTZ+VM+pp5qRtbOJYx2kjCj9orV9IFSJ1bNraah
QC63NKq7qDULvvts/8RTyUf/neNw7XGkcBzPIa0VdJZbK33i+9FSHwajHXvQUaR0a7YqTnpcegNX
bVRQCpO7yv7fv94fPglejxGW4KFq0S4r1r/Pd6PsQgocXZE2P3NUbnj6rol+/y9ewvxZw17flEvv
uOAfvnIIGD+8iFwyCvPs0vAz1tIHYCnWwQmleI3UEoxk1o+9ULY2rE5nb8xK9y6Z5Uyv6pd6r9Cm
82DUWfagpiCiBrO324BWBO3Zadv83kmz9oaBrVQ3VCO2Z7dWlvcZ8Gntm5Ow7+OUxrgAkzAOPHee
o3shlBgUVgSxM9XaUfVbo6bwMutw6mxgZNf38Sypi4hHwXjN3zm7KUsSgr6xpMtbKqz0GrqX8hQV
hL48u2T5xnE6jO/p30w1P+8SXGLMdya0iWmqfXdSp4nOSWncdDyoaHpAbsw20FznfJPHLnnAjJ4E
lcXxDJV5SLCoea69VqQtUTi8EIOiOK0QSvesFlP/galoDoq1Ym3+1rZma3ZxrUMwPrkVQUWIzRSz
4WTQ70ubsjZpl/UxXQvc8Hnkfm/N9W3davmTi2p8PUdUvoWaXp+1BFMQrUDGc7dWw01rSVwGhIG4
98JCraRF6VbtE+XKHk0H5VpRCZWzRVwCA4mu8PlFufjdDb3/qhgLZre5omPBx9+WA5DQEO/jtdAu
HVo9Cca2cp+lUzhYFTqnvWiDO8MwlQBvebvGneiNfs9Fadx2a3+eKev5aHYThdZru57JWuYTjTDz
AfWVjZ629vCFfUKpid5aAE2Ssbz0+LIpXPi1vk/WfOKOXGv9YJRpX+21669K+4YsQDEmUI/WMkB3
rQUEbklDIE/7omZsZzABNqL0zyjqzk6MTl6zf5CMO1Q9CAZMWgeVmqOTNzlRTZ+f4hbNtVDL5Cvg
bT1mJRkTZiiWCOBRjLepLx1MUWy1Cd3brIeLsuwf7Dw1GfpBrVKKrbKqnaLh1hqT+oiZEphdSE/r
ALwjUI1OvrUqb9dYXPk2mq54iGUd32pi6Nju2lN3SRutA/opbTr5WM0ERW30O35TzhvOzkvdps6t
5bQThaYduFtvVGbWHyhL/bU9TVVMaYnVfNZlKV9r7usr1s4hHRGrysGadHGZzaF9r22bjUbXkFPg
AV1jX+uyfNfZfQjPV004Y47mbnamdFfSiHXdqYl1SaPJ3Ck6mP8KJn3QOJN5SCQXbNoDt0Ohw3CH
novtYZ5IXs5G9DAobcPMNlewk6P86C7C8TvNoA9n/cAyzBBQ6Mw1v5vmXzTSn55kMD/RYuOceqsC
9FabzXWYWhQrq0u9Zagt76LEcrcKhOV+k41YatMlGa9B72H7yYYOnZwmnjjgP/UearhxWVbnj20L
dWM2YRkgg2HWMsJwP5N23I6jnW/iMiW1OBcQQtjtRluTMxJWtTy7VpbQOMGg72xMgplx0capuF0c
gjM6HpC7zMziexBz7W3a6AiOtcv2iMSfj1fYvqJdNd2ibI9AevHTwUtXcBFMce0vhLWTrYMal12l
VhtSSAnLC2eDKOo3rauXcGNGHcANEyX20rt5cYE2bIJEs7sjfV8tbaR8136W9zgEu75o/AxM76EO
16FRHfIPOPBEjuMBJ7GCpRVMhM36eozi6M0ok/IJaHhywKvcfy5Mcr8Jy+8bEsjatWLN3SmsYWwn
Xe4erbibN1ZGunUTRua8QwKlrA/54jnB4uL1Vu/yU2ocLL5yMR7LfJ5eQjw+cNXk+L40Ug3wLpKt
taTGLxamWCEqY9+2ptjpca5nG8uguGtjtwWbe4PerC9608PQ4qbFaazS46seIHZgzviNN1UxG1Tk
DGHzNhthsq+mCpSe3nFLx8m9i4cU5L2gpiHGbtLSx+KU5QwoJxFXUdZbl1rr1LemC+NT0WnzyRQm
1uBQL5+rRJvw7Xb5G2Tx8MSJXEn3nHrwE8XznD1x0kQujtxcvmOhod3GgaOcRQ3FtouaccioOqBj
bVHIgsF3aT/CsTNGLzJE/cWsbJgjLgnSsCk44lVRdIqQWa7zJBU3WBGJT3Vt0VzwttifJjDNZwD1
/RZVlkKpSBs07DzTctDbND6mbYix0jEzNAF3mPVNDkUHdkc08NSh6Tb3smkprsqmqG9yRaa7vlwi
CiXJA5X+NCfy2qr5eTahOp2pG3X2OFookpuRmr0yowKohCN0qzosWyT76vvBHYH2L2X4eRRDyXrJ
gIgsKR5VvCEt3E9UY1c3ssQ8rQ5Le8vSyb2vxxmgNHZanNF0BR203IbBP7Yg4HC0W/EJaZonhT6G
yrYKh5HPOM+tRxDA8KZJ5bbvrnS3ahhXh7jR+Nu2mTHGnhVpxVWrE06BiqJ+hWTnWBv8xkrAt67c
EdVC5CqFhm2uLSSyDjYcfE8JIx9tf7jSrvlsaUricriHXz/fSCEWb4RZcJUl9ho77do3ze4fwpTL
bMuVnp0sTjFsHzjE3dK1VxxjrR/e8zI3Aowg82URbXvVLU1232RV/tFC/tA3ePKNB5ftnLXj5DSe
QwSr+7idlqNBWl5spcqD5RBK3f3UQ2Z8rXiiqVA8JMl7fcmvIjmU20btuwc7fvz3g5z2s+758xzH
fP79sBjJBcuwjIuAjYZPOUV79eJgng2WfXnK3M3kUa7leygSlWecjon/V5PkH+d22ySfsRaqM339
cZDEikXTkUJZeeMP/uJT33S8jy6Dp3rP1dZ9/qvXW3XcH7gXhO4cTrI8SAWsjW/xoO+G46SKEBtH
hnHucpsE05npXNWp3Pz7j/XH6Rhfx/oq8Dp0ZmQTitJP0zG9ZBAtpz4PwLl8LVkL4lHa5pV9X3TJ
kSvvL8bxH08Y68tBBdGEJrCWAFr++ezTqaAzdTaoQW0/TaTcwbjSYOHT8/7v39ZPX9ZvL6QDqXM5
aJE+XN/3d59eXOqKiJWuCGgPzrfJvt4VHmI5lmRP+MQWfo9O/cu41k/X5++viCXFtDhCsg748RXT
YT06Nby1VEOID0Bp8hp4Fjs/VHciyAIw8R4P3imo/Hhre314MbZiP/9VNe+Ph6o//j1++p3UFnU3
qcvfI+uoUhFrWTbPib84Kap/+kUawsE1BjTb+ral+O7zbSpScFbEr7Hz1a3qJ0G2T/3wGu7IQQ20
jQZ76PAXXyln859+EFw7lsOVahCuwjb14wfs9ENXqXYBTG7XHQrppVvHhw21cx/DL//Bz/3H+82v
nyOqI/kuQ9M49P/0couZx/FAI2TAbB3tyUT5cFAIXZzhvPtx8FfZQu3P3t73r7d+r999opbV4wMy
eD3wa8F0X3vVrvIOySn3iUF5xJ0C6xRz7bBHoWvqV73pX169q+bw483GtL5/8Z+WSg71qShpaBJW
L7dofa/uwBNPSP2upbxiM/T2BQhfuc3KQv+LO9CfXK82ssMKDeLTtpz1c/nufde6CjaYGspgqeua
jLPL7KH/1fv70xchdKcZusEOz/rpy3Snnv65iay12YjhruE5cjUZKLv//hL9w6uQ/uOGg7pDcgBn
3npJffdWZMIJAbI3rljKbM5Q9mjPSoS9+/Yq/7vf/V7U+9UrafA9/ef73bv+7c+Wu+sf8rs0aPxi
6rqKHASdChfl99IgCU2ythBShbHqgKsY9U9pEJ3SoLjOxAppA8P6x3LX+UWzrfV/sG3AIwaCx98x
XFrfDJX//B2uChyRTU2DN8qdzlCtn24C9WS3LTY614fdAjoRJgDxdj3e5VMncPAY2BrTMfFEVct9
jInRm7TxU7no7iEB+ujZS/HcIHjgqekNTwfhiMWNLATJbHwQ/M5gKqkf3YIHoR5VQlXzeBhKSw8I
txQBpizAroqi+opc6lcAgGJTToXmsxBVwD+Pn+aWnlXsjHHAO3G3DIafh6UkTaOkn6CgNlAMiXLQ
GbXCwHsFzxIJDqkq802WMlsgbYw7p3Kvx0nL2NroUBE6/FyLbPFCGfQTbYTtvgiNnYIo90kZndk4
KPzx5ng27fEqHcxqoyrA+9nhH3qUE68y3cXLWAsdWMpaxyQ23NXvzLGMtBSWUoxKyQBaXmVpQoGH
C+uzExCFLOSKVH0sIphh81zEvt3ESWDkMqQiaCq/mpqkZBPaXSCXaQ/I8rUIV0BQZH5C1yL6qUXk
aeJW24Qp+72BmJyPkvgkx/bTYNGy6WYcN3s9Xw36ybiVKQjAKHbcY2FLMJsNC/k85lsq8K1cdWmv
+DX8r1t7iKa72YCna03l4rUJGaiuM+YRuUpleW4a40krUuSNzMV1FDYP/drjbNhU3SQzSxIeI3JD
X7J8pzbbIudXTV4eDbFnmNSIDqq4WlGiWGOQDNJlvPRhFnKUEA9QjV45CmCeMtOPolu0jb6wGx2z
CZmOS00ZiK8os4nzbBk/MKWHxGjm17jIP41jfl/qzrLXFMsB1KZEWwXJzQuzcgasy9mUI89drHKu
zyt2yZRFQeCYiDRksnS9anCu9WzGhdRN+Hkdqsq1zFzOeed8GIn+1i32GudbEyfzGlQSuAhGOTMC
lJKTNjmKXd2Y8x7i7+DrOEePqYS9ofYpT+oeAzxmoGXvUNLoU45KwcNQXZla52wIWzxGa3tsXluf
Ifm0B0UStmgwChEUTt90N/ocdS1rV1qzPAC9cxCCRAXon8vt6NgtJw+7OmHUvHD/IDo4Ow98LcdB
WIY/pYivUROtyAVzZ616gAT1uC9TEk1OHhm+oNPwSCusBGEfuVtTVPlhCRMacqOKh+4kb+tBYMFA
FYWf5mA6a43PXcfyk0beqwpLmKekpCcRDzhjxgKtqTTyAxVW9xxwKUpqqJ51rPUdGZOzC7P61pnt
u6zgp2DIjLSdNR87dzlqI/HvosYVmo75VsoZzV+j3bKL4+3gGJL4wZL6rPnJ2hj5renG6sbuatyo
xfyqLLYaSHt5w2vI+dUO79XKgM4pyLtYbfLMZT1ssb690w1FxXWvQRpVqV/C8kdBkUqayQYwFvbZ
p3ESI12Bhe3j7Jt3lipJpGRTdld12adocg5xXsuN1ZcaVmLjMVlASEdKQh7W0sudLuR5oWnRN8Bl
VnFHRquN0lV/NG7KVSlCGhaBoQzariU/Hyih0t73dCNQBloCsmaXuy26yjyQuk72C7G79boRnnDn
C5rTQmW1NqN/FdeUNOSwSaLmPaS6i6K/ptlSFzZ6mUUKEcGeD7xu4A6vwpZZxY3fNjRw2YncCKPs
7zTpHLTQvrGm9FIvonprZ9DuNHCPIUmx7mWMSKlCnmEd0h0FwUSgIvq5nMiPa3oOw38uLjVgNV+O
uMmNIbup8F7uCjQSDAIQkwfLjGjHy7klpPQrdnYWBbVijVuaC2nIY5zz9QQ/ZA8mF8E/uqHgzva4
m40bt+2wdjodDeLgjDGoEnxrp9qgjFPTcNz1bULuryF5RxlfMCwmHattjdM3s9vqWET64g2wEY+Z
qad7Ninztsq6elfaEKSjQURni8qlw2wvckcvN4VXVSGP2mBZ25VevgVkl5L6t9EPGaV2OchUOtRY
uuKRpmhRFu5hcgyxz/O8vDHKYZclakJotngxZ005xVpNnNduRo9gofRz23w1laj1LZhc+FOFdaws
oqtZMTUgSjExmJWTnGWjlR4SPLY+I8n9QUvCIBbUoIxqNO4rOYSvPJajwKpKaIZSTB9pZNWPYs64
DkLNxWSoO6F2Xqp6MtF1ouUs7bbbmUlxEANNFzSDX1qQb1sVZmvAjfw0LA2FJfBpuXPb73EYRtsV
OYLgrsQf/J6jM9Ic/v1WvU4K+Q4MDkJ5m1SPNthV4nH4kpRqbf+ZjILaT+rmpBVau6o1gECuOjUj
b7MlxaDzcyYCLWNuFlBoDQgGS3ecHLM/LTJB3u7DhpRdPG6rOf2S652+HWa5k3P4sPAb8IXZklqw
jPehxQOu47CwK7Li0uxfzEw7uKoFkqipTKyXPPSIkFYAHSCzQ/xmIxWLO9aG7fom6UTUrXui0XRz
8c60Bs+xNlZwIey295NUnTfhOGaf8jH/LG1SY7AhZnC97oWU3shjSMURk9QPjpO9K3pNArHNqKTJ
b9AUwk0fTuXGXMrKWxQMTtIqr3vAgH6rdHj0Q4K5UzlAiZkFT7zECTedtdrmIu2SlOqZrZsFGnIh
uNLQcYOKi9ehab7mU9h7PcG5BCrxxoyzZIu8SRa5mis/UofpSuGXs6kHaIZaf2tYY+3jZv7IMNX5
49y9dNXylscjBX4GjbH0zGFQMBv3dkgyr0oyddMOzQCbnsertDUrcLQqPSg9N7GssLNdJ7uHeBmv
qDACVOoMcHCBTO74eOgzzxkO+VTyrSj525dse7xxUOdDXGgv7VR9jlf2Ajuum7ifk73bdV/CkRQo
ljYYEFrlQY7K9iO0aPpDjUNF4CGAVeEcK+xmR8zf2UPuJs9gROPnMFW2qsDBwwgdYbHW3+CFrOGy
tthZLrQPp7dfaNyydwRrEXMLjffTtu7BqXvmqcgKt4LIBoiqKf5/7J1JcuRImqWv0tKbXiEEUMUo
Ut0iZbDZjGbGwUk6NxDS6Y55BhTDbfoAdYq6WH3wjKyIjMwSydin5CpjQSfNANV/eO972Ee5Jsam
dbbhEqmhtfHVYcJ9G0lYXjloPg6Vw0Q466k1q0zw8YrhuYzK19k11cFBIYxzpypfmyZEC0SsMJhE
IgqlhnXbtdW07/tY7pyF7knaODeOLS7E08U7ZxHrNHlJQ581LFj1Svs0qKQ3rOvar6DBzBd3UMnD
WIWvbEdAC+A+ebCtuvgx2pnx3SoHzjm04MlboDsGg3pduwFYLU9OqUzS7ybcQk7rMmDiPj02vbyH
tt4A2oLWYShE/3hyl4LK24YMyK6YgpUfDK7w7RhSKCGe2CrvEgK3fF/YMwdzHmyGXL6Z7fwczgOf
aQBW3Byp40tCMH2lwTWYSoVHHKv+Wh/aQ4DF+WSLCBKqZx+CxuOGzHPm9e6z1nQveqE/gMfP0T5O
+B0sF81OUlHmazlRyA6PZ2uCO0nM/ItDyfCXVv9fnevfd67LeOef71zv+7j4/M//KP/xz/lr82r9
wgSDtpU8c2QaghnNb9whl/EtZr2f//XXttUk+8NArgwzGb6QC6X5v9tWktgd6aFocSSNNsAg+8+0
rYiY/2Z8tPgE+Rmc4Tr/EwxB/jD4QCPS1qHS5nViRukZr6CLP0Hc5rx1aC1YqSHazfxaJEeKmG+k
NtWLoouocQ5Yn+W1WoVL8AUZw8DDh48qsNItO5NsCU72XlSWV7hb2IrPJHeBz2ADwwVxdnrtc5L1
LjDwbyRmr9Z6WAzIGxCvmmDY8KfDN9LH7EFoMU7E0vls8mlRMMyfCdlKPPURU+E4+iornMoz9wah
zk81GTmskR025m75hdxLTjAbdF8mDfDtXnEnMcn4cHrUESUfzBWpf0Uz0vm59zNwJ6l8xvU/Kog+
+PHYYJEdUrHmz560GoSMQn+02KO/4LantXOzxLfaHtfCEL11YYA5fa7OMeyLTZjM1h1MH+XXofXN
nBxjqw+WoPHI862F4ndPzGyxjslvuCh3ghvECOMgK4NrxVWvRtiGe0PkcheODr0OhJ6VFaRgJFg0
fYYmYe7w6LrnsMyG17xNv+eQUXzkud91fZC+qqxXTeXFjgzxaJubZKaB8bshD6kOOpoWMIGFt1WF
APzrpreRwdcWc0sJQrrq4NmSe5b0Y3hNFGkjQUDvyHcPec8pzxZwFfQPwo1s8qBMZz12DSh9/TyY
fbqtrOKbStH/tVj51gLj5xCotasD2PPmcIN8nKVfjBVIkpTM4DL28yJ7c3pag7LsoEi5yF1KQqaQ
gJ9neI+mjJ+DgPATo6nJl+heO+Sdho+9Kl9bPepCjWGCnTTDZgmHvBtntNuFeCdhtUKTWq7yoKWf
6p+8KiT/qieLTNPyVWsAMSwkCIk4vK+z4oT8pl8jBMKP4hr30UyxzPT92+DlJwC+xSquky17Ugyl
yGooA7hLehNLqj7m+yA1LrInTm/IsPEoIhQQKbAEt6xNzxpfeYxRxqFYQSv5ztZjozHPXEXp/NTO
4Q+7YO0ttPupqy/FaH6TPTpIG0296mzP12qT8hQRL96u7BVyGTkOwkFFXe06gfMSfQPGFc/ba2p+
Ncv5LZAzu625fiLzw7pj5XcmaG9Pcjz6oW72XRJGVpmuk8Juy1MdafssFztGClsz9B48pVerIC9O
VjluZic4omd7GHH1+Xnb4s5UcBQT81vYRykK5WIpeLs94ugzqlKHZHGYIfkI0Ge285dhLFJyl9V9
aFa32itAb9Y0N0xevzajdYpicdfodUOuuiAvBzA0T+S+cVGuRmWLUMsqkeWAdtkSJ/LgATyJHfdp
iq2vGUGMK34pSYHPtibWmz26DfMSGZm+m7w+2STF8EN0geLZmQTNHOAq184KIkZgkIAJTjeQqpEP
wLm816Ok31eCkIVsbs8BShU/0usOdEEYoFGp6bDMqt249nT91yD4f0rW+lPe+30fZ+//4C79nfPe
/MWkKyJ2m3WAEPR8v12m9sL3EzzxpuvIv8hHf71R5S+sLF1EpUz5daReFlfwry4f45dFG0pKLAEF
jo01/0+5fJyf26XfD4JdmiE8NFIs42YYfn8QiWoqy2JgWt16irE7hmWT7Y1EsgHKoKIZof2j6cRj
pCHKUJH4OsRo5zLLvtRF3NySoYxeC89OXodUM+9aIwo33ugOp9qawx0C0mw/FZFGFJEtp209Fe1Z
tsUPF+XIbsbd5zdNkT9XicMy3UUS78BD39SM2u6zeCJpakxdXPAgSy+kx5jP5dwXH6BprC256TDL
bUj/K7vi9dDcZYBjpmFV+0llxxeNovzbkMFGI5h8/sIBX18I/KZGL4rmwuIdg5GRgJvrPCIUeqOS
5sZJ3HQTTUtNYTK0RJkYDgdKkn6HAl4+kYeLRa8MGRAS3h36lVeiX4WDsdT94qtex+Ymz20HFADu
UgJFGgKDipiY6smJHuYg085NO3TrNgyMd50whE3n6NpdbWtqHZlJvR1lxYylqAjRavV6lxjWwQyq
+uo6ZbkvBZdb4XaPaTeTXTl+65vuAX1v9ojDU8O+KKPvtS7FHsjwtEkwDJ6qEhTCiM90P9imRoZ0
bd7JAoxd4FTXdpLzRcNYDY4O0Iml5cwRm57hAI/jsx5H5ESBoIdfngUDEtCpcj+ItXBe57qLrq2t
uQWej6oEDIaMEzt0b7yA+LM22Zjb9zgT9TvPKuq7vqdiAb+ltUQXWATGRkgAgg62vRY7cqPLAjJe
Xpp+6eXdFitk66P0n/ZWLdurMNtpR/iY62OU7QmmcMq9VqZ4awSR5SD3MScRNng14ljfzqFW3ke1
4b4qu10AL/1rHmvghJLyWoID9lEOmtepyt61UClQe2N235o6qC2WkuMqJux91weCpfKSs0A/SZot
t5SfMXQ7MAsAGJTZwTrHrb6Py0h1q8CsqrsyTWmMHcRwVZJgr8IW0G5CJuIA8w0TAFFT3avJFZef
n0FjkHg0tg5R8MIcjlPJXz7WHqrUIEgQZ7r2eTAkbBe7OcdpqW3xdX+kQf1sVq5cJ8rDz8W36hhN
5U9GA12gbfVNlZtyi3rpBc0c+kqzKY/Ub+YqgvPNiLdv/TrQgRAw7b1XmmZ/s1GxrVM8M4gxo5di
bj2ceOa07q0YJZ1G/o9JKEgrkwd6brZAWktWjjHFO1Rjl4r0oI0ziuiLZ86Scq9E44bPHbaedDey
7IdNi8p07zm9fUr16dFrSOcK23i80y1CofiwGEn0jxNoNLpYHk3mo8XOK5VNlJ7l+KY+tQc8yqd2
UhJBmMMUqMvPRRprq7K2fhitc/Ga6WGc9Z/vLl1lDZfDkTjf+LRttEREwFmzD+mZ+kS3iO/rxbAd
qv6xVOUpTNvnGMOb75qcN6YNYK1Jgw/l2vtxLtkSdYnFqMuMQZ3J17ErphP4BhKHdeeI3e8YxYjh
IvOU1OKB+vTVJXZkJRxSu7KajCg0v4EPwmLXLjHVBk2z07NZD2Ps8rbcuV7urciDey86d8Rjksyb
YgxGQsSc4RMl/wn56LSahi5au5WEwK2iO1BSG0YVtwDJC5uZZDcW4q5i8zLo2RFTFhssQtaaYTgP
g3vIQ3SsVpxeAop7SFC03XmHFTsUMOV60mN9JRiJOyIAisiw1Te0kMQ6CepiyNh9ZMUQ+Mxg62Pm
FuadG9rdEysZE9p4us97jaoFwUdCTgzHlXHTaknrwdZ/PUv9oxG4j1LGyKC9xt4feg1bDgfFql7m
qgHa4dMoxk+TMNu8tN6yEHc0TgFOXjkSqxpI9G9t3OwFI/FVweW1ByVrMfmbSyhVtjwYKTkfaAVQ
g1jRU0R4JLsdcEyTYicD4uM2WsboTwp6FEVwCUvddVas0+/M0mVEUngz9PXkXZjmm76kpSKOlujS
SfZwWlRunvNuJsE2DvJrBi/N1xYwGo8sWhpmlj4JjsceKqCv8jlgAEzeSjiiSp2z8IvDKcfM29la
kbrFcXSXa2AjbTJSVkPvvJP2wgCmyJqHMohuaRt+jH1w44E8NBMBVKXxoDvTOdGd7/pMA1kMj1Xb
Xa2ZIrXU4QuImEjWhJ1pIEi2yp+7SH+K0gUMq1UXI8qYCnunmlIDsWn6BRf4/ZhnF6wfcGaNOmMD
Kk79FFzFUDUnlhDaThuGx85G3T6l184LjpVU1QpHgW8K+wYAnZVEy5dsh2G0UhGqWmeKtihvsVCJ
DOAcf/0Ky9NOWOKC8PpUeA1oR298dOkx8Yn1OQ9Umq0TUdu+PQaOb0WNthsrOAMtkqyt4TZbK2Hl
iOUzWld9UO50MrpdiU3T1gLEt5N7w7txt8QN0QlnHSW2GdH8YGqJKmbaPHsrAtIIJoZOtmpa3r86
pWkC00nHMY7w+AZ5XyAi3siRJ6gTLmdR8zQGMwFMpHmvZBs7m1BDnhrweojCdNfw+h6Q3QNVW5C4
pMRYG8c2AWry7Gc7B4QCx7cF+iDoTlYI5S9p+PWaKfsBe3Fcs9SQW3TX947O2D5JGT24vLAkzAf5
rikxexWAXQ/daJYb4HSPtcE/hS8Ep7XLxDKlAqKI18GK2/l3Q5V3nl7VJLjNJJ+Pkd+YkgA8MpK3
UR4TwoSZzvcSvGjYQG6dYglBh8k4LkIFu/OqdtiHhQp9LsRqPcTJxJqj4+A15keUMmITO9YPYfRs
ZciwBqBUu36On9Q3y0Tf9xa2wsLqP8KpfOMLZTISWA0K0uoTnkkMiRKoo+gAeDDA/rDs2WSxl8Jy
jVSEPn94dkY4eaoGUEN+6CZF8Xk1R2IbAUaYK3dwB9+eLbGq8UQBdTWpfQq99+F55keaW5Lcu7zm
HubI8Ili+AzUDPiDb+BOFdYoN1OQlNB28TfwZST6rpnqZA8qxNkGbhuvUpdKDIleui8bJMuMfrJt
XaW2nwZTsBVgU9YYkCXzA2KE3HqaVw0pl8BAeq6ipHBPoDjqDSTE9lB25gzuV6ufQgs/Zo7q1ld1
Nxxs0jRQms8/cor8jSX4SoKuCne17eCC9socrAxahdhs3gNdGU8tHFegIyMagGg6ly20ixavCBvM
hiRrE38S6ze/d3vmDkn9EdGTYjxpgyMeXm1TYCg+GnnfM5pudGblGHqi2bzUFu2wOSQ6DlOGvQki
BEC97UThyEjdcrV+4+jILOwQMfqAAcef6qC7n7R6egurtGB2RCVrhVwEfTnAnS2GdZeXHynyg0dS
uSpWWcOn1ATUEq+mSEPiTSq6LPZmFbgbpu9fi8BhLo9/tKi35qzSDahsdZrDijfbAYjd2U6Qrggr
Z1UKDeZcDGnEnz49VHZ5qfB2X7JWDWeTGfsXoP8WS4bge601t77m9GNLsqo8MsVIaEtXqlr0yr2I
r52ekNJacZ8FlRX7kyYg7GUzMwESTe8qnS0Ln0h2aKrMum8kuai2ob72uZKXMVKHeo6+c8snG3Zc
4aZNjY+Rc/rK7UGSU+2wP58seep5Nnw1qsnXk/a9kvV7LNiMzIVXkHGN9H7S4EBXQYFuAdzyzqM+
e5yHinlgKwKGfZnYiJywRDnV7lcBdYiXiimF7rYG6CxD9w0XbGlNv+9XddzdORHHV4F9CXE7Fyvn
KtJzLw6P6VJyK4rlIxSlctcpzz2E2F3asIbTS2UxjkX/amIHOYTORIScZ1GZRlOwbsIS+jprMMAG
PWaQoSGszkw3iTkH57wik8xSUbV27LLd2A64qlql7R5jdLGD7RjeRJdaWy2Q5sqIQXzng/Y6mJVN
uRnAaAT896zV2EaceczXmiYqei3T7h4Xo7Zf2GO6AlqABAeiF7RuY3S/V53FMamKjjptBmXO5PZE
Np+3Lksj+Ug9qbYNrqJ9ok3qTjGUJLBkegAq2G4qW3cuJtxbN03xSkVQCtDGNGdlx/dpFL1krsq+
Yn3Sn7PGO/9rGPJ3wxAPKerP6fs/v1r49y77z/9fdPG3v1ku/PcP+utuYVkWSF2yhvXYMwKk+m0e
Yv0ibAYbLAnAuBqo3H4Txhm/GPxnuCYevblk+ffbPET/RaBLwYWLl9zBeOn+mQ2D4fyttNJCTmZI
SUoC7iKIh/Yf9dw0oLAxeo++YAyhhzu1zXvKJIYxZIp3CvL7yKat14BsiaAh8NHUqscsahtsUm3y
pbCQ4Wi90EtfYom4WnZT7QOjkTtBqDghbunwNqRVvI3J+FgZHgIvUK3Irwid2dmh98mb/6xJC8K2
h0oqCz7qmIBwvZwQ/XQtA+m51ZHlTPhzKGXBxOWGOAZDmLB9XvZtpLowxh8DeW2DpltXnarOUKHl
eVSVecDXA2S0KexLleHbRNGlH+Jmqo5JrQoGnKpi+JloQbcbEhFupFsx/m1BJgDtrk2KFFEv9wjD
Wcgh94gb0lM2FPyFlfkWj1HH/SLfSe+DQoj9ZYuq2aZso+QWk+xWsYGGYAjQFVhI4o5pPz5lbJgf
+MXrWxFOgLrCiXNfEkAcmGri8JsPZa+/4rCDW1oLsv6SNluVpnzuGusN2nmwJwiSCb8DsLp0jbdI
VM2xzHWBe6kp18x90FU402FKaK/r0b7OhnqHY3vo8DsNqh03+ZBOR0gCON4S5vQ1XJWNBSzuBKEa
knTBQeZ1atz1+vCB92TkosYnB5N3YMkfm+C6rGID28X1a3RdNK/NzRjiaEeoBSWiXOyK1Hc4FxlO
RQ9l6kWHKIGrEBIE9KU1WDZlUfyZSGDUWJjYeU/7wB25b5P5hzNlb4zNqk0X8VvPRnSiNS7WjoKK
iAACwQw7Ld9aXJSQYLjVumxXdOMLqhp7N3dudEv0NF6JQX06cvoK4Tr1Myf+VrQQ2jvPzVbKTT2W
1OqgOdpX6H6XtoLwBzsSWCxf8S0vgI4rMb3JLC/MFV2zuezKbXwV2nzNQiPYxUahroLEg8d58YTS
wg80CZ23GS1SlPbLlmz7ryP4745g9qW67QnmsX/iDG7e+2//aCDNT/n1AAY7ZTJsZpNqs2Ny/mYg
LX5BOgHJ4Le976/zaIfjl4EUxQL3AvPiBYf16zyaRF+WxQTmoiVetMto0f/fv/2NHaD9w///X0Wf
38q46Nr/+7+Fs8ybfz+PdjyaePKBMbfYBP/qf9jwKgFtYRqScm2YQU6fMEfA/waiHtDjjZ7dapdx
NDMSGfNCHw9TZfanEKlqtUkdNENQ7xyI2iyHoFua+Ej9Iiutr1Xl5XfFyA4MceS0530BBeOgSaix
CvgS0zsKTWvcG0MwMcQJvJPH6OUTnDRYfW1ojwFZm37W8e7N7sjuEu65nxAEhlBUQOYI5zmhXOeW
+OzszsBoatWfc1uQJq4C8zC3vVOussSgsBVp/V5geb4LHC+8wyzBIWXSO5GMO1CEJzENnTPtUkRm
TJLrQdDFYMDf97KO9iI0SKEVbNVSivMn+OcVed1eeI5HxlkzFAEg41P6vUCjdR2VnRP8nRXBZSR8
d+3ENpihEsWX4r46AsnTt15KcoSfAl9kjD13820yu+JSAj6BYmA8NLkHd6BDrgoBNbhvLdCmP/+O
rbBbbMSU0aiNnLCYr9NYAMkc4+GQtiC1CaPIP2EJOnuNPNz7WbiCgpCN6ftsTfKzy1pu0azLmXzi
nj56CLvfJxZZFkVejfXFlTkGUBd7L/vWqPKrRIb8KqFYJ7pZGSvcyU30ze7SfEdGM3JRMdjAh8Kf
dNfCLdg3BsTignh1SnuHp19cpJMOr/WI0g6svcaWlV4xW42t5UEI1Qou0IJf61CKGfR8zpR+07EZ
ObppSYYFRK29YOp7sJpUEo+u+HPmVCQH3PmThvV6of9Ycea9xKxZT3jc2Q3/5ASBlJXxF7Lpx+9G
kqFvb0y80lviUy3m387CHKqimog50TQ3zfH01k+jprZ2+U9WERbr+uI5KcCgBWUUlWb2Fi14o1qV
4SYMJvtYh2awrnl7L2ZfIY2fSzoGK0XBayi5slI9h2Skup3n1XKr1wIBBMmzauN2Q3Q/L+wlY84V
qT7wmJxQmJtsYTR5C61p/AluYnzDBWNm5TVAzLxLfxKeTG2kdyDgl55R7RqiVrYzk5FNZwOGMhdE
VDzq0KLkAo5CkSoBLkXzHX4uNM8ELlQbZXgzt0c4bN2fGKoo4f1Khezu2dnELOThVU2m6RyVZhtb
/BLJu/UTbEVazXDxygFFbLSArwIboFxXQ8OK2prmvF8YWfkyIWkWbpalR/O51WFpubMeHsTC13LH
PtmmwsqjVa+8djstIC57SB3wtYXYZV5BzB1OXnTp0YLvCq20e05ctwFoNfY7Erj6neGZ01YaU7ht
47k8egsODG6lwDfFSuugoESd0SrCedQWaB4RSt66dVskZD2g250qUx2z+4IfkwuITKfiYkcPnIxK
YdyyxpYPBvv6GzLI9rvVNfoBU2y0EwvizOnT5jFbsGflAkBjBWU9xgsUjc/QPAZ1vAiumGqsLC2w
8U+o/NpZRf/SVh7Ur6JN7tNUZ1wxM/9YlcoznoqFypYNY3/ORcUXyuLuQ4sWfBu+bxQr+UJ1a+up
O7QL6U0mC/TNMijK2OWxldlQp2rjvyxI7f9w00tuun/2pv/+f/6dTqus+/gfXPbLD/prt8Uimc7I
hbGzbIrF7xmT3Onse4EUYfnVjZ+N2K+3vfsL+h320qRDScRc+tKj/XrbW2yz8bUvHrrFP0Qs3Z+5
7f9gnmV3uiy39YV1xC/Ab/KHy76f2jgZQzPZFDmzgKJMxA7gceoPMZu0BlaKj/0eXwKN/FSEaBQD
EkRSk2ATLm96hGrMd72D2/53H+3tL9XG76sQT7Cw/10VgieTUlhI16EIwUPsyD94bDsr742yIl+r
avI8OLeY20O/nqauIgQIKglYOpDgTRr2d2NEQAShJu5dn5nWCVXIsM8h+X7MnpmfFK/RtArRdfVs
ynQ4QPOI0ofSxnoughrKutezGw1HhaqINUz9I7OdZj9y1m+0qnF8XY/tt74gqVX0Uj0Yk6a/YUMe
z3VlQj7Wlbspoizcuk0wQrEew1usMfcHYqzHr43OKb3CQ1x9EQqV0qr7C4jYjpqbDK3yrAZHnso5
NW1U9gb44v4nynga3I5BYNO1C5VSCzc6XHEi9Saho94uXAa8QjHEcgFf/ui6qdDxD1XViB8g9Q4Q
bvN1R647m6044xxlMmiFvp5OcIDsTGQXZPDd0iqRc16EYwz4Ww+mkLAVCBQA8FWi1p0N7IxLqAQD
zXTPbo5JnlnageTadmDD0Sd3HTLzPfFXwPT1jngPEPsq/1qqrnhh9h3eGypCEc6ksvmG4j/9aAE2
gmCaF5Gerxvp/NFGIZCmsEkPpabLZ2K4i22rKsq2DpjEwKlqgBSHP1DblbqBQTDEPpJKTgdtARaU
C7rAUXr9ahNos48DYWP9mtCV06lDOWgX4MFYaMmTIlHvgrumPYe1heafYLPv8K/a46BrxYOdm5az
kkGcnrRk4SrMrXsJMFd/Zgt0YVzwC7A6SdFakAyDUyRP04JpQEge3DrLdcf1oOcV//YQIIkISAv4
MGRUXqGn6j8axp/vbR4KpsoLFMJtPEakhMTduW4QIhryMDv5YkFJVFFFXeP+hEwoZqAPoVo+Vhnq
DNhmqW3Hn1SKWh+j0/iTVSF/ciuMBWEx/aRZEPAWHtWCuLBVF9A/NtEPMYBrdhVWBmg1aWL5kwvG
6VA1wIZQ+ePvONROiFsOkmg7bXOrkd9FhIvB0Zs03fbOpN3ZJYx+RsqyPrcGHo0VVpDqezi48iXp
eMp9MynF2gVy+dFTZW1Doui+9omXYD7RCybNsgDIJSNtfOsaL3j1wNt+k1qn7jSi1P08qu29B7Hk
AC228la4atqdjKFo5uNUnYJAJRZbPHP+kYjJfKyH2mpX6K6KGwuK/EZITH83d9Xw5DnF/AVTqHcw
ZOBgb0plezdqXkp9JasvGi268sN2wY5kg9k+mLGOZ2Q9p3H7lR0WupRQBjPyG8nkZIoBunipFaND
Yf7dU0DCvrbUO2z5aW1bc80EFMvYSswp7rMO2ykHFBHEBTCVDKiXYgEp617f4ivA8xyG1eJGoqVP
vMbadKPwDh2JTIhDsPV0Onk6MNSZGCDuLr6kY8OPy0QV3mYSyvZzZVgPqOM+8S9EmyhgT445y9Mv
md4QyBBn+prKKzOx7bXeiaCa0dfDFqZRX5OaFMnJ773e8l0k8v6oYdhxck4SIGKwbRgiw/klH5H4
5YFktIARGdoJNuXUeWj0yc9+B3EyMop3mleD0vsqp/hllMktGOJ8gcFnQDqGNlRsugxUOklkz99i
MxHnNI7zR5UIG6E9vpsHDrMQw0JoJy8uDH04mqFFsCB5AZgx2lSuM6I6K2IrleEeEfDbbxYBgN1F
FDNw22xg22+1pGIdBu40v8kJE0n1NDjNmms8Lau05Db3VqWOVRagtsTO7m1dpBUH2wnVvgrr9jLM
uPK6eDFKkVpl7DUAXZhJCjrcVYf48JhGqtrYEn8cmF954mZgoxFazlsz6vf0YiV1PVkFSSh1qKwi
fQ1rW/yIhpKy3uq0dYOPGHtqcm+B8D+TzfZEwsJ8gkbaPc1WZHCVuskJHW4AxDWNsYLg2SQmwd2h
W0V+YDfmtogD0HLzdmg4YTNbvk/JILZNTW9VxS6JdZ2Mfdm3N5MHc8W05zAm4mKO+TYtQag6y0Sz
tT6zpDqyqn8Hw/mWj2xcu7E5zlGmb8gFfWny5EquSLlx3XjyvbLp10YKClBAvoG9qeDJFJO+Swql
VqYWxbsGnpyfhpp7TdzgrVcx7yUnOm4PQ6wnbThgMbraSZaug4Qos6G3ko1b499ZxTON6RQEE+64
eODFStrlWCNDb44s8ckz361rr8/OQ2RhPE4l7yz170mLKoAEZc6GMtJ2drZA/emkZ/Uo02TDO3VP
AhRCW9zAK2YT+6jmCSZ95CSC9ousOgQOcwqWg9nLxta61AeIyOnHBbcyyCEd7MpcjbZ287r5pR1q
D0Nm8IS4acT7271qQKKTlPlh5Yyu37JuWwHwITgVBXqcdZe+cIBPBfl2GMer4fUfpWqwKAcXJ8rv
k5E8Z2Htwml64LjhNCsqmlvHoElKtYPRiw92NSfVsrnCAP1ueC4kaTEfkpgRTKOpY1Omt2ByzpM9
3XWhfpgj92UcJhjY2Zc2E3sDHxtOcFKh5h0pn+FK6MUmcRsyyHEYBbzWvuMsqXdcA2FLsuR4lyU1
owTrHtLOvaOFXxCY/7Cs7FgW1i2UAzuifLqy5St2yWyTZOs0P8QY9mQxdM/mPLANc++ayWX+TuBd
roqXyU3u64lFs1loBzPrCdWMbkA8PpHAkduA3SUm7GKoEd9SP3rkmVkSNRXTXmQQ7CCt8OzZDcu6
equCbjOP8iBwvXCj3AZhPmYx+gLTajs6fpsqQLvEQXCHPwiAppl/I2LwNbOjazrV+x4rEtEkX4iM
addt2db+PHYdOH/3peoZeLhEB7AI1En0cOwrXBO8aCmZsFXhUi4Eqdh1AW2e0hDbRBbQb7JYnmfF
9tQoWxagFIRmXX3hE7y6iTr2c++jItpTWZ48BQysDsYjNMItVloCUeuNaWLJQwHDVKnmDhwnLnLe
2pecGeAKWU5IsIHZr8omOmgJB7dVvrfxsOu84YuRMYKQ9QdeiUunN+cw67/FEymYpsie0qTZNLO5
acbqCtbtWmeYLKZ2XCtprVMtOVdCZ70Z9+cMo7Vj1/kapqKGEQhzkimiACEG9+sAvD23412m6isx
CxjrWH4+AFH8Xir4xC7LeOzYMI5zTqiuyiEQ2h9jG3wsu8g6jJ6gvL3z53GSheMlbsU+N/uDaMI7
Yx6eInB0K1Y5JIjqNpG0Dm5US7A3Dmv+XCyvUKu8QtuHbEU3S+zELUFId5/03cwzUOGUKJcq1Z6N
15m596MGthlVJf19kgOCKkErrGoXi0mo2GsERSY/XRI7/DFBJSdyQiScIPY2TFSe0ow9ZdoTLqKQ
WcHkmcPuJYxD3tSWPEXM+xoVr0JHm3r3QLq+Ev+MhR3T5VE6xBSGLumAU6ezi5rEkKzrROE0cFHo
aGYwXK2qch/4sMJXbKXBQyQ7XgJlAZbrtEbssCgzlnNjAWyr0Xywa4TqgTKazxgwOh3TNQ9qaQ5E
QYYQ8Erw4QzGJk4eMAcRWxeWHeTa4h/V0DPgTxluo95+KNNRaxG49SO7EUT1mZf8oFghaNuYFwCZ
jO6oF81Vn7gLHjveCdlmZD9S0+hJj59BDemL1yX2M4fy6CPlupQeYDXKwhdM38qvRDaR2jo/EzrA
g2LhYFSihHhZeO7RCMxrTeGxGnT9uQChCYcI8a2sx3gbcT/via+a4TPLN7RiIEpZKvppEmUnO4tj
BK9x4mcazSUxytwgfOnb1JX1zdBHuaqt+IXckifHI0V2Dr1l6KlTtjlKvDPKKRZaeh9vSneuDuXc
oVqaEvcACT684p7P+RdnXH2WGmbtsU1T9wLua2QhyBGUxi6RmGpoH/KIxymXrrlDh0aQcbakmjIk
xkBRzuJSVTFCN7rH6ozkGfh3XiQP6ZDn+7EU9j3mzua7VljDLayFg/nO0sXjf7F3JruVY1cW/RWj
5gyQvGwHNajX9+rbCSEpQmwve142f1PDGtcn+MdqUXY6IxPpgj1PwDDsjAw96YmPPHefvddmKq2x
IfhyRYM5h4mxIPDO4FtdRRzHdr5ooi3yJGOpNMNqgR2g3tIgkG+dysheW/ING9ccCc9HGrN6hjaA
Lbxvrz0rrNetaG06bpMBClPby49Si8WZgnVxbMMY/2ZiN5jGyhIzAdQ4kJfjdMJ0VLwbpSU+x66h
T9orTG5OcRjvddviUtJHn36aRFOXdGrNlcF1tjUrUR1bzhhYucfqg75L5+gS0rx2wyG/a+uee1GO
4beHynyCX9GtyzBIn7l3YaMQQfsaDH77ZFP3Qpg3q8GNaFx7hQNdw+vDYWMPdXvSM0Uu0XCbdG/n
bvphiSRWRFg8PIT4o7ZN2+NsGusOuAS1ruUdiSHv4rmjmyCX5/bTmGgUURiANrAS69lNZqV3ZoAX
2I/lhPto6A61OXW4xdpkLecW0dBNAWA0HRmzjKk53JYMG0+lLnnK1AnmGt3wt1WXdBfTwwQ+QpTd
Y0cyjyEZs3XN1vqmcJvZ6lY3XrJrEnNiQuoL+3s41v0x7xz/Khis8k32M9eSBuwuOud120O9n9qN
y1KZjDHgx/dMSvctk7F3MQpAoksYgAkzkUoGwq0uNVA40l5l5tUvXY37yM0jSh/yYGr2sEe1DTJo
e/bKoToPY1qnPAgkBVAk6IaLXcE2sHsqfyZEy11NSm9TUTO3xl1txxS9mvq1Im5zos4Ox77jBVSH
1aXtaBx7qBlbkacRHzWY3V0kEytbtUZA51GOpfV2mvoWuGipPwGGVEcetyAuvEgH8EC9u873jAkR
fRfjfTk/qkW9EikG8Ig4+9YyCEnnsUtwLkC2/Qp2WU+dabZP/792NFPPft1fzTQvHJbYGMCG2b4B
Q4w//wnNlKf8CpRi5iT5wJY6LWCzdTJk+6uBmJzwMmKCS64z3oq/aaW/2aX9rFr91rnw9crz6g6i
o8NIB3zot6+ccOhMq4rH5mAwftbvyXj++tH+TNX+nOCZkemsXX/6pa/e2re//EBvbcfLm/zxn//x
mwbO5V//t/5evP9Gh/3H1/hFhsX04tmGpQN3m40tM/L9l0St883mHyOAsu51LfOnqh8Wtexn552r
Q0gHyfXXpav7Tdhkbv35MrMsf/5bv1uy/n9L199eslheXFMIFCZXp2vIxEL+2wund/GNVJKeCvzo
+T7exYcJM+lnpy1/epf+QFb9+mF++nD8/ZWoO8IAZNsOMLbfvhLMK/ZHeUnepEzb2xCOdLIN2Nlx
equn4T7PnWKn+wTpeCZlZ52exTP0bQ+7xSyoAM2aHvRZZAH12p2tIDfOdldGd9BzxmIJJFW/Y5rQ
9ukUuNqCG5i81XIf3pHdTYs0iDqTXKqT7PNZ7EkyFq7WLABFRu1+DLLWnkUexR9dU1rbAFpRhMtR
yzgi8jmnNJ1qRGhRqfkuZqVJQNIZ+ful9TQyUM6ebUQpon7VKdYNkOHD0DQnjnNptekmYpWZjapl
eVAdNuWX2CWyQBv3xZcIFhORiPcNWKV66aS2i/WFSpcbfISVtjS+gLL4kfNtiAS17nsXY54VRA/k
G8SrH/njKQ0Ut7aRwu25cDFMNv0Y0vKsUGa7AL6J2Y39dyCzHZIMBj+FSLxqZniAV/rNtaZ5glAr
Jy1OPX6FrYkd9BDtWBaCbyidFCqXqugYb76gBgLjLpDeLAcWak68gyxfVUB7pbJvfBsuA2dL51pr
bOd6asr0JTEmcdBnOMMg2vw+ZrilaUP32bM6RhgGtDM1Eh52VjdHNhb9TRnOs54f2PEuInN5oKrF
x5bMvniEG6PkU9723avbdMNtUlEbvaBxhSpBe8Zi5J0H4FsvCejw8BsuWHbd+24YxH0oamPjMtlU
y1pzy7PTxUm8SFxf3k00oB45kVvXeOLTq8h1BgMlNxnFUqZq2qmepbTQ6aRkFG+Sq65rjXsjc6v9
3OaAtg2PZJ/31Mut7CGdJNbYWByDmaPiFJRp0nqX7OGMhKcmtLhOOECGG6Z5Qjme4tyTFF1bLVUK
8VpnOLxElGtqSWAerakxNtRhjzfD4JmvQSCGnUN0ztzoKEzHNHDFq5nnGTzuElmkCDDH8jxM76zY
RxShWxpRP2MHrcEqtxA6Hab085CAbi7pE4R00gpTcZaBGnOIgbRXoMUhumB0RWnfTF6JBMhNqoz3
kNXQw/LoCwHu1zlNj1/qWUUF49P0pakVs7yWmBpapKTn74lcm3nSqBf6qL40OSxx6HNioHJiWXDn
WE8UqLZrv7KTbmMGsIsD0nv3RLxjc2OUpXk9QG5/NAM6ZlaCzu562ZQaRZJlPMknHc673DRz6y3X
t1Y/muNQPPRTrd4b6jfeNA8JtBswUDEXRgQMqsw0T+6XYOqRmHGXfgvh6xCELRGpEUjORvxNjf3z
uflPlpgzPPhfXWJ2f/kv+TYV+Vvz8/P3b7an+ev8algiAGuatj2HYU1hMff88vC0vrE+NMjNfHmS
mHr+4RjVvxmGAdKY3zMrTqFjpfrHElOzvkFbhVaBuwrfkmF7/1bPiuPOj61fZz5H2LyAY8E0hpbB
4DVnfH+e+ZqUNaZke7PS6968ihHgI5JikYgzeaNUXAE5JKNEzywWIduVy67PBmrVY/sy+ap4ReiJ
v8/N1YAGRPEcGoYCNZCVE3hFNw5vKYMFNd55XvlYUEhAeUBZpBs5uaRhaA+4ngxTPwbKGNgD0M3E
rF2nF1UAvlj0QVjeENmauYgcx/RJcpAeuWtgqG7iI3ETMnWjMQ0bdG+EqrZ15Z0IB6r5PGBp69iv
rIsZeXa8DQJz2mUwdehaslMMH0PXncg46peirK0Lhh3rjYMY531bM5O7TBudezOJy5uio4+D3Itw
d14lJEqUV8VrB4zWe0M7N+KGGtLbNqJ8QlkgbFajM7nvEP3CrdQgqZG7LPxtQMvuuqs9v+J5GNgf
SZIAqA2qXBA+mJwTVXXVjZcMqGTxpNEQ1zgc5D1FP0WZjYQ+M4I+q4wz0AMeEcqa0LOOFsVn1wj2
NqGdQjjxog7G9iExa3UN72H8TO2G1I+r5xr5fGEcGxsP0WLQZHwsPWNYl9II1kM7v4hIRDAvC/OM
F9Q0Ae+q85+qYewfjTok7Qf/IVxwIQFa6EfqTSDc6iN+VjvjSG6y97GDwt1qqdmfRrdCBaed7JOf
KkUa6Gvj3oqsnk2y0uIXto3BB5YdVjbtZBxyNdVbpE3vtkhyNAOdAQWCg0UgaZGoFKWFIlL/U1aJ
t+Qr5+vedbubpC6cjYc0+Ez/r5rDI1NJwR8IjgkDwLsqCSyOgxGZM0HLuxFisO4DLTSJ13TjntEN
pL6RyvJVgVjY9TwvcCdNffzMvmI4eFNOKq5WON9WXqPYZsupGi8BAfMbp/JBnEVufeNJeGL0Bytv
ZQcdwah0IDO3oCpBbGvfyeWOEnbKQeK4vtOdOnqkMYFGNDCXq1o6xFCiMov2/uQkm1JDMTglpmt+
GkaTvFCzNBeg8SQB0GkEextKJiuAsbMPuWmXyKBDVhGoxDIH/AIUXJF7Z1uryr02tNFbFdZtjDUb
RQc66MSCJ2+uA6eUz0KX3W3Lu3uG+xl9n8+1S9MLi9caUORDR8njtu0CLk0te2/ZfWyoHfFAGvY2
ghdep8w2pxXjWLuffD8/hYnTmjiaU1TloZjzUJ1nrKJ4srflYI7Pc4f4XSG9+Jg247CTvDdXHnbw
+3RyxvueURYVxcHJsfCMSGTQ2SLd2CgrMmCOlL3vLGOnrq/Y4RAcoTm8xV8dCjo4bEZGubISRXYS
zri6AXmRegshC93dkMSDzRx3ylKbmZpM37YMXkbaoIm/m0ME90bXxLj1wWKwz+hz2yeyGkoaNPFQ
rpMsia7MaUwfYTEnch1DDrtq6zEg7qcN027UsuEaO786MLTbV9zvMv+BVhGjpa+kNeFaWGaaHHQa
/A5sxiIuVEubnsQ0WSTl4JjOqxWAbIStTlM+fwu9H2MotDkx3DREsL2FVopeg2JYYpz2M+qASwcr
PMmUJHxlqFcGjDCl1qWuHMporFmXNpumfaEGuoog7Fh2xkY+1HFLscP+oaK+OicNo/2CCvo4XHE/
G7sV1pvsweknlsNl1/X3NLl5d3FP6+kacp9gvSEKYxlrNHdmpSEeWkGjTxGk0/cCzMePJsXEsSBK
mF2BwY6R3AZFS1LMqvsxGMpmQaqrrIN94XrZbUaF08sYzIpq09bdu1FNMl1OeHMfpLCNV0AAyZYU
bZkv0zJTD6myCTRbQ72rpOau8sywMfxr8x61a1ZW2oq9jqB0rfIuO3M8JHpYxTRgCFrD4oXvEp4n
cTUR/eZJKx6x2upbrpDsxQ/CIKa3Y67ZK+vB45vw6vip111uI20sqxwbrke5NA9n9mKcYvvHoCew
hZVfHjRBFzJFKT6ZxKK0pufaTrT3GKDAneUbyQ/X8IxtQS3q2a9a+0XPKdLxNDRpGjDAIrKPTsZP
24AWi/VehHtdlO5zbNrBziJNtRzC3lwNU0Ao0h4sg6hih8cPz0S15n4ICoBGIDb3OQ+9BQxO8GN6
kcPpn5Lu3DuT+dQZHuJZIrIrF8/8VuUygDQZVOPCjQxv18bKP8oYdlosE/MxDJtpG4HfIQsZTtqJ
Jm2Pz2AfffgsoDfRnJcKRr0FDZtaHDrrMjkqE2Ee7Kz+xohrcfoJZfikQO/JhZnG+m6y+5ZWqaoM
9UXFySJZVHSy3YeJXbEddgl3LrNejquis/mMsvlfqTiuaNZu9b2ZDPJQpao+Ova8U+qA6XEDbjSc
SLAOUnpkjhrpOy7u0cuu4xAJedWMNVmCbuT4udSJfDzBMAIimGT1rk5SwbKKbWuIsjH/w8AAzCES
DJlR6yyjMVf7vlYRXb7YYcnUj6yBFtzT1K4QbR+uuKBztcACXZF2qPPrjNfdgOpqQY5UHK4WEuWX
faCUB9NI5CHHs3lBDA9/5Hk7PfseHELK6o33ugNBKMghbMn7JteJy05zqMFPLAohil2HGZVonA+g
ufC86lUXrftudkXB9khzA8CZEoZvrXGW2XrMFfektMVNwyyziUgaXqdKVCvpBnMdaVheZ9L2j2aN
driIsFs9cRKeP6lGfttlcX6wmyR+9urW31taUDxCtebuM9lgSaq+Mz70qNPOQxWrZjtggn53hzF4
A0g6HWLIhCGeUjGdG33QrzVrsPYhjiky9IPufLZY8M9+E+hXSa/VVzq1T9TIcdGCf2omc8nNQqcp
oKHsi4nSABHih69ov7JfEN2tn52kH8Em4erl5K4VOoUqRb4PCeLAH2IG+xiSvt7DFsa9y73iGrKr
v6WD3F1pfojuEHJ4OxOg7Hd+3FjgjyVCfMGuDHZw0nNLlbEf3hMc7t78qB5Ofg/+0wuBHbMDnB+2
UTFy7oRfwBrdCbAFxP4hgMC072rhLoqoSggTT9GlGYk/1zXQAVpvoZl6JJWvRo8K0jGuZbcUDQaw
dQ4HBgxphVMJAndHjbKfT9uWAClGFh2ytHLbcJvzDR8oWzJeKQcu5z1CNfcCsXgGXlW41r3LuLKm
PxcQdK8N3ZtHIRHdeE5k0nOFv60mUrtFA+thSkWKbYHRNFfE3qN86QRuDO4isrK10VAc7+MISRZN
p8d7GbvRnZlazcbNbchnjc71UAZRBs4rdrkPg/lChe7tyWCcaWFbeU3orfuulMQdm+gQ+q28WLZT
ixWGLntLIR2NoxVI5VcoEQ1lVq3od47CRskdynTx4Vjpzs4Cq10WJoI8twO9BMHo6u8eJsGrUfry
NotUfdZ1BTwgs9D0AaWYF3Tp8tMARDLv6frpqmWXhYPSAHurQqui0KfFvBhqmCtgkYi1i+qD5RH3
yw+anhWfeZmHH7WJ22Xd0QXNNkzJaFcUDg8dtzNvh9Af7n2s68+pSTUReyHtneVesR4sPkVr+AHq
0Ynt4L7xpsJZDJm0nvTWDY+BNYYvo8sRJ6eZ8tIDLa5QebrkXS/a8SpJJAMBLn1/29EK95qbisOT
DdM34XdrAuWdal1cJ8AL5sZXah56rAINtV7dvuqGkchFBfIVLrD86NQ47t3Sog0vTCv7BGe5vyoR
IGfknKN9YPpKSNTHVc1k1GUFpggzs+XCs7JwWEDYRv8JpNY8s+pryhXpQgBqNFnb3WbUkVDWleb5
ao3vxGBxXFVVe47NvPgwVVf9mYFiaok/2j8QA3Df/ouiwuNbV/71f/5IUOBr/CoozHZjnICo0PyP
WTX4RVAwSTOZmH4R1l0e77PW8HdTNH/i6fN/BBIEKaefIlCa8c0057+DVI+i4JvOv5VBRb34vZ5g
olrQBIPqwZf1bLYRP+sJTji2lupAWnJbUS+2kcDf8JB+2+UwH9WZ1Di1Q7AXn13XGbS5AdA+gZgw
jtgnMBF8Hf0zHK4Xs6KJXPuSBjTHzB9EFFL9VfmYy1IzDreMtTSMF7Z67NtCMR645SpmE4HkmLZb
J+JfwdCXrhAfSOKE6sooq89pUnvhqs/Z+bYK6bTZUJdsntBpjD2M5IT/GmNcqwRRgTRg5yktYuKT
A+2mLgd4DEm65qNeLgXdT8sQ2g4frZhNQA2in04vsSsJVa0UxPIl3ihx0GqQQaXq5ZLCBG8hy0D1
q9hQ3UuUOjqIgYZ0PC+MqzDe2OAhm1n0z/QjK8UW+pWB7JvREpEYjnYTTzo7ctOgmakQOGRKXOY5
BKqNKDBms6BAjQ3BIUaJSRS9caChyIolsEJOMBxSPpnZx9ceRmdOIgAxstrJt5z4GRJpDVqVY9gv
e415SpIEWUVOLy5hWGeb3jKxBMm0W7c26jkOIevcdnm00+qu2PWkzK5DV9M+s9jRP9qkES86Yz1P
ZRPwYmYN66pq8ifeBXOtoZSdshEjipBxDfRSCnqCWP0d+fX6mzyq86UchXM7GDi0JkMvAegQ3/th
oyavRZYgkiReGAO24alDl4Zj8ZYV8UOo6+GzzzF3ZWB4P+dREnJWzfRqeNQh3wTPY+gF1VWASQEj
xFi3e9UV/tlvSbZAeWrv0RDSndO33b42gOEMWTeQ6FFffxA+DqlgTLEsYCO8w4zMjYtHZcWjRv6A
he9rXCowvhaVyzGc3JO5b+o+f1Qkf579vJiVKug6udsxwMjUvdd8L4e8VAJ3cTE4QPRX6ZHiWr5z
PBCntNW8E1kh+cPx5XSHE8nAY9cyI1UDxnBlJM0mFaVxCjDRXEdTOq3JetkPTS6j16q2qnZDncln
oWsgmDW6SjcwF0r22filcfu5EquA1LcYuts9gebu0kepC7gmsIObBG/vFac39R0rKXMPc4y9tUSV
5HQxVph53Dx2buYz4wNW7JKOP0mvYJ60twqLJBRnW5UHFU3uDSYN59bQYkQBHTeRw5aGM71pTSSM
4+iWjyifVgMPLfA+PeUARnd7tRHzdgo3IPhUzt5QuvS+Xzs0FdLvUGR3Oo1b9J47Vb1OffJtPlP9
Cu+Roa8UABcs1q72BoIqeO/GmiLP2A3xomCo4vlHQaa/DKmUeAVg2myGrLVvRZdy/kLze4gs6lHm
k3N2MQanOSWuDYQ0yMICCk48jcs0LoLHSgWUm4b8JhFPgmSA9SRi3L280+NrROGts3RptI+WfdPE
cMtDGKeTBMSyQAVCRwMcmH+IdhCffT/CeJs1XuZT2V4atmU71lMaR0GI8zhOhHMIK7uXVPnS/M41
Z/KphS4EDaWfjS2ASeiywDWjzaIbHomql/kSOOwLCRwUs9KEwVrrlPGF8ICLognuvDIxjxBDqo3T
zp0guV5tPM2zt8VUPgIx1F4mYdID4E4hLPzuUzUVdA+zLFd+aWurLtc3EpcrlaJ0iygnB7eFA3g5
4fFbQU2kr7N3srWD2Ad+F9uc9IXJWxFpywpswkqYRUDLqJWTaSynHRc3o2QaiUXK4pHqrMhb1DJq
KNCxy32e4gSO2U5uRl5y4c6DlFbEzZZOVX2vRcD2YA3llHbE+itdHYo5OdJu6yzlNIlX+y3rPLlD
4h65E/j2RpZ2swsdABskSEl/W0OwMkvMusDvcfNLWi9kXTnQWVyqa3168Eq7xw1fDdyUJFxF14Ps
oWWmWkscxnjkcmpOHUn3rC3ifZLxiSv5CQhbljBPRLavROJtYI4U2wzI6hoP4XSsWydZOhhzz6Xb
luumRozRKYlY6WIUb6RDxBKES7RJ0orRubGQcSnfpSnP0yHb9YJRkTMB55HQah57Skw+agOyeZ+0
KVJ6Za06FxyzpXRQP2ZQ4L1utFUeRd2pr6hW4cDibFOZ4kJpx2Vk5/5K1RXVuFn2WJqFtgpj8AVd
Fow8wzvn0dQdrLFOWdQ7Av7jsEAMA9jTdhPxGAp0tbNOXfK2TI2q3oYl4BYmf8peDWGVsGWR3B5U
AyQeBxt4nGXW1PLgEIF9VEkZHwaaR8IFFrgE9AGh303TNOxj87GNnyLQV/uwlC+d15vABvn4XHw2
Fpe4qClnCig6BgizqXOuDZHbAWIeltFQlN4KHUiylLXFYUyb/IKByz9QVJdA2vHCXdqRSMjNEGXB
KYOXqSOEpMAJEdWFVY3PUO4HNrxnYbXTkZKKGMplnG8md9LAN3vIZBK8WdI50T2wvPyMNuq8d1bo
LfHNiTmZNPf+lC6dJkR+bqoGDk81unJrDq29Ro4HrVXrPrZOla+hYHjPbavam4rWGhB+fQrfK4PN
DS8vD6PtXEpC04MtnZPulM2LEHMjdGWhdGE5pwoOFojorJWd9P4Dp4pyT+hUO7MsTTdWlU23VqAj
WeISw/oX2Je8b7Jbyn7rI71J7i1XEf59oXuGsyIk0vEeQQHLF6Y2TQ8Vl8fa9cr8qvbH4GR7HH8X
nmca1z3YtiNnFO02DcKPkTdkM0BNvAn6QH+sGOOQ4bPgg6XO9KD5TvrEGGZeFVwOwA8T65i5WXnP
/zV2eS/6h4SSmGtqrLmmEpLAqE1jvtebuloHg431kOflWmihh6qTAKXjF6PESnNjxBSvCvArBxRJ
ZWZ1XbDefSjkjD6H2GezXk9GeFwWHQvJ4OcDGfmsOg3YrTdUN9Cb5OOGFKqO1mOaaruYSOJhIM63
pP/G29Z6iTFTg7F3xWqpgEmUzXUgAxfXZNunatTSZz3VtCcoA1RZ1xUray2WHR7HwXuMZM6TayTu
NzqDdpdkQtx5QDhDCGWefdtkxniffaniqTPs8lkp15oqvfOLdHqOZx3d/lLUv8R1ZJDgopGqMbGB
Z/QehzQs3duzQj8gxm0mgcm4nTV8cnvlA73c+Ws9K/yIq9F324qbszXr/8LPo3sP6fPe8UmDTfOe
gJoeVgbBvD2w5j0CJgfvzJzDYKsNwamb9w2JLFg9RPMWwvpaSFhtotZDbbt4YgVkO33eXSirNj+L
r4UGs0DKJryN9rk/1iw85t2HNm9BPNuKHlPZEQOedyTV17qEKmexTWlC0UjUfC1UvpYrPRjtVUCo
/pF7drT25y0MLIHxAoOg6NaxDT5y3Tlu82mCfNxVylHJhs7jdKfPGx4rDqLXJI7iO9Z15q7OMute
zEuhuK5iikbmVRFBZ6YkJQM6d4hDp9x0x5KkUDx9FL1XndNacT9jUzO8ML7Dg4z53DoLJFe00Xpe
Xk0TyyC81yy0uIVS95FGr0WiVXexFfMD5n7FKkyft2LjlHWrkDn85A+AahPumh30m8w+NsJFIm6/
FmxEme014RvGhdIb5Fs97+KUoaVnfFjB2Zl58TDnMpNnjVGnu2h+nPlC73cVxu+91FO+dDPHy40J
bNjEN7TUW6N9wujK4wS/+vgZz6vCINUL9FQjMu6MeMy1lWbo2skJWTBSNhU/GoYmn1ATbDpa9VC+
ufO+ELwlzktEmmCTWklLEYDbjWfONOmFbZe91UnLM0EUrfPRfm09HZ+0yjA61Z59VIoml6oAPlHQ
G/mqmZenWsca1Su5b1JkEol3bVblMUV7QG3m5WuOmUPB54XXsihHzbl35j1t9bWyTRvDesvnPW4/
b3RhYbDc9ekd2sp54yszPDBSs+hvZ1dj78asV89/miT+mZ6BP+Bf1DO+//jLdUc3/dv4G6rW300S
fJ1fHIYzMRxbnY5NEGud9XPfJEFv74+xLsY3EFckvHERenhGsf/96pHQ4YwzVcIZd2z3C1z+b5kk
aKr8vaiBeGJ4UMXoLWZIdVFdfhY1OgwZQ4/qtxpiSHt+w2Iq2PMEaunrgE9l3aZ8ShEnjaD94GFM
Tqyw4jTZYBlO3wCSBK9VpqHttzArq6QqntKhci5kMiLWjY5/Maek30VZlNlrZVveydAy2vuyvBmO
Df2HH5ie+RSbPMVuuIdg72odCnZWgJ45LXuD4R09PyaAhcrBaidKnpNi5oN0/FSXXBPWZewM+6WR
I/1uwPo2KYoAaAkj3PSNlMZJYnjPFvA87IlAWoSOOxFUX/dyLmRSEKTIYE7xwbBctm95UtNZJ2x1
8seYZKFhVXdZ43Dk0zr9sSMLeyGgD9+CLMjBGdtsA8a5vQrjKuSwBmM9XTndHEkNkkozNm3S5vWm
KTFlkAuckmswkdl8zsAJ3DX1BE0q7VjDtr330YbQdJYDLR/ZIkWwxhnP7hsrtsFGLcx6FJ/ZmgVQ
T4N/BhnEuujtlN1Ede2sjVgAtbI4bznsoMBXhGPfHSYFMjpIAmxfbNBGuiC7WL/uq7hZ2X5rkruw
Inwebij7zVT1Y7TU3TDdUibTb4bBDI+R23Ib7RzniHmueFd2139AKXMv8ai0gl0kWGiwqgTUIIwa
j95oMGa6XfeUeAVUnMoMnwHVdtPKbS33jhY3wBdZ15UOSJYAVpYH6qDF5EaMHnGBuydGHDNYsY/p
CLropIuIJFj3oSa1s5U15g/RaeaPkUnnbOUZqFY/P5piDA6D3dJulVjFyuNMRnJIK8Q2biJwXGlQ
fk/raDhkugYzrB0Vzpl2rPbdAAwbx3rFdgolYzUEZvYEm0PMXSfBBc9B/Ulfmgb6ZqiyXeG4yaq1
Gfu9uuIT4igmqElPNipO41Vdqf7D8az8QVUp+t0k+tvW0YbbsYrkfjTr7sdo2d2zI7QeWguM3TaL
p0dz0vPTyPp822hJf2NL318NZRHdWnpmL3VrBPoLI0hc5TRZEZqcCklbppP2W9Co0YvVlWa+xuKh
H4mQD92i1HyLLH8zhPuefr+HlrPWg9/6FQ/fIWxvCx+L6oB1eTdU0fDddfrgya2U/lkUxVgTL44G
hRup4VHCWZQh3iimG0486JoMTBxzPK4tMHTDgxFZGkWfSewwhUqK+ywR14e2FsMVF25zzI2BYF7J
7c3g+Bta1wx3LBU5lwebBmHLXCQN6zykNDVuhZY7zw3q8G3DGfxWhh2OB2WUMfvusIu/lxz2j3E+
zjU6ldVBKa7H6JKUPSvXvic8QlNXYG57j6KPD80zm/exNaeMGkMSOA2E5ArdZNN6rv6U1pO3r3MQ
Ni6hv0uZCyCZNXvLVo3pLU/3/BEHgb8fe4vAceOS3WxFeaisAosIdEFuGR3UU10pWOUpPZoaKJgD
4MLmuueCOpM5C9ccNeJ73Yqt12TSzAaVZ8DEREuO2kkqd0HpJ8WmtSqWmFTRyQ/Jjgzi8QBPeOWn
eQc+XiZgbWIuO2lyZBasdPBBzQVncza0JL9xaC3DvGMzW5zAvQsWfqX1HAVhKhaTFxS3jWk38y5y
wM2rCOHyHqk+O/JMIslZgyjeYqWLVhy9/HXCInFf1Um8j4gIccjTB9DzSTCZb4Meyd2U80OoPBS7
KrW8d1KKyaVOzPJdx831wCydnVqnENAHk3HTV4V3U4eRvCqHSd3mZmCtvG5MXgtUYcUMhCKyxJxl
bQkgNVfJRGg3abUYoqDCxO0Yw0s/yZFNb+FtqFWsT+XYD3eoWw1nCxqgKHMLDZhb2XjNREshcI4c
cIvbVL9FjHQPJtGeE3FX9dDCxtkioBf3Heh7wNI1hi2vGd3jyOaWZCetu82iTL3yXVWmd5qUIZ4j
r7AfuMSBecmSzWkymvK27O1kwwea5gan8a71tqCDbegoD15BtB6PA8VY3PtdK0MjTHXuai08knfS
pNO9ND14S5lS+Ycbs6SgR7DNCfpanTp6TWq/uFE4bylLA1IHeSK/PwRjNbEbi7rOJ1U317nmU43I
nMsXF0wAKVQ948Cig4iEDmm14L9Cw8tuzKYmY6NVoGe3YVsT5WlNG+7BhG61GEXYfpREbG/x7zk0
XCgsDC4t94+OI1OysWzWe9eMiWdx/bHv5Fe8LapRXIdTBCFq3kGSn1U3kNwTWowVahAiTNIsDEwo
KyMs3duWYfTw5wT6zyZQIiD/4gS6fKu6H+1f//sP1nJ8kV/GT+ObMNmm4YJ1/C+s668rNecbnkaX
/AvnVzCt82T6j5UaiCHDY8IEN+Tq+q+YIU3/5uognlmBOTN9h4Hx30q4YOr9/fSJRRg/sK1bBo2J
xu9jWXw0UtcoqLtUWdh2TylmFx/gZ+2thMRRN8k4gJbSl9duiX9lE05GKteNiHsiMWybziTbMbcB
WcPoVkbzDRJWjD5tMuXwr4xDk+hsO/TgpcudDBKMbivKDGYT3QRzxd2w0qAkN2ILdvZN9W4ns+0u
I7AwI/JVwElQQxT4P+rOZLltJIuiv+IPaCgwEsCmIyyKkmhJ1mhZ5Q2CltQAiHke/qaXvahFR3+C
f6xPgpRs0rLKLtSCpUVVVFFKAolE5nv33XcvGG+farhm1mwA0jKb5Pt9KaB5z9QjFNoTvUQYMTS8
U7Ym46aQChvZQVRWcViR7QtKbNL1xAfNcgfQRMAnvd+2t3WqeQ+dq8P61Ir0xk5K7zJWc/XOSELr
k6uAzEiVju+WnCrWUYnvHU5wrfVOjlTpovM6fZ6ivHLfCcAnEtCPpKBVsZ9VwRJYcOkf566afkw6
eXlV545cwxsDQJLNMLiNJ5T8KIfZB7ml+RfGgDkVK/xJQFFos9gzrTGck6wt5VM9zaF0lUsgLMX1
1Y99lnnnDZSa44nlRhyeFOAQvq6O+nqZXC0VtzwvYJnesSyV06XdSfu9rwLmCuwsUnPlthN4muop
9bTJhPWwANtcNQtPMF9SLkyyduHhl0lzv2iyQ3xdu9sc1fBP0oDfVb3wY61rOngO4lx0qC8F3OcJ
4C8REGDvlNqHKmZSm6jtoWqDF6J2I501bZkKecqI8MxM8cLUCvRRgwSXoqVyqk2S+kS1pZrWmcI9
0nIdLGaZQT+R4Gx+smwX61+/1+dRF9Jp49f1Z11J1Y95Xk1miW67VyWN5/eW6eFT5jhRfumG8uQi
T/WMGrEFgCtH9kdTbfuPsSrZR2nsd+e0z5Sf88bMPvhRY0Kt6RXomJ5xWcLNmBZxU51QR3LPwnyZ
LhFr1Jx5hQQOVPBOM3mwvTNX4AS5MJW1aA5NEz1C3XDCa9XE0KLp0v6sKWSIlJSjyuAw6QvzwM3Q
npxi8u6/UyWFMCZBQBMJWUWmqmKUFsSWpM1pH7WcSYdASrM8gyxnoh0YSBdweXS0CKToU5da9iH6
W9qBFaBimZRKd0QmsfxQmCEKDCERNhSl5bkcl8aRD4tjhiZQ9F5tzH5BaBnPtSqSjk1Qzv1Msvtj
uc7qj9TEyrvYpUkED6t6XqArdEElu79C4D486dsGhX/8/aaxSbGtBK0iLkWK7H1cpd0MFBr6WU2v
Ucoedy4ngX/FhqbSWqW05zYqkNxkRIOuZnQC5+S+2j4/k8xGuUDfxJxrUq89VlDI3hmeSi6AKchx
gar6oRL2FKhr17leplYJAN9ls7gucOo1g3YBq009nyRJPXflNP4YuhTmK3xwlzSQN3DXWhnletVx
3fkyxpBvmkHeua4JCWdZ02fzMo7au6SslKPACfJ3spXZiB/HKoYT7nJepUEzy2mTnYYk0hdoIsiX
caX0n+EHAsalQML7BZPTzfTcDKyD3onIWhy6eKdyo+efIztx+yNukeabrA7p1OddPcbPsjwt+lZl
cw2jO/i6rFTMcaWZr5T5wi5MIt2lD6URSJrOK7LQiSYfUJB1IH0maE1ZUkGMKQVVitPlRJauUkSG
gWjL9mbp1MGp6qrJPbtyggJmVn5GtDn6DTZvdUrrf2JNnbjpf4tz8jzw3laqp52RxPjaePkHeu0k
hwK6A121dFIRfqLtOIFA1yQXnlxV742CctYBxvAe+h1YjFX801KgIiD6ILiBbRuxqGML4Ui1mmGY
g0m3Ktc6nlgTpZo5SdHM+653huasQ8Q5qaE21JqmUglDg4KDUWVzdn16hPWyiHALRnblo0EOgvNz
GODvQF2MOI/KUIn8hJMRtkINK/crWQuMqRRy11im2c4+zVf1hU0MSJDGhnJLB1d3Y/lpnB4qsWxc
OU5ASoOqf3PQRsKmW1V9uAsBXcPdsdT5KER5aZviwkOREMJy3aN+EBV2eVUVjjZPI1u6jmW3w2+T
nptTEs5iEch1qh77Ji4wUJ/hYvaaWTxYNTgL6Q6kM1RU8BejQxPKueQpxoVK+Bbsw32xkE9J5Mid
+UGjEeTKiX+Os6V2EnYufw1NNC/mCqgrXkPc1Xuz1y1ypgqSsRL39JH1KrvoEcWjqqK5Xoo+q2Wi
35p5xlS2Jd2lKDDQb4ixJYWVqUcuBpMWOVxYJbHW5wcGMtjRTG9UjBRVErfrwKFGBholQTZF348I
2w+kI3I74ARs5qDueXJuXhpx486Ze6JepwM97vvYOSpMh+Jwa2Dm3nPh//K8XjrRJ8QZ+27iNzeJ
pQbdzM3RntCVRLtLJVmZVrAZb/MCxSQLMl8DB7LGUgfthvIoLnL/1gpKd+Y0AB2y7eg3GfZz8yqu
EXOHniBcL7RryUg4IDoL7/TQ4WGy/klVuxQRHJogjxWBQKRQet4jNgosIftZ+w4dgvQhyvyWCEi2
uyPyP/3YFqiGuezzT66rxcImc54uMR5F6AQJ3HmEhsg1XXbqoyXbXrJPH6+Jumls/Jb0Zn0BHyC+
ovnCOUATw5f35UTmsFRpHaCAanYTovy+wj4dfifyEqqkV9cO8nUhFkqafGdWGfxl8vnbqrW6Y/w+
1NtQwD1W0wY4tiq0IkEbV37zBSgkK6X5IKGWhIgbkJErwKPUNIoztYtQUhPQElIVaD9PBOC0HLAn
gHOwMdaAcQYjoL/wPcM5aJcwznn0Xn1SK7pxqFOrfRcIWEsbEK62rSfZlDd8MkMbGQgMhZD3ACus
LBmxZbg/UGncd7SJ0txRDLiaJyC2pQDb1MBAaEq1tezM1ovoFjkkZAdU2D600Q54nT1gd7LZ5wDy
Fbp5s6KkppC1tkO+HtLUiWOuhaUxYFspIMEeWOQ2EDAhDO7suo314j2yDvVpWer2UYyqZzrFq9V/
Vwm4MWkidgJiNm+mc4CjEjVgk5Vu0ShWD5il6ZMv5hNc+wSYaaE5ddhGCb3LMjSe1l0G96WAP+va
BAn1qarfBXVcH5oCKDUFZFpUaoZ3jISqH/r8uK/uI4SpXwYD1hokTXWPV1aLVqAi3SEQEV5iv1hr
hyq832NJDRCpihPwW4HkpgLTjQW6mwqct4ky6ZMRLsNFPMDAmZdP4JgLdJhjkaSZyjCgcTEAyFJv
4u2oKHEEhqH7HsGj2vXnarxUCLgkfCf1TO4fCtF94ZWJ9gFTygR7nS6lOcOlT8MbWjaMrreuQ2fS
3BhDS4cuujti7Bmqg2Zo+kDxRFbgkBvZmSW6Qjhn4U+FQ7NIoVYuYQw0OxoLnIxTGPFeeC2kEvXM
GTpOoiTwzvFmqcWJExvzZVIXl9zH8lKh6c/bJ+6afLA1HSEnWEsoMdZDVws9hwit5RLHu5rp4aWF
J89JDsO73jdFW0xFabgDc1Up6PeiZcYdumeWQyfN3zhHXgtXCH2G2SDPcFk95t3VY0Gnw7P+gfh0
UJu/Sf7cLz0JK7w80FoY4qZLEYZYPOCEdOD/NI91uK7hol8bJlwgPVE9MD48UwOnVsipPHHybYWM
mZ4Xd/2xZMo0tsoWpHIKJPBQhZgEaf438/SjmXj9JldT+vrvvHYHK/GM+QN3IAtTA53sfAN++NWJ
sPdgyGo0yzILuDAbkHs35gEDe1i4Ez4E2bctQePdxXnQtguBvzoP5p4sfpBQFrY5Mv/amgiNFcMv
QJ7HOgd95dXE79yCULf1Vn51IvQ9gxZwGa60JU9UUxcrbGtFiC5xUCgKk/SMT1ZfuHMToYxdEZRt
VyuC20RnBY0VULqNmcCwQ/zs7pKwdaA/IQ0zaouwUM8BbuRs1IWS9yB9vjEP2h76YKpumjo5xC7u
lWIeCH5HzoOyR6F948atXV8Aq0NCG7snGHvoOGkQmQ3ZghlhWtt7Av7rhsWeMOFQWksv7eIpoa5O
r5UO2HMU8gthg/a0J/z4lNj9LQF6Cwt51JagsDlasFAwURaWCLKxvSD0PXGCEFxNIL2wdHY0bBDX
PW4iIP4gWqKQ02rsgPJ2+KTu2VRjFBTLhA/E8OLs5Iux3Rf2q1GD8QfhE15Zw2m6u2flaqtcx/l/
fodQ9wxTmSBQRxkOLTjFYOVvnBnqHkyJCX5clOtEGLlz4ZNKaLfKdv78LOh70LOxNFEVpsC0KBNu
zYJBVZKwCkWv51LmTr4XYyeCg5Efqq66rqNrpCgEYxvLQfl7hBCiCjxqo+S9ECfjD/MrNoidPzmp
9n0nZ/mrG6W1p3EamvirchwYE/CFrQVBrMUPlEQT4z7RULtb74UmnOVGrgVtzxSL4YdrwTR2JNe+
T6qY9qGrRxo4429pGz8bN2wN8BV/Ij6ivZl0SaMTw4RKsbUKRNxgoVWKbOkuroLVYSkat0dtCsYf
bAomKZfYFXY+ahgbT9P3jiS1iTatbVrkWTz5rQWh7KF1y2HKSbKCXXZtY1jHT2OXBPbUAoSH3UTY
oE4Q5t2aCB0DVfZNEChNRs5XkN93a4dEm3fsciCaRqzAVhRYXZC6AGC3JkG8OJwS1Adla41e79Yk
rIGHsZALhyHhqOAPTciuUJ7dngh1z4J+ucpBBS6xc9H0eqccvyIg2k2AVxDMoLsEo7+tFTEcKMwP
nxN6g3ft2mtho8jNxY08MWx8ldkCRYqi2EMG9d08WORdTJAmGnIGjuROvhljQdk/rFesz9ZdPzqF
YsuoGEIHetT4UcgyZU01Bba1kWHxZhBlP78XuxdSU8SjsDZ2h1BB6VV16DJTbBmr0u0CFqmoTOEG
yhXOBoPA7269GGwQtLSN3SBAJiFnKEjv88wJI6ztoo2+ZyNHREMYe+VOInLE/PpY2EHb0w1KNqos
DzYEuqgAbLwUeCWAV9raYKzBZrqj+KwwUBi1O/BWmCKEwkpE+NDy5Lcmgm0ShJaYk9OV40Isl599
LX6i5PnMnZh6fvgwsCb8x+IlcsWPfuGJKvD952uagOACkI5u/J7gUKy+esUXEP/9zw1KxcBk+ObD
J2bD8DXrP1/f3/ffvPFdTzf19D+P/cd8kd973fBBt77Kld3HdBE+bGqUr4LlrxfyHfPj+em/Nu6V
XyxyMfa3Ofoaxxw79k2CY/jGwGsIZOzAt4swfHzz8Bi+mS6q+81vWG0BY7/hfZKX4hveXC/ichE/
PObfzs9zcXj01yxy/8t/N7qqnwuuY8c+W7gPi/Ax3pgeRl/VsMaO/rrjzECEepGO9FOL8run+nzO
j73s/ST88nu92Hqa6/B67OBvy/DLv7n1+60Huj6cRw//ulHByDm/qF7t8B85+uuSiCMH/4PusJGj
H1WL2l/kj99uAGvEhlhj7EM9rvxw4w1dZ72c3mOH5sL9+MvvL42ujB/9svLjhy+/byz19bUTMY29
9uki9ctF+ObHPEaR/Yz9lrPH8qXZIaIbO/K0ih/8eIGey+bx9BXTGPsNt/69t9g8tteDC5HRkWt+
uigW8YtrXgDXY0d/m2+f2usr/wvep/2kW9y/1CgqOExjL3zqJfdf/vc0zlcqqcgRxo79lkeWZJX/
woLU/oKl/mIcs5p2UUcbe/XX1f1LO6QozowdevpIhPo0zNc51/+CZX66eMMmufTzFyZd1KnGXvpb
gnk/9b/8J1y4yTqafPM2fshRB/7HG9rLav/hMb73F2+6VaBJPMuux8bx9N1f71fo775+PS8lHc+8
6+9TkSc+9Ut/tplmid+4Dx8X+T//DwAA//8=</cx:binary>
              </cx:geoCache>
            </cx:geography>
          </cx:layoutPr>
        </cx:series>
      </cx:plotAreaRegion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fr-FR" sz="900" b="0" i="0" u="none" strike="noStrike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  <cx:nf>_xlchart.v5.15</cx:nf>
      </cx:strDim>
      <cx:numDim type="colorVal">
        <cx:f>_xlchart.v5.18</cx:f>
        <cx:nf>_xlchart.v5.10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fr-FR" sz="16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Cantidad de extranjeros</a:t>
            </a:r>
            <a:br>
              <a:rPr lang="fr-FR" sz="16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fr-FR" sz="16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1851</a:t>
            </a:r>
            <a:br>
              <a:rPr lang="fr-FR" sz="16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fr-FR" sz="1050" b="0" i="1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(Excluyendo N. de Santander)</a:t>
            </a:r>
          </a:p>
        </cx:rich>
      </cx:tx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regionMap" uniqueId="{B58F5204-3BE1-994B-9243-11188E556AC4}">
          <cx:tx>
            <cx:txData>
              <cx:f/>
              <cx:v>Número de extranjeros</cx:v>
            </cx:txData>
          </cx:tx>
          <cx:spPr>
            <a:solidFill>
              <a:schemeClr val="bg1"/>
            </a:solidFill>
            <a:ln w="6350" cap="flat">
              <a:solidFill>
                <a:schemeClr val="tx1"/>
              </a:solidFill>
              <a:prstDash val="solid"/>
              <a:round/>
            </a:ln>
          </cx:spPr>
          <cx:dataPt idx="1"/>
          <cx:dataId val="0"/>
          <cx:layoutPr>
            <cx:regionLabelLayout val="none"/>
            <cx:geography cultureLanguage="fr-FR" cultureRegion="CO" attribution="Avec Bing">
              <cx:geoCache provider="{E9337A44-BEBE-4D9F-B70C-5C5E7DAFC167}">
                <cx:binary>1H3JchxHsu2vwLh5GxWU89B2dc0YkVONqMIMbtIKQCHnec4/uJ/RSy168ex+An/snQQECcgCAdK6
+plIo4kUsirCwz3C/fhxj+R/3bX/uAt32/yojcK4+Mdd+9sntyzTf/z6a3Hn7qJtcRx5d3lSJA/l
8V0S/Zo8PHh3u1/v823jxc6vHMMKv96527zctZ/++78wmrNLFsndtvSSeFPt8u50V1RhWbzz7M1H
R3dJFZfD1x2M9NsnmoRJdOvtPh3t4tIru/Mu3f326dWHPh39Oh5qb9qjEJKV1T2+KxwzqqqyksoL
qiQzAvvpKExi54+nE5k7VhlFYXlBlkSJE58nXm0jfPl7xHkUZnt/n++K4uiPP19+85XwLx94RUKf
Vk+TQVJ68ri0X19r97//a/QDLHb0kxcGGGvmo0cQOPJizSvK3Lsr2d8+XW6rdFc8a+FJ/a8+84Pq
Z485keM5SZVEnucYnuVG+meOOR4GUHhJklSVY9XnuZ8soH39PR22XYT9cDQI9/X34pejt+3yWs63
7fLReK/GgDo+X3z69h79m1owDEfn59WiftSA/LEosKLCMxLLsQonjQyoyMeiojKirHIcL/GcggP2
dHbfMOD9DjaEeL8cWUl8X+Xbd3fad1jwrQFfrfa3T9bqcrFnw7+mH9vQWr19Cl+fyhcOhj8WRBar
ZxhW5gRO4EcKkqVjkecElRdVFjtdVIXvUNDR/S48otvqbnuwzf6sqreHHint8jPd09lfh26ss7+F
5zpPQi/aPuv23/dc/LEsMgyDra2qjMTgj5HnEuHa8AFZ4lReFUT+3Y1fHT3JdzhzvjXiyIrnJ/s7
/29uxbPqLj+g91KPOVXmeRknkBF4QZT3bMirnCThocLzqiK8ezaro0fpDmnCvQFHFjy7OMQ5/Kbv
YpljQZAURpUlRZIlWVRe60cSjllRHKIyLzG8yIrS8/l6cu5f/6fcls9audzFu77ahe+ewbd9+rfG
2dPGnlN6MenYK13qb3vyEXr6z+KpTeXF917yrLZ/3y0JiCYSgrEiKozEycIeoBWPJZnjZUUUGIaH
50I4+nY8ro4eBfz6r+SQu/qtMUem3FxM92z5N3dN66qsom13QFsyx0MAQYiBpRiWl1hmdP6AHYYP
fGeM2R09i3g4Y7495siY64vzn82Y2zL8+k+kmHcHNCe8qaKorIA0RxJ4WVXG1hSOVVnG6RUVSeBE
+X2oXB19/lPGw9nzW6OOLPr5/BDI4ZtxRzqWWEUROHbAxYoqCa81xR3jyQCVJY5TRcTukQ+DYraw
XVYhkSBff4+9+NnHveVf3w45b40xVsJmb1c/zzaONWT2N4g1qwSJMuD90Rm0s43vd/l7avkxGkUB
UECWw4q8IHC88pjmveJR+GNGUDlBlgVwLR/k8ffV0b6sh9zj748+MvPq7POenf/moWi5de634S5+
F2r9mIHhvIAoFIQaIAuRY0T2NRSUQaThEWgcQEVQOh9B5T9FPKRd3xx0ZM7lZ/NnMyfdFdsPz+oI
tn7E7D0Rso++b8zV7pF+i+2RWW19Lz/kfmKPBR7MEYvMGG6BGWdeA+/KcKzICor6YSzcgW95FvFw
++lbo4421OLn21CwZu1tD5lIc8eizEqswHAyw/E8KyJTfuX/uWNgGklElFAeyZBRyH7Fuz6LdzBT
vjXgyIrmxeVP5xYqpI7xNtrmdwc8mOIxy6iShIqOAt5DYkRxZMnHiskAURVJYSWBGeX8ryyJSE5f
SHkwg74z7siu9AKE7c9VY1nuygPaE/z8kCJ+m6cEMht+fR9PuTsapDucHffHG9lvqf90uSN1k0Om
jSBsVOAp5DsMqizMY1r4yrUiW0L9RVZwZhkZSdN7JTKg/0G8r/97SBPujzgyIrVQu/y5DuHnaNsn
8fsFqB9D0BP+mOWQsKJcoKLWI8mjrHYiMcfwuhLHyrwgsSAKALFfUnNPLOj97v88y4bsNke90wuf
P/f96e17Y42M93m5Z7s/p93Lc0/fznO/melPxtEFmf7LNZ9+/X2o/CNrfbHq9dff86R6/uD3L/rd
wUarfuOze2p4lmOshfU3mOVvagFHXFQZgVN4ZE4g1Md1CEk+lhiEY5kH045CIT/S0hvWfEF8P+nz
+9X0/mgjPb2xO15MPdbMtzj3b2pmwuJMqDLLq6qswAeiE2MER9hjqAOIU2L+ILSf98Vb9WXQW3+c
68P5v7fH3FPT573t8zcnEazKe79W82PujzsWZHB5aOWQJV7gQHSODCke4wwwLAtaT5JVaWBHX3qC
Ma58FO+QVtwbcGRC6yAliXd2unAso1DMCJKsgD6RudcpMQt2mIdqWIZDtRklOTx+qR+r+vqvEMjs
c+wk79vtbcJz/P3x6vcJ3+eZxof8M4I9erBGhMTeD/6zhTWSdNvDpkVwv9i+HCuBrhCR/4y2L3eM
5pc/uLEBpL2X4CJ9eZTv6z8PuYHfGHJkRHJy87N5occml+ed/lYM+2EvJDyCMAUIi5EBxEZmBJhm
UB+Fk1LRsjFu+Bs7oQO34CBbHvf0jCxIf8KGMw+dofcHzGjFp4T1mxmtpD6lvN+V0V4+SXewc/jG
eCMTXk61n+8QFtv4oHwhgv1AOnzThjL7AzYc2KDtk4QHs+M3xhzZkn4++9lsebdFXfSQBBN7DMyG
Hiq0TysyB7c6joxoEmJESUHTCQ9wo8hI+V4Cl1c+lT5Kd8C4+NaAe0bc/GxGXG1z7+v/PWRvwvFe
Iv4jtCAKtk8SHfL8vTHkyHKrz+Abfi5eiW7D+0OySgiGkoSukoEYADxFt+II0AyeFr3zaOJjlD8a
7F+evid5/h2z7Y8wshL9vJ87/M1z3/9Ah4T8AWqR+R/pF37RxPHv2O6V733ZGfJy0JE5zz7/dBUV
gt7v+uMS+uvc/N1bQ+iGUNHJwqrKU1B73aDEs6h2gsFVcCHiMeqNcnXIU/1ydF7lWTW+y/RK2U93
qfYuD42+/uorv30anu55xT/nGifr5z/M2AKZoSkay8Z9Dgb9PtJrnmIiq8fMUBgEYYdqMC+Mycp1
ntRefLdDChx+/RfM8svR1//Jqm25q/JnZPBWovc2bfH+aCPV7H14T08vJBlrSker9Vu0xutd8+Lm
h3qMS0uMgFZbddgLKHuPXLNwDA39ocSB8nq3cDNQBs/6+st7Prny71fX6wP/9pgjpZGD3BL4ppYU
oEMEJxFtYYwEhpB7fZQmEgqYIgpbChTEowt9XN56Yqv/0s0L9vlHlfPOUHs62ds5L+Yd75xvsd4j
huw/S4jRJL9Pbg+Yhk94DncnYTIYDkQKwMeo5wOWk8Fn4jf6wh7rFs/H+4ma//M0DrnW1/99FA/8
Ze4Mdot3zx/+/s394YAjK1KyT8q/mH5sxgFs/pADUI75gchl0RIjysiA+H1sBmSGW6W4X7F/ufTV
Uf1LPwc6+28NOFbPyU+HrkniJOXXf763dX6MLxRQmePxi1VkluE5md334ajK/9ULMyYMHwX6t/ol
9kcYmenpA3v+6K99Mt7Hf4vreJ/zgek8nKHA2+KXjHiLG0toK3yjTjgQTt/Z5oKa3qN8L2Hwj0aT
V+cXLm5/xJEhP5/uu6O/uxXhqROA2AMa8sM86Q/q8LvY3aFt4FnEw9nyG4OOzbn66TqXTj00Gg8E
xeHOJTAui5v7IsfCiQLEsewIBIvH8nC9ScUdzOEGwUcg+E8RD2fO6ujNQUfmPJ3+dFQv2l69+JBn
E12+gw/9JmuPysvw/Puc7KN0X//1bwXHVz72rQFHRjQv/v+72BHKf9GY/yfDoG3LrQ4/VXbf/fS5
c3/01T+Y9bcw8x+Ppve/fWLRKTicyUc8+5SZDeN8m5Z/DF93rpd6X38Pt07yxy0iNBvcDx1ovxw9
Qu/7XXznbY+6pwtGqMmU2xANys/O5PXMu21R/vZpIiugShj85kQF9fXH+6jN7vGRwh4rw+1iScTd
RxkIDNgrxh0mFwsQcZVuSKtFmcGLJXAh5dNRkVSPj7hj9AIhmxxamNFNwf/5Qpp1EnZOEv+p9T/+
/yiuonXixWXx2ycOTSnp08cGaUVRlFg0tgvodcZds+FSGp7fbU/x0ht8mv2F5+tM7tPWNZqc1As3
JXxNvZQGAamW9o1972Ukv60dMtFryrgaT7N4mS4rliaqITYkm78wwRvysOBWXsiDC+gSGgQZEEsg
e1GeZuBNX8kji2kVOa1neLkRT3nN0yc0EmlZ7libFjFVTno90TxNFmklbRj1g/k5ZjQ/7gCh1UqF
n2ZBKSvqIN8Lffi8hG69opro2UM65fRAj0xfYwNarx1dpSGJpuxDfMpuizP3i+CQ3Hh//QNl8mr9
j/PLPF4Zg/bIYWu8nl/quSbz826iC2Y9VTgjj0mdz2zXajnKCCRQ9Dq8VnlLvOIy0kg0ooGvSxXh
Khqr1LZN4bY4k2KiGL4+KTV+rTgk3QlXzVWX6q5D85akS08h4ro9CRtqf+GbjReTM0V/fyH8viKH
aCjKwKoKuhD4kSLFMvTYxokdQwmIExKG9lo/lUsSTmjbLdLaEGUSXrGZ0dw4C5nyDJWXtc5pjGWr
muBTtqGcZxSTub1SVtEVJ3+g6SFxGWkaAqKlBdeOeZT1hnatl5YOcybJkx4CNrTWBFpQviTKhEgN
DVla29ReCFpnsCFxzkWRdCppRcJSnkaGrbey2cYXpW29r7Qh2XpXJhAOL2WqhbJkQzdxjDTdSKZs
+JqrVTdyQMIHyKAQnvp6TP0nIu/J762fTvtLJwAa7t1ZR3suSf3SlVLMWhvKjLUCkzclIzB88/3V
DbdW9+YBj8Jx4ArQHjwgoZery4u2bJsydQxm406zSCskUt7bGZEEEp/Vc5l2hn0nKpTrDBUa13g9
nrm6JJMsQcfBn2/FemPF7KDIv9yeIogKoNhfosjD7n1xzGPeafguyRxDWIZT24z0viR1SeKrTFNN
m/A7eUIEsAfvTfrGjkMDLHo5GUGErwV//HpSO/Z4rysDHzuu0VWOZKtID75MTpLT6DKfFtTRoyV/
WtNWzz3KS0QwIo25TR3iGfJHChj8+msFQBbgUQSQ4fqxPNppXSl0rZBAlkJv9Mqj8lwRNN/W3I6k
jVZUVDU54up8Q6uU8ikpUj35wNcqAzR+V4iRQnLeRhySH4WotV7LZhzlHhhMr8vn3CyuaVEa9To5
DU4nKuk6PVRPQmXKBgyJuopM2Ac209I7pSd+SMuGFCVxAlrKehSZeUJ8lYTxzcSesSHtuUXI03ja
irq3kjb8Se6R2iMJP1NCkkeYtucymkmkXTAzzkwSzV94K9ss10wIO+UscSyfI9GKm9UVCaflIl+H
a8WcsCSd9gt1zhoiySIyyfWWJ4LJUZcyGQmsesGlqyIkNUdEj9iXxcruSHXpxTqn0HTR33Ep7XOr
P6k1yKCSoCN+oZKJZIknNU8dbpY0GsuSll/Xd25n1CEteivXsFyEX2kl6R0t2zknknRixItWk2gd
kzDTstNgLpdTRTS60FIUWnNa12pfmi3Db1hXC12Tz5dS49GWI+pdahNF1hLvmpXv5YRMFDNaxevY
J4Jz4roLsV417TLNZtXgzDVJ0brMUFqa2kZekSKb+7wmZSvHsjddTljDhTttLa4lzpe8oJnJBzRZ
hiXxDbcwoUz33nW1qKdqO29r4sS6X87UAnbT7IBEPuVPeEiwDTJas1qTrBNm6Xokcim7FtfqQjwD
WumvQ8d0Rb3TOY+qApVrWp+XpS57cNbXwiVXLyLZgG8RKi0I1mKiBTScNyFVzr2pkk/L6EFxdHei
R4vJ1l5g40fTOiQsZDfk00AgSUBkKyGMi9Nqm65PslaPdN+wfQ1qgGgW45Pacmm2Ksy014LZ5Cqu
dNHyA5rfFhPi6beVRESrtUqrPe031fWuJ05OxNuMMDNpVk6zWa8xNHsItu5NpDszOSKyT5X7ntTn
lZm5s8SsLnhGk0QtZrTE5GUS0Z4UdBJR3orMzicegvxG4GlJ8AIms1fNhvLnhd51JBb1dlFcTEhf
WNJltewZ4gW6fMrd88swmCX0NrxnbSKF2KaR5VhOMOVw+otpLZ6y7bxXL2xsiZ7iv6J0WhR3UX0r
2qRbcsAhc97KAi1NZ6owdTblVdUQQdLj9Mo+lxrispRbTy76jmSaoCmVxUwdQecLkkO7NxxELtaZ
Y+Wi6QYn0HPtEjG1hl2b04K4IZWvxICmHnQausSPqXrVYNJGdwGHStIrRiIQpbFqZabs8pPKtXib
qtQzJxdCc5Vd84zOnVVGNi1XcKGWYHk8KSXCAiFd56fNiQhUa1bzEFDSJvZJpE5LneMJ5+ilXlRm
ZAZUXZaRJtNgmVtpRDDWgqWiRyPFaim7kU2HxrNu7uvZiZvRRitp2BKb8lNVS83oxLtrplKuiRnt
Co0LTllhk85q7CkOMMNoecjfkXzGc8tkrVzL/Hmb7vhkHjEr19lw7bwLDRaAvL5wuEvRP8N6Sist
sMRST1dMQu46fsVUU64hqXDizbgLec50ZpUasUJClshXriHqDbdoZ2IH1WvCWrlhbW2iK4t+5U1b
PVt7MGVFuWbu1KQMrEDQ40YLH7gzdpXr0bnjmG116nmaSNmL+NTDq1f0dqJz5cxVNOhSIUExdSXi
T/Sy0SRNdggz7YyKQ9gSFNKdKYbErp38JPL09nLi5aRZMJHhFyQMrXQbSoaaAfVNFVePW825CVmr
W4jYtT2tG01nZCtcFeu01hRGCx1S1QRGvihXgRcR/1TOSecRjiM+CTTl1DnxN5ERXAeq5faEjc1E
y3eCxeuCIW+qu1rHGHqZEX5COisyPJ/Yos4rc3YZziZaUBuBlhUml1pSQNloXZeGH88qT+s9miZm
KhmZOlVnoVWcFKkW3DW8FtcL29WTUlcczW80LqS1LlLO8iYDxM5ngpFM2xVLs+vonHcMVtWlmrDL
fBVuJcOVad/r8cpfNQgLG9EE5rie5MSdN2eB5rmklqhk097XmXxeZGdZPPUdS74B5Fx2qebWGt8u
C2VpX+HyOckbnRU11SlII05lgZRYqjAvmDPBg85FszISuAmP+Kuspr7l3LmzdOdvlNsYaj2Xo1ke
62U46LMz/MtGc2igTaZdTIRFTiet6eDMpVtONbjEEptpcqIKpMUBCshE0CYZ4Xyg5KkyL6Y5jc3O
hKqskDJIEUsEqAlrpBqCAn/PRcReMbehqS76+8SfJVfqmr+RXSJd5A15H2u9gaQf3xGF+4Kob7CK
MIIWftFzkdtHvpHzVMIWPWNvHYi94REot71EqjNXz6yqJDJ6e95DeUMf/AjUYGb0ViuoiQlPJMRL
aKn4oWcL8SPK81a8Eej2tFuHRDUTw9Oyqw9me52/D0D29WyowL2cza95rvfs3DecrX8vW8qMr0ll
KlNnAXtGzPfAeGkfPL+ec6TbuObSNEGaaiAmt2t/0arEWXFUXDhzwC6uAyxY2hfYBO2sSGl9x955
E11lNeCcdi1Pi6tKXBZzNSZipvHXJad5Fr9oviiRxl5LM14rLiIEXGmTXfpr1fjCPORTe5bMfOxx
4hFpJq0yvdZsM72Ha7FObLj4S+80mXciqR4iJBXaAB9FI9qk5y71tbS/jUvqG9GyxY43ar3eIjI8
1EiegX831crTExpblcE/IPO4gEM1y7nXkmbJaoiOXGHA56iubgPG3Svb7IvzxdlFCUVIykK9WIU1
HbQOwL5lPCoBGUzrEyciAFUAeaVH+srkcoK/+BENvVNJoe2C15KlupK0sjgtDElra8NuZx0y4Bvb
iBbxNrhXOK0vjBAB+Ez9IpxxKeEmREViWmrc2m20IJ8i7sPfeev8srpmvyAAOlTW+1m9ZWe2Bbri
hI9JsZysZL3SOi1CaMqMXufNdIh2hdZo/aUS0fg0q0kta0FygkAgdzTcwt1rzsJPLBl+LT91RdIo
pD6NbtSZfe1AEo8ICYGD6TOEVLhJpiYTfiZv2Zb0LSA6kR0qKhr/EE0VsBMG9B+Q5grAenLvtrSu
NBUgjGYMkXyaw915hnpTsXrdENbHB9kO0MBshbNW1NJZHJHiTGHIRPso990jnMYHaEyAKRNXdPzC
R1LKIEbpYAJMR6KlS+T5QPkUWhsSBCA50B3QKT98fEVQbwxu26B8jgbGUUpc8HXktm4SGeqZxy67
rYskEOFVL/lzRoP3/Xi9+4nfqxnVUebrpbzE2cOMrVFkNFz0BtPrdUJaLbJ8Q9EKretXLY6ibl99
nHcOL0wceUdRxNUvcEJo6QTDOWZdRNd15aqIBloIziKsTGfLbZzbBAfV/5Ljp0z3hakvAI+y1QQh
k/gn/Kk3MTIe2QIB01X5JJIs97LOqbNoUlL6A0GYgCphaY+gmeoOdho3b+fOjlTFSW/mDz0VjOys
q9cTcc0GerhhFOIDp1UkDy89DVsQKe77pn0j28dFG7z5GXfXxeFC24jJjCU7zBu78cCqJKvY9OmQ
9XsqrVai5elVrTtLAG4DEEaPl4qrBTc+dphCK734iFbad9gQZXjtGl4oho62oXT8MkhEVdtEXM57
yFGdlbuWjQwAVyDyhjMYDYDj4122z/7hPi/aZvCCDRHvOONG+1oI5VRw1fCJ6vAsb5ZbIkgld/YR
qfTGhpJQC0eTnoBeHBRuRsGIbaVI6nrbM+LrHBwoqINM46KH3F7m+dTPUqJEDyqyyjBfFr3eg9uJ
KNOSCIlsQutEa1OaTAzJ0+WUJxIzF0rKwtshVydAbFFjepXOssuE09py4fY68K7oW111HhW6A4JE
NMpeb2rqVMTTVMSoRX4n2WsvMiMwdjnleSI3xAZ9cvvBBnvDqni50NBZgyvTIvik11ZluNxv0g4Q
ZyAwOSob4Bgc0WCN4jRBgrFEsquSYtHmZOLSaNrOOANA7yI4i3LzI0c2dGGPzrXKgbHn0ekmgcVX
RmZoJiKf47Fj2BcuRzxEp5Uym6hWvA5O035ebZIv0E2qCyLt7oOEpKIR2ESW53G3nARmfjEBMnB9
7X0dPbLMr2mu12KNvLvbSV1UeBBLMB2rOmXn+U1l+gby7AwRiJazUCYFmGYkyRFI1u7aPe23Tkzz
jc2Q2IR/0OQTmQVrbQAGM6t6QtipOuVOc83+gIV9w2HgnAw3SdBwg9PKjRwG/iGCNMxa2TFK5G2g
w1Sc0awiTnceMbrSfYFhSckBsiDFsHWbf3D6lZBtsvSG1aXcdDLNnTWIzZmdfODLhtec79sXEoEs
xzufIaQ8wpldZU8yJqlcI9OLB9UBReemy9rR/akS6UVs2jlRQRryizSiZbDo3KVb00l64pdTX9I9
1mpi3ePMYut5NJ86EmBcPpV6GgtUqk6ZnpYCdVotiTRhJrsaoBNISabwichpTk9Aj3i0u/Q9vSy0
oNUYhU4wXT6tAGA0paeRLt4KFyCmvERvtpFj9GDr2KXwoKpmHRlRq8mh0TFW7er4YgRN3pfnHngs
iQDcOVawihfdLF2o1zUEOcVXGrOMiS3RiQLQZRarFqn3uq5JXhPfBpVgqneg1ZoQ4ISKiGTnuaux
Hpmc8EbkDIaSWEtqiRvcgMoQdKyjAqE4SUiy8lB0kOdyf5ZEVhZrjTKP5LNA0sSaihF1EJhCTdiB
1kpWiYplCxLJbdNvzIyhcWbZ7InNWH24cD1dSEywfDlyQeBe1+QULQHLcj9xzXTtqJStSdobbj1T
iW2qEyMRibDhZgK4pxCkLvIgkHAqAfHWJ8Sd1j6pZswMKZtNmG3hUS6c5RxpXDo5axMSeBRjSpwJ
4ogjkztpIJvueWJvUoDplIpGlq2kjoBB7BgQbBT/9IIA/vQURKLXg/1kdMCMy07nF6xl4wMERKTh
1NqAUaublsSGdAn/nMP3zq4zq9TC8xRnoZ4CqmQrEEVhpk8cImlMSFNd1bOlItFEpjFL6kovVStr
Ne4y0Cen6YlwUU+DlWeFRntbUP+GG4hcVBscFMSMqicCTaeyEWvZMj5xbyTKVFp4Y1/yVqyh6Jaq
06KnaZwQTyKNrLHFtTpQzqRyqSqb4GD9AuQubOLeYXXlWX7D20SdCxmpEF1UXZxPe5B17Sw8i2b1
mW8EoSYavOaKFxObFF+qTahFtDJjAE2Lo96cxaRniYONxG0ZfchbJJOh/KLXIr2dh4Y6L6f2pl6o
CpEnNJgzVKD5CbPFXq6n5X3P0cBqF7IByJ9LYP5Ab5dYoLvGDktWqtFq7pSZAYBMrryZfdPt3LsO
VOIuPZONya3oG1WteQ7pDd5AtiQblUqZSy6hUjuwctxFMhMZ0nwRKFvRGkRChjzN2fQE9TIKIqAA
Kd3o/XmkZ2ZyUYBONAujMzqtXpnRDnmOjuIVSpEuWdjndUrtlMgFSd2B7RFDnV1NfCquwFSd3WUg
aqzeJf2EKglllrAB8udrGFFzlihF3zar9CSwiq0zR7ZX6dISpdqZd5noLE9qI7rk4aSLeWIhcieE
vetvOLO/Zk4ZkbQnFVgIGl7wN6WjJSwYHNRwFV1eoJhbGuEUdD8yN5XEC38qzfzrYKZMo+uC2Mtu
gwCFvEZLtUqPa9KZpQY3vShxoi1llYLsNpC6SBDH2fZntcboLKMpG2kGztNsTPsBAHstGu1Zs5RB
xW7SBPUEVgv0xIyQAE2R662QLZ0hy23W7WztK6A4iWfWs/JKqOe5A+gC1KplvQkVm7GRkMKqKJje
7pJZOl+4m3o+zTauJk2jlvYy4abeVDV5XbrLFuA9FECafOXdJ+CoH9aBKeYg5RWNtdqzfF1dwm1Z
LDkvLlokfe4lEsQc9ZSWIEml1SV3mc3kqwAEKzB2aJQpYcE/izpwBWWmEypp6YOzFHSELQNsbnuW
geJmBkebzeoFsujiMl5LEunP5WuQmaAoSUXDZXzhXVVXDzm4d54CN2AbxQvgMJZ2ty3oA6s7rVAn
XvIo989Qitg5t3lDHzytOpmYLe3ATrZLFrOXBVUWlaHmJLgY6vTFApm4VpLgPFp6i2oZXHi6qyFL
NwLqGsxUPC111TTtqaJVhn02MWOdmXfzybkEH+UTpzacM5sG9jy+Q1kphN2nieWscg31dFhZdCxX
ovhLvHxowG/Nq3ky55bFpVgTCWWK6wZOtMaZ68Qb3qh059K+kDYoOqHwaaXZVDKH3oLWyjYCtGrh
ZLFX6dlk5REen6EZdRvvVJglK+BPS52j+ID45/W6IhL+rNI71HNQ4Dp3VopLhQ2fYNuzUwWZewu+
kIahUV87Pa0QJf2L+FpFTCpW3axcCDSDVdi7rqO54V7URnVZbZw5m2vBpTqVlgztUMCwg5kc0kCh
IHiCFIcDfyJy5BMSFnq+wDLCafHAdDQDtjxxzxlTWfnUi+AAmlCTp+HM09hpaPLxMIJ/Lmr9mbtU
RaqifAP+EnWtM5zDDuybb+Lg8aTn4c2aVT5NJNJR5gt7V+g29U4cnDbBzLGtgbMX7UlrKCaUcopA
iw1N3Y2it3fFZTktT+qpf15OJWzOAnlWQALam46euVZ3IXuGDzcbkZrK5rq+4udCQ71ZTTyqTMVF
O1f16rrdpLcN4pS/Ahr0a4NBOUYww15zUeRI9WwXzBy93XjtrK+MHnWBW/+hsl0SOFbIXQj8leID
nMBjGe1kXkhoxzCqdCGzNK7m/l3zGMl1ZdY9iEZooEYyEEwmDkYKf+3d1J7BCZonUc7X2jmzbmpr
kmgAqawlNPrg2UEkrvmCDnGjvE1SAy0qKo44/KiHqoCzBpn//9j7jvXIbTXtW5kb4DzMYTMLhspV
KoWSWtrgUSsQBEgQBAkwXP3/Vrttt9uev8+Z9dm0rVTFIhG+703wnVyqVaBSoVItsvGtQVvZZA2Q
mjQp3sacbuyVjLP4nqzI+3jWK19tXfAd2F+wkIIHeAwTbLJLNpEToLC1ydrtsqtRiemMnQCEaJpT
FGL5cAIrORcG/6/ykqWQSYR6PcgzcKBJnsZDexYn/y2AVgYX0Ocmzmp7k2BkA459m2YsstkVocTf
GZQjOqMnAP/Noauvv4F3G7ps4hv/yyAKEab9loGiBi/n7mKVY5K3aJtPoc6IXtsqp31amQxY+owi
5o7cyFOZ+fvYTVtM+AZlYjpE+2ZLN/Gqv6/rvT63TprwnNd3PkmbMz97nxWwhqzEdYxbtlOZf3P9
yqyDNitX3QZ4N+b6yStqc+MVuPB+O2Tzflgnu27VnlFruoX7dOKA26ERKeRrictPQ8Aqx271REA9
Tlmcllm7corqjNm8UidTYA3GAtrm9l5lw2l4BXXapa94KiuXpjbJ2Q4igQdQszfxClewGzIFPotO
4DyuPyi/XAGacQMtz6l5DnYqzryX0k3jB289PbJNR1JRZXiyE8rtL/zMNtHOzaP1UljO2n0LdvEN
bg3GDac5CNErDWOfeHjnepnpMjfeeK8xejQMtENyqVBOFGBWlmDlJikeByUna21O1yGwnMp3B9RN
mOJJiLsabKJMk8f5wO68okWxXHifGBjBrjt7mFzBlNfAhes3N8Djr88hBGaZdwEdEWPLG1A7AjdN
RYHK+bV6w61al3nz1BVsw0C3pN1m3ssXEqztMk3O1RM7hkXyzHbmVoncuyiUdldW5Yp/oyF2sQU8
x18wdsGEJGkL4HI19am/xy0OV/Zqonjm9ela5Kall3Yrc9Rndjt+DfearAUqsTKdARmAcI32FnhM
s7teP/kSjyv/MIJES7b8jIE2oVhK+wdWXm9Cmy8FVXgX/+A+tbl7sMD6H9yDeS3PqlwBtF1QeMdZ
b1JSrgO8MtQA5s7CpmXW3Tn6pPU2mNLhorq0BTb5NXayROc+KPRb8EP1pXsSJRqtfLoMtxS4EQVd
LtGTJtsq95/oxdqgXK3X9BZtK2CRrbs2z2xtjuVNhBp0ozLA2YUCNnHGG+fofHI+gJ6hhW1lpJjv
JrTHpiCnxl634LKWo8zVYV6TYxulwZa87GXm5j7PIOV6FXUaYcvFMhEdx7N9M1wnSPQ5J+t+CyCF
nqYMlUv4QG+szFuPh3pnp+UNUKfUWrPrA3/lD+O2ycs8yOs1wLCNBEfk3bN1iWHA8al0tkt28z0e
4hUVnffh1yZXd/2yQm92nAqMb9zjp+GWFXTTAM/SG5nJHb0FOfsh4ly+2jmouQfweNsxt28EhFSg
gM1R6rx6Hu7cr+XqMub6C/hH/605zwfI0g6NV8TgxKB7fODtUW+Hu+RjKaJXf0Wekl24J1/albtv
c3/vPc732mSkf+DR57KkVpCP71b5FD329DqUtczlBZK2G7mOV2Ytpqxy0gU1LWa0eJEcn2k4YWHU
WfXcPrNbXJv1Gb3qre2m3g6YU4BZpXZm3d50K/CE8d6cMLmBvdM7bjLfYDQVAT16YPEeuocIW/XJ
6zKFbsLbWRol7fPygm+JdVe92qs2+RrP19fBotm9u5jWIQCwFBz5giUgSUHMWusBU4LfQDeRAfmf
1i4GOE+x/u2qlTdBXjgfTJLxM/7ptk4x2qjIiIGALmuf3Y3cXeGTAhfmHDuR8nvj5/UOa2KxYEcY
TnJn43f8w/QK/hCVM8b19IE1eThicbM3eOfn+KnKS5rKLNyIS3Mfbnie5P2uecLsKULAdKm1JV+H
D6hXPiWma7sCwaBvMNzlrXVmxxhcM4RTFKSmneN2Q/r46uK5kg5wq2Ol7XCanSKwriXIVO7KrlBx
obsi60Gz/4ITdP8O1V3tgQDHrvGXOCruJwDWs6BXDhaobNmh3TAIzpYthK1Fs+s/QDQMuMGbMDcF
miWe4mGbAt85qSO28OZXUM4/XgpExVDYwq8AUPivqGFMG+rQ+Cr4/U32mI5tRlAot9sZdC8t6mPw
C5Ijvn66n0A4z7ue1ANP9RUKv17SD2I7otoo4tSmKIitNz9DO4qyq3q9apX6S7sG54BiBtXwNkBH
HT82u+m+KvhxsjJUbd6mvbBcrNyseXU/mzu/qO/btdOkA/ajOecaXU2fDxuyIQ8SNNdUhKs2l0eS
0W2NwZUtR74yL0NWvrcruR73/p17/LyysfZGP/UQJp1rjIhmHz3T2/rU5sPll/j7r27AT/dcw0Vd
WQY3wL2N19cKddpXKIqac5nJrMz1/+0Z/3nDfwLrXEkq29V4P7YdgIH4aDR8NOAOdAZOcWUZfgX/
/oOeEgP8h0f8E/wbEDPjvFW8YxgBVoFKKrdQfo8rfiy39pX8u/0V8P8PPPv1LWE+h2sxwXEzP42q
pQ7GhfEFQpfU5NEq+EoxikMUcfos17/SKkJV/w9jOAlsTJpvueE/ge1mcPsSelK6qj5n9AWFQO3a
77BJfwHaviMcvECOvhcirihtd82uFikazyNI2/mmBYDx0G2nVwfN5sNo0gib5d30OR/K9+Zdb/W9
ulQ3CUvZkR7H8lej4e+MH85+RTIvTl+E4tn+WesK+25rNwGeDfrqW3tO+zgDFo7WV+570H3uF9ll
0c7OIRj/nQj6bvk4/zbLfzMcvLVyVlVJvx+C+8eX/3MjP8T9oD4+huOr/Jaa+OfPrkfp/vnV+qPt
JU6ufa3/65tdo3ivhp//4PrWf/zFn47y6+//kcB4/eJvdpP/xVDy13MifvrL74aRf8ltcpWY/CEU
+Xb5H98cL/8U04qQ6h+PvPjTOHJ9kd+NIwhcRNwiTBkOCIHfzub7bhzBWSQIjIU9AecNYAJ8O5bu
d+MIzmCCtBrGEZg6rtZe9w/jCDJ2sd6DA0yQoX1NGnD/HecIArr/MiWCAAmnCQQuLuKe4QCHAf6v
y3oM+byu69DLPdXGXxdu2MHEuk3S0ZL+Z+hZ/FFQOwSmTSCiUnMLCMN2Gus15D2/0aOaL8FSLeuB
BFCFRSGHEtXxGnKwkwrdRjUmTjEIGeeRZHGdtnYsknVpenmBDWaSGTMlRGeq1nylJ7dcVZz2JJUm
BOk3ty7K/RGtuy6j+U7WPf0aU8VfbGuK7msazwdHA+qpeW891VPifRjW0Tcq42Y/gQJ5WkC95ElY
RTkdZX8jPAc0wazCBohO6DxGlLDDMFnTavTd5RQKB3wfPrtMbc+nTx5tgVx6jmr3Pi7qMjY4Ngj6
ZN48q5Z091PvAJcYiYOaUUw72S1XZHFCEUJG0z7xZAwuV2HCGRpu98nxLLlCBpLeJxMHaO5PSkXp
iN/a1I5vvgTDUANKNoG1WiBMAu5f959m5lA30RjmAe7OYu0RN75vhjbwi9Jb6jPpw3qTRJ3A8il7
+TgRM51oUlk3neC+l7LBs5+qFjo8W2rSQ+TrWrsyNO6+oVY9FuGoRJ0RBOE+aVGi5ZHSxHscZSUO
ZJhciHtsrynqqHbeqe/PX4NJ2dBch9Ic/IFOKmdWP94rv3SL2ZDp3CMFWUO7lkA8PQcQsnQJFw+R
U/pm0xsDCTRtx/gyjIz0eWQJ+ahoyVeic5eHdnbrG6cbmg2iY+SajF2z65YFOlV7rK11ODL11Rdd
jYdRy93IuXhncw80UrST2AQDo3nHpuoFd2ya0kB7+hDHxL21dAnJZ6tCEqR94PNN5Qz63iuXGH1C
H01n4wnytRbETRWzIYgLA2rXucsc4FN1V6KhqxXopplNw5hZZHF2JdHq07VApWXWwuKPkkTuvXCr
5mviDqBz1ADQwLHnZB8MMRpcb+Bq3zpSH91waQHuxNBmE5w8g55riNBr6JDyR0qlKKTtDivH+GOU
WuOQrCRvaiD2cVXtOscut5a4zsC2ixOatqQ0b13cux+jMs1HzRW5VZQBX+pF4uell4idu3QLZNzc
HZO8jlyh87CkYuPJsfFSu7bmd9+HHGnE3nggCH2/1LYPyWQwT/e0Y2Rleg7+i9Ok3TRi7C+B37Jz
bMbqvMQOWWvNzMmXcj6RtpP7yNJqVUPwdrAaztC7R7wtykl7FIx++Y3Ap7JQYoKqvBGKfsHKMqE8
nKP+Erre8lbOjX1wNYRD00SSbRvFYH9m9yD1/NCaOu9m/ygqWNhwXTdWNwSrMkID29fS7I1xny0t
YjQJQTNkNg9CCdGPhdY8kaRwp6A/zoLWkGeFGuLjRmiwZ4kON+1cCuD7dkg/acyq7Vxa5radtINa
IG6rscBwDb44czlaq2rhsHBdD4RrDiOlDMp3X9E6RS54aEMY1k4PLangRiCTFlvTBHo/66g6KL/y
ei8trb6tATtHEgjuRPmT8XpxIu5wlas2/vhFtPH4TDimY+ppEQEECWP2PC9Gs9xr+iFIrTYJXhZY
EfdJKEhRxkEd5OU8JNsSep1jFzkDz0QYL7dU0IFsI480AHnZnI8UEtZyDtneMrQ+Ng3rgAkvMfTd
yGy7qMYOXt1FBs++NXTRxjRseVssyBeBH/Uz+nbJY55Oto9ZEjHp37JAhZhV0bw80d7Ul4CODFgH
GRgIX0XogyWl8yLZjIrS74j1pQocc08mAQYf9/+pU8sEmK7TY5f6TQ+JK42m4KzCGhC7HZHzOBp9
qyduH51GcnT786SfNfyTaxsrxZgaxNWniW2Il2rsQG6mGQX108ShhrPAtLfxRNhpoXH7oloG5Hog
S7yNy6G305lO+jPy2mYv+9B7JqwhX5yhqx6/lQj/qZ7+7ph1//Xq6XsC7T+/xvfiCQcKIJgHWUsO
1HXfD+79vXhy/tuO0DckELGGmFlXHcb34in8bxzV5SKO34Yf14cPFD3Fd9eti+xyfA/x7hD14nRL
O/p3iif/J9kS4rVxUWEEJxiica7u4J9aQuphJA8lB1hXRSJnjNV1pl3j38z10m0aUpKbWroV/IhG
h3s3IQ0WL7a8dgMYS95X9tFygWKIMKmP2szVUZWD2JbC5xYQDItDfOvhN30FpkGKCioL5gQFcfoz
acjNssBWE+Ms90IHlfZzKkr/rJYAM7DDPYALBfWOBivjhxZQUQuMgF0N7ieqqnA7zGb0Uqsm/oM3
c3tLPVeu3BIgUrMM1mHkDvkSMgl7TzRb8THmMyQLtCuf7NhyADH7UKH28bKTbT+vGlbO60gT/qRs
XgHl5s7ZD4JuF5YW/egG7m69oYEgnRq6cVtlnyMGJoGNUXgo+wZmLE3C5TbULDxCjza9hvY4ffp1
Ze8CbZKqqKmjLy0qReDOvlgevKqMd53rauj3B8byiMXDUz/IYO2TcVijkpz3fh/Qnc08JlaV1Q+b
ZOrhy3ITHm8UapU2qyqYkgih4zqSlffgz9zdcSK8u6aZeyvDztHvq853dqONxizvWT8+D1g3s5hF
cVsYFrhHKyq7te12dhGJ2nl1/QHWBJeGT7KmAlBbqEKYG9By3are6g8BD4GJjsZ68GqlNlzBEOyQ
Gn1oRaj9EcsAtgDRgMQvh8WqUu1E9EUloFzawUCrO/eTc0tGC20mBILzU5vQ8SUcmuY2GLVZLbUi
dUYhWnz1RLt8bckE9bI9OZeJNJ5OJ98mh2oRqs+toVm2bqvHh5hIsHatDrdBoiDH1MlU5RY3qH4E
YvQA/dEOehZX8n3CG30wLmHvSjV1nwW0rh5Q15f5YPEIDJb0QQl0FF5kHU71SsIXeJdEpfe0lJqu
WVPWj6qMw70lRcfWwjM+jGVBUH31FLEuZqjctLfqxmy0NdtrK9HQP0iT8H04LFMhPA8GHiwDMNUQ
uKRbaJyO4wihoF/G9bqSzBE5sT1z8HwD81DDWJuOoo5zFUficyQWb9LYof0eJfSg0pKGYIbi2DQP
DjVzapdqWTWOV2NfMbFYG9a3qehk/0D9GW8K3aJ+T6qyO5mlqc9aNIql7kTwnJipdeqp0gGwHy2F
70zT0Y+aoM8q5MnltAlFYRkOslYlpMCgsYDT+guQwdoLwhWWM/4xJv24tZveXzeWZVup8mB9m/jV
nmdj7OZzNdt7Fun6ybJ8oVOKtILPITIgpqpFPY1BBe2ziCUIEjc20k6JI7jIZo9zcM92fxNSL3wd
jYBbjyZwWNaVCvcm5OVFxiPQY9Hie9IdNjNb6LtiQ7sVOqh3oQQMBWWYJtCR+NIryiHR+9ARZlfr
Se1JGUCOay36qXKd+m6QPUfn0HNoqXqLNG/G1r681RwnKW4jmy4buyZQQI2iF0AHPZS1KZpkmGY7
m5ySNiDgGexphrzAs+ZTJXtS4oEH1oYPw/CGagOQsmtCCNfbsvGf1Ry0t6axG7jAXN9/ccoJJJY1
2kg8iFSEKqHtIWsskgUHIhR1i8U8XaDExBOwFUp63TkdyRrlVk/CQ0ZBIgJYdXolD4EyUCQtTsec
Qs1u+9QzZT2qtmtA8onSPDtdCWvMYrt9vBnGoAevNQX2pZ5s4awHHoWfne1CS6VoKz9C30LRHvWt
8xQN3HdWIqxtuqZ2ghsbuSOuXE+xm8UVqv2Mxq54n/vWXKRQUNyHAYf0p7bxI/QdcZdWliXeLQ+G
5Dwc7fB2DGcXJAuODdj1/eiCYRmTBNan2DZHEmvvrV3aYMkAxYWonibraj4NWh3lwloonHVkoXCr
MsOhiIkJ3aukc6DLG619V9Hyo4rHRqYa6wCgWp/C2hmEzXRHUdaJ1I3E9NFo7fQFBijGrk9aqFR8
dOw5aSZ+tkQUvJC+mpY0LhXAc9F1gIyrWKLZHiv9WScaMq3WqYWPHUv27/3kxQ+88xeaqbEpX/SU
WHeEiB6M2eTRl7Lphl2EzeRsj0sDVpCDdmVWTI9MA0RLO+GNdjq0TndP2oo2aUv9iBaD68xhLmI9
QB6FRnYbaq3g77R7uKzCsHVTgkiS55aJErKSiTlh3sOELjckaGe+lr0PfR/RjHxgt4o/xrl3obJr
aTVBBDtLjouP3b30ZgYVXllPGkRo7D1QnTT3qvLdD9n1s7tDb0jflpJiX4lmAEhY9mxxsQTCJNAY
tdG9uyxlmFXhPNu7rmsDOyvjuYQzhPXBQfYGHE1pPP0SYU6/UFLyZxlIBU3JIo+zx+AuXGRLkmzq
RQMK0nDiPhEvIdAzQdbNdiWiE7qCC5tteuzSN2HJIwq6WEtQwX45sVU3C3dlDbYC/hIEog36G1Yn
qkryoZQxJPsOS5591fgPQ6gCnjpxG0ILMjMI860+goF2TC6Jg+tBY1WtXRQ1EMZoy9tEVfMxBq56
TDq7q9PBr1URcsfG54r7IlZ2shZq4Os6EfoVBoQGJsEKOj5prM3gV+6tmLh5cZjQWTzEscpqbIaQ
rkwKQhTfit87Hk2r/1Txg6rehh8rcM9HcfzvAKCPr3V9Pay7/u1IkH94rd9x0GuAFjpVePggdb9W
63/G5yBGIsD3Uc17LnJb/ijkERoOt0OEoCYkLVwdPvjR90Iep0GiDgxwSh1iKRMI1f+t/JyfWAjU
8fYVSUWOiBPhfFicTvhXEDQsVTn7Mzh188VA31ntkNySoobK/hXzzrUp+JNI++3NYKm4hhIDff3W
nvxIpCm3p8sccC8fOrGsnIqaTeTOrPBtOn388HC+4/Y/ZoL48fXK//pmPlKGcG4b5PyejcTjv34y
Pxz7yh2nJR8mcPBJQ6xcWZG1knqaMqaIKapwcdb93MaFKkNsvB2vvpbUJjdVzOy9WMCmRqZH0oEf
guREinsaLGRIxxkwUz3P93im1dqfLV7oeGZZabtuZqZRn4yEqCLp4fueY2iUF2BNwBqMyFqs+sWA
ELYNGgxnAygL5t35U9kNamXZ2rgmxq1dPEPW3MtFF7ybURDXYbwae1uvfebMq7GiMN5OAc3tCA1W
NBDgbr3r72XQWPvYsm0YwGros3Xg33RLMq/7cjZH0UfxoRFlcAlGUd1YKHxgI45N7Z6wFEEFmkg4
XlJZBg5QaTqFG0fx5SPREyIFatYkOx0m7dsQ0eU9rKbqUosEFvrJ6ODB6eNo35OOwvarw3WLFfxT
9UsFu6AbmqJrkw4lhxPpMuudHsjLBDTwPMezv5UBS3bM5V4xsLH9UPEyfZoJPUDK7Jnuo9afIHlX
YQllS2mrO2F66qR213GIv745/T3vYk1Lcze7cgRSVpWwwiyIBVGEwQju1uyLTer5tpkE7mI4wESf
UMji5DxButG0Wo/ZMHfWHpv3YpAKkOg75DrVMHpXJblnDpMPisTDNgmsYTUGSuwVn2xIvBurfJlx
wXBXjOEdMi/5GbU6XPORD/diTfi7QBm3kbCr1Vk1DBUeOFBZGSbNRnAXZb3BYR1RXnd+D5FF3SG4
xym5OmIzRPVv1yrI7S6KN5bR8Q7PXsEYYImnpW5qltauZFsuo3GvaDi9c+ZAneIIe2UzF2KXUI5p
KSGk1TxELInPdCbttiyUa0NgZAQyg6oaEj+h3WyUzmPSQ5mrodXrZafugj5Cllag5vm1r1v1xkpq
PZXuBChy6t1PBJDHQ9a3g12taqYlOqUa84EYtalVQl+SpkXCA5qYxjv1fqlU4fKEDIglmjsEH2A0
AJ6cSVLYNgmddJ7sYW1r8C5pO3mihiBugbgSOEa79tUivwqHQI2iexLkROhy69alg64/XrqXjtqj
yHjYNl5WUYRsGeFDypw0SBIQtsCQ1M1QXhxYJMc0GTHlMhG1zrUL9I+zLaNnzU1sCp8RhhKxKpMz
M4Hca2OJjSU82Ns9zzpR4sQij70lvF9kDRdEuNReslKLM0BqvvTW7dRUACyIruxPNvXVe2xF/b0I
W34pJf5vmuAByxLL9xuo2pR/nokDYX3s4YMK3pszJXN801Yt/AE2UrQuahA+goV8B7okjsXsls8I
ek5xt9kWVqZgbxwoDAzndO1boXtXLVruJnQ7Oy9orUd0sYmDz2PaD8udoLmyltLOA4+OCKjAhM91
OVs5GQIXISCzUbeGzuptqB3o0lCL79Fc6ucujIXMmrliOetLIDzxpBpwx6IuqsYO17XeejrpPkdr
GjPkfkU3IevqICV+Mj0Ty7cKr2Zh6kFCsWb2MmYgWggSEeoo9zufb5V0u71TLdC0jIbutM2hWpyc
tuAqam+JIsip8DBuSBz2WOO6NuusuNzgiEKxcY02h94omWEtiAuYQkXW8askUjttlrC+3gUxQ0TN
Mn8F6tFnMoyv5WDUZT4IqYxSNKJ+VycpjEsQkRHmbMfGgJLhcL754VCtdLsAbyewceICorw33Zjy
GittaLPl6CCdqBAcenLpAQGYS5vnGA7DSyMoPOTCAJUY22Af+YM5olnFPDO2v4sGPyq8iQQ7j3bV
nfT0spXJ7GwZg+c4ETXU1mZKUPjB/8/TpEnobqYNojHKHsqweorX3EZMBSulc8ux2RaicSGplho2
E+1iqSFNWaISFtNDGAV+Po5ddVqszjvaePg7D9jwGq0YSamM7O1i2fW6rHyJEKKKYBMDYTkKsPjL
MsA8pquwwOY47r3aWHdOT6Y7GXVwFVRYbjrfcjYTusEDjjbB3kFmCr+NRa2XYXDtwiMhBNWYcns9
gRviNZJs5NzeehOy0xbN+9Sjor0IXs2PShII2qkHq9QU2yw3QqkHWSLpLe5LtHxRPUMkG0r/NPIh
mtPKaZyMlRV0vSCasioy63hpGWQ1pZDAoZJkL0yUIGPOLN6p8oLO28ikQ4KcGf34EpoujA6WXIaj
ivx+C9QMVgFiI5DEqzFHMz0ZfsbiG+ycQPGc0qEcdiAbvW2EXQJoPBPTMTQjcjG8DlpCG6Bj3Now
aEUBIoJqbDCGzezBcix2ZkldvbkzUvnwPWs/NUTcLoaKSzRXEUjMstphMXyzmrZ5DAd0mYlo4TYx
CNPG7eA672Orz2aexAAuBje1Q5QbSEUsM3R0doFtGP0F5561Xlhi3bAWAXq67NvMXWxYjduhWc2k
QRhc3Fhpg8mYMR/mFGhC5mcEIdB8diI4x13hv8WjoB+e8Puzy/jwgW7IebJGNR2mym/2hEgsthRA
0ms/8eYK1TKBHtgXc5nNEx5/Fjsd3AZYYMw65At7nEet19Ix3q0ZCYTTLgerDRCi926bZEmeWw+2
usoz1caaNa67U0G4EyTSK+nrXwnZrsKhP2vCGCobG8bEyMZ5WKi7w/AnmY8A/1slc43sgmgfwkci
ZQnd4Tv60u3/v/z8u9/QhswmcHFmsOshY/7n6tMRY6t8gniFIeevXyS8UG7Rr6HfPY2vIi8LjMnD
iDhKGxEGA3xqkEQjiCX7xVVcP8+Pnzf46Sp+qu6JVGScS4WQh6vjRz3wor9sy41fXGMpl3VyW8kU
Uvst5KXfvCubXzvmrw3O368BDGaAu+5fM+vw8x/Uc3Sca1aDvC50Aqd7XK6bmGVJiP/obW/fNd2c
8uEtsZyilFBkJlB2Vkte9nRFKqTiQMGt2wsIt96v87ZEUhE5eFKuwJvnXXBpuZP+4qb9tXEAQ3u9
aT9c8E+6kB5oEo1LXLC/Hq1iugfze9NAhNau630wZ0VqvbYIZgp81AA5vGO/tdv/a5rh36Nffnr/
n4RhSUuYUNcbFmicqoHkSbsQK3oTbutUPNav6uRvfilG+5s87Kf3vD7EHx5SrMBwt76sC3JE+hmK
sxxKsUzn7E5BRysz/QtL/zcD/d9GJmIr0YBGiEz9eX7EcLbzhWNkDrl1M+TlBuLKuQjhDr4645Ai
kZyQk7XrtvUG2QcNg6r2+4f+Dzv5FyziutD9MAF+IezS/4WUtap5/YeX+B3O8HFONOInsaRdNcHf
jjr/nZkMcVRMBJQDDCTSwpEV/AOggZPRAViAeUR+xm9nDP7BTALo8BO06QjMxRk88b9DTGIf/8ty
c8UYAti/8W8EeZkHIdlfR3I9a5qAHoNXqF1gC6jKCCppdHOwQfXgIAZ/RO4BD+mjherl2S2XDq4H
BVYvc3kT5Q1QvFNEhdo4dWKVWc0n58RE698s1dhBaGE5QCLrbryMLJJwhJRc7oPFFgefKmv9/9g7
k+XIkSzL/kr9gIZgHrY2m5HG0TluICTdHZNCAcWkAL6+jzEysqKzWlqy9imSC0/xcNJohAH67rv3
XLwGJIV0SNrFGSPnZOYZ6Tqcs10mHEhVFjzCAjcjDn6Vi7spCbNjOkzDrQw0GqPFycW6LsdGvOd9
hVNAmnZZu8Nc7Nu4RMk1WjWPWZ1V55AJaa2HPli72ifHE+vg3jFpfe30vrfv7CTZdCxBnqeoHrxj
ayx1M8+2f7J8NhYND2lIRHru57XxQ+epz+IkXMMz1ifXluPzFNTWbey2WBRCGYdgeiILuaDJi3Yd
W0zgm7j2MrMLmQ63dt5UZE6V0zxq/ttnkdbBVRrYDUGPeIp/t3Of3U6ln103jhKbsNbxlh/EO05N
BMUtHuI0xXTFsm6jnJHFEhMAVOCkEcVA8j1kkzTW9WNhBv0Ye+ooF1xeftaJ/WWUbXlnGUws51dQ
DOltk1kpCfi8AGm0VNojYjuauz6Q/dbDa5Kui6jNHxuZTw176IpxQVnlwUxj8OKo6CFZUnufe+Xy
nuZx8CxsQJ2ZP8yEElUz7C3Tq6uw08NVqZZ8x16833TIKaehl8lz2Mh20zLIftmzGAnhdqZ+zqoi
f81lB/2wY9XLyJFmT0qJ6NZZsKQhLpFkwOEmnofqYkkbZKR2l80jZ9fSF69JHzvnnD3HyVVhhyPN
1w9FahNNF65hPHc86yduPnkuanfYVm0r38ECL+chjtSPYgzUp2O19qYSsmdhOedfHFcI+eB9yq+S
XEznfC6Lk8mY1IBKyICAslVG7+je/Z41otjm7Eewho0x7qykS9xDJ3z9wuZ8ul2KghVPXo7+OezF
eJjCJQQ6MBnNOVOUCe9fPpAO9ZqnKO7jzz7I0qcYmsuH3w91iwLnxtnG8ar2vu7KHJ8AYSGvnLKz
HyTOoxxmmWzLOMy/8DFhODdJcpadF//qMk3wPprdd6/yeHV15ei7MRyGeS3QkQCflNjR1mEdxD8S
rhcOXsHoPrRiIskTRz7eZv5JsvJZqJ1MVTXEili5x8YjNZ8sM0eVVPkWWC3VT4/DXPsnNcf2vmSr
BqDHnqPfVlOL13RYwich9VIcByeNDd5Rj0BLrHiyReMSQefIjABbYoLxpcxK5yp1y2QnPVs/M1DB
3CoGlbDVdMwakxeEkySS+lupwWZqDfe579v7sR41RoBSrs3k9qc+kuHdWNvdU1XyNm2ii9zlFdAc
VByVz0ugqofJ1u5TOhSgMC9SWRG5Kdn/i4BWC62q3TBmEKEUn9Grpe66ZaUvwts0pfWvcUocRMog
Ok0XgY6rv7xhHyvbVckgA0DEiUdglg7CHmftDOemktVHwvc+L/gHieN9C4N4H/InZKTlJ0YwdMMi
y45tEkf7xS7bfdBnBMVwmJ0z7do3NkuZXWs6OGqAj3dj1EM4MmnffMS2F7/ySJkPkmfHq8IX+thy
xb42pc8IyieKkEUZFmBTkyjMX5LcGJhngd3exIu0t42TJGtd9wZRyPIw1yEtvl527g/fT83/nCb+
fhT4s5fgUpP17zvF/0dV53+7xS9f6K9jhcOxIvBC2sgup8K/70lwi/sOQj4FT9yUQG8REPiH4Ylu
Og8HMdvzvzzh/9yTXLYuGJRieuRD33cvvSZ/Oejv/jyI/v96BvD5/su5gnNN6OCD4pjisy75HnP+
dkIeCuEumVctG/Y28phailPyVAbpcYrlcK5HsazcxgIVayMn3psW58EiFoKElh6qH5GXWaQqc/bI
RgwNMdyAqxQZdEaIYpFpdhLqOAxNJ7jOiirfW03FN8C4a2XbMfRaVH9oVWvjYYXdujqSZzwI0sN8
PhanWYFoiQdcgYc0UvKj476dH1Tjl0/OXJGIzvI8ffb9Qn0Vwhp+uv4cnWeUxqsIpxAZ8xZwiuP3
rIcxwJe4SMuoesaLo7ZuZvcH9CzSpTLOFw9llTvH2mMPj9zsDdG5trLgIRqwQC7hrH47GmPyOp8j
9yNjY3ty1BxtpkzozTLWqPq2Dkngy2q+1YFeHltt/IPF23Wd+Yp8ZiiI8aVBoHlBURj8Qv0LfsnI
1SEUG+4U+E3qyayWfGBjkRiivr7BPhAKXL9YUYa7RQj71ARJ+Kvy7GLZJYuSL3PUxP3KN6iTuFW1
3ljuMt6nWM7C1axtUtwhxs238qJ5kLUurds6i8bHsBiA3XaB/dO0Q//VD359VsanQ0HyF3ERaGYU
vwfGOFr1UzRBzO3xv5/noRHxBmW1Ql4Ip+y2i6d+14+T9aFRLEnvennnAjtAj29kFd33aoqelJ32
r1MpyG76tn63vT66j/hVdmsrET6kgiacPgMZwRQuMouai0xUN3GVqQ8Phlm46qdxeg+UCO4DX/kb
fwjjT3YtzqeoRXOEO6sOKNT6TBJg3tvOVN7GEWr8bHjMSLcYTizk0nPcp/ION9UCCsRW4c9ajj1h
0zJeufyoR+wwMI+mZJdPcjgYV+ZXaW0vh7rtMIPnGX4bbxR7OebNNVbwBWpz6r/iiCoO5dCiBJky
uXWLSfOCiv63pWJw/UUj7r2yY42Q2FhsLATXcKz1i6/HOuIhXhK/nN00PmAzQL5uirw/eK0rNqqL
qhn6jwshrEMQM3iKGugHds3KT8c1Dt06KxqQnNgb7r2mGDzcMYH5GRY5Poq87U9FtZSfIsb2wZKk
a0724hDkbCYXtHTFKuVscqm/zBKX+aqd7MtCvsQdvR3aKiHEgDM3W6El5vVahovkMBSw6li1Q4wh
YmwD8RplvndtsT8wkBTi4F1zx7rsCeq5OGL7hSGLffzd9hNzTvo8uXfmenwdphkv71BZpbNOvj2+
IWYJPjzfzt+LCViXg/cyWswKrOys5nVw6wwsgZ3bPosXp1xW05DoqykkZbJi3RkiV9RKEu7NKgCJ
Mk1nTEAiu2vqKv2R2xaqXdMWOMbCqrB+525d6k2kxfLLtWR3rf0JSJFle+192HXyR19x0G/CGrSX
X6nw1rPc4mkJhuSp9lvN5RBkPseYhgxNmE36JEs5vnRtTxWCw8nqQ429eimCsXpbej+ErTW64Emx
oZOkSEVlti5uNHGUqLXtyR99fRngQh+z/TDl4OJEXgybJb7ojkuKExIbS25e+nhxwP9GxnmMCH0Y
xM7QZ14bFo59PhaOaNX3oriyy7jfR2Fo7QorA0biD15lrcta5L+rwo/FahBF9BJwn4QF3ep+3dth
568c1eK0URHuLX7DFn+Oar8GQsR1D79xyMSPLPLEUz7YBYtZIkdXbq2GJ75m8qILTnEX/9DQros5
6j9TtSx3VLm4O38xObskSdoI+TkcyHnjcDtoWcWk8XLFzSQoanWfm7INNrE3Mk5NMv+Ni/O3VyjK
GOySCUpIa4PnJdt6FxfnKhon8ZkJY4qNKQYg7vmcvzoDX/I/J5//4Q9xLi3B//6x52+VZX8/P/3j
q/x15vH/cDF4oKFg5LAvVu5/ekPC4A/HRi/FMgC17s/WtX+ceajXo9mHBSv/xvIs/vTPMw9lmGhp
l69GARDWKe9/c+Txg/9bFLxIKVi7sYvzP3QZXsz/LaXEDdUbHKwtPnn+m52P4Y3Hzn9HRwgwijTV
x2Tx7qQHameOg2xnzJyxBUtuvZaMS6dtumZk+G7HeBZxusC1scpwHZVDuK/6Ljp2l4Gma1q9KxrY
OuOsXobuchca4F5Ei59vlR45MEg/f0lTEmJBDROiIddFsL78befgDMqK4EVh3STKgtLrNfHKaaMv
nrHM64P/qPte7VzJQniQhNVlPeA4t488v56bKC0PQTLW3B1Ka+/ZGSjfILVwa0SE7g3uLF9a1sbM
E8FSnk77bGbJaWjWGVmpb2YLbEzoTL9dbh4bj9mdYTJEIfHOrNTAa3HYXRcTA/1koDDVyxvLxbMV
JK/YMsZNOUdfXuS/5XV+VyB/iBa8X5g8Lk74NJuOZMjoWdD9kmBLQm98rxoBYTmaLkAJ9V6XEqJw
Xt6PTfY5ZRDwZNId+oz1lY+mzlYGelaTvopBb4LcXPfLeHTs9FhVebsf/f7dr7pXT8cHKwajmzXT
2XG74JD0LsY4bavdKMLfPJ9hKTRQEYq0OviDPtUM1StdhJ+tmR+GfLgUJUxoZL75TVMXqzWXd20y
Yt7YmgFYaEiksnYJ6sgZ5FsTQa2pQyoK+pzVV43XOnHYndXFA+keslBd/JXggDw32fy7s+QTfiFg
eXZ5HQ7jWs3DM4bkgBzR0lAw4t10QXUqQn1dGf0WzuWpg4HPehjjQO1RXJAVa6+FcV1rftE2NUw5
20QEiA+T0QpWWzlnBicErXuJAkkbR4cYnOywRDI+LUmd7bzGQKGb7zrtYbvmRE9ti5q28aghning
EOXA8lzM45df9rhSrQ6Epahfa98XFzt9cqhK9yHnzL7KoxoocXsz6eJmcCKWra4E7hQ7y6pcWpCS
qr2T+ElWSc5qd3R8cW2n9a5t3Hs70ng//FNQ549zPt3ZRbHtfEgfunXdzaKdO1sCUXIWAaXNhfCa
OwD9SCgcCs9NNk6CUyKNxG9LeBqQffo7itBH/MQiSJlk71kPXqk2YU97RJNvnaYDqYs0EFT6oEiB
xZM2+yhffkrSHlvXgq9B0s2sMH6+tqJQ25m+s5WFJ3nF0f/cOgP/L+B90ZKNa2M3XCzkxZsEx6Jo
bxa3H1duGHWrgLXlNmTeWCd+fhsiGqxrr4Rg45cQTC5m2GJuMCERDmhSj+KRocQwGREOa2vxybvz
2KkWun+c/WLMwkxUX9vkbvcdZnNuBYuFLTl66SM4VS3U1qTXw0rn3rsKLh9jUX0sCiSkq4dfWUck
iljYjxT/y56lMT9iuLyMseUdGjf97Q9AdjgMZ+vE9WCroTwz4ICbcmP6MJqcF+3xYVrzj97cHt4i
49hXW8NOEVN8U8Tx44IitI57dUI4fsb/zyuRAXGEZmuR42u75K6vnE9VQz4VnGXnld0hTzKPhUc+
JlDzJqvYC4vXGzVZf1WNoz6UmX2cNCmXuuppIwvQuJB0uJTyAdjopI4i63E5Tc5rOPcCSnbXnzB2
QG2ZzMdcLdOqjqRzNXvTo9Prcj/MiKNRGs+rabTGzTzWxaGpi+LHBC7/MWZv+mbYhyUd7qIlsh7d
0Oitg6a/E8Kt9nlvz+uiqottjXHrsetA0PF2lWsIyz/sJGCMLQvGIR0+hXr8bYocqrCntmk3/ii9
hkFqcj/tvvM2gSc/MmhcYnQfwwasJCftr7kP3/1J/g6n+HqU+dnL6DrzxcXMMlXlqRId+K4RP91i
1eq66YdyX+rGuxZKt/eN7tv3PLfGq6Jd8ju95MGtX2A99nrdck3PA1tFLZ55/4Yb7AhQ29IIH/pS
xtti6X/iIx/YJ5RAedLwMw4HCn8cdzza7OpWUxV0sLv42Fhxh7hY0PrTeQulE4V4RhKIb9BkL+KT
fI7qJj/aoPGQttx5k6rkcY5wpjiRPW3xQ4AnzWA15do218wVOPltHFd910aHbFiAXiemXZto5MEi
TY1AXh8wEO8YEJYVw2mxyys4WLHTEBz2aJ+xx4BSFdvJN6rGwpgN1kszJ3JjJ0DQYtFtHdFeNb1/
hyBz27SShgNTrjrbOzJZk8KN9Ta3zA+GckrO0vnMHYqOOSfBt8PYFUXq3Wi3XvuKiXuaX4WXAqar
D32DKGxKfaUoRwndi+ae12cRs2zG6s7qwPCEsRjGN+kYyn0S1W+jP/3kBvZeMK4Wxn6YWuI0vJpm
PeEiRGzE9KSwV08Zls26V8SvpX5hyEQStaNdEpRvWRzskpQCgCEf7S13kR27HT6CJIHV0uyioX1E
iL5iy0lK1eHHpc2ipO3GbvZzPlA/o4f1cGntsQbiP5O6wWn+FDkSxdbhQdHsbLU8JsJsGsts/brb
ENTam1g/jHhEuWvxvfwsP5UcgjyI0Tz3CiZlxoAouUqydg9R/o6s6Xmw0oPpo10XLKeuRQlVwakz
PBJ6xr+17mASWq0+zY3bU8ugnmbJ3zvFNeFZOK1JcK/qPtwEA5QAqeR7SSx93WbRkZ8Y5GVE3xCo
mm1oUU1gIih3dnddKoJrQ0lUtx/0lyftcsdO7jpmqHJrL9yMpsDxtFRnJ2VNMizeT7ZBhHAjetTy
YUpvPQmkNhBNf9fVqj4Z1y3/3Hr/Rz79+/H/T/n0spL8N+VTGnPH/KPF+/wni+O/pdPLF/nHGEGp
7+XED57Itj3oTJdd+l8bWZeJAKI5B3WMFzjMmTD+MUY4f8SOB5eD+RJVNSQP+pfD3PoDLAfjBd2t
EXIszur/1RyB2f1fpFNw4Aw+QG6w3bDm/Vd+0ti1VdRJCeRtURrDR1f1GwKhrscKC4ng7AaCwo3L
dmSLdbx708YQjhRuE61ykpXXXh2T+qulTBKemwPtRwOZ8fsgLYDqhoiUQvrxGpsm1jdEqu0UypoK
PBsgVOJ096lJqQoxIffqJucFNBRq/vQshLyVX2f6qhny6tkKF7GLq0btIk6nG8/rl6s51uO5xPR1
yEnUbzHTYONtaVtaEjd5M3Kgmq+OXI7ci7uPSuaBJq3N1VQSaw+k757qAhx2xs+xgfVDvYryWUVA
p1gFE6bzMe5+JVHME8wbuhvbavlXrj8+NJ1SLzxSEw4ASXms5z5/idwcVJ/phep3ZSELOgETwKND
0eQQJWvvh8m86AQYQudr0y0XyLMs5idgHg0E4tKUxMsF9y3sMrrdtznayhbHGww3UU1moppCIGC0
GT7RzPPLFyflseS1PEgWwbwV2AWE5FipgzWjATeY6SLBZps3OTxUWTZcK8yom5hbJ4oxqRs3gGHY
zku/KUZjX3UOWNDamOErLWRPtAr+R+qM2X4cUQrhuC3pZkkbHoxlqd11lJTZjgfHhInbWT45atn3
PoiIc9dTdUF+kbTqkkxb6VkgwRUByCp25bHJ4DKrJuOU74MrGcoouU1zGw53QF1FKHH5BpELGVVa
AKHJPSHI2dMJh0ALvLD214tJxbbVy7wHbRIxQYHxyBgWNwQFo71iKn+tFPl8NbSAJNMeA9dSk2Fo
E+sd/sp8vHjlYYKwjvMNO9QitfS+CKeZoFGUc9u0QRh6TbT3Jvzw0C+WXWPP40rZojpapWrXQY9w
lPOJ5scaabaxBkyy9rQwqXrqppUmQfgr/A0meOR3PnO8cMl1XSzhjutcbkM6mPcj0cSNLShHDHFs
rrOeLcM0KwrgbLmry5Yz2jipjV1Xzf5CAsgQCTngIo731STeTKOeQdwE+0ZZeqek0UffGUIe5XN6
reoueQz5iK1EUcMKYVeMkcD06wxhcdWYSq1ZR15Q+uEFjM5h7shTxTCUcbqCGQJf1owz5MGBCXFK
veJ18Xheg9qgIJhqJtYobj7uukK65xBb4MkVwbTjYage5gzEJ3p5s1/6hlbVMM0wqJKGTWNffy41
T91sgiMPFAWidV5MO66m8NyNvnNy28A/plFJbWmmM3tvOnqewhj4bVA4/c+gceOt3bucHoRN05Ia
Oro48+yGYEB6l7eROs6V3zyyFTX8HpmVMwdTrG2589Y2srnj0Y+WT1rtEIsqW6miDfaXkMN+ZMCK
V3pBaVg1TsAf2WK/2F04/EJe4JF9CWJuXS9K36uK096YevLHEGbysXVifUozfM0rFrRA3oBpbCMu
zL1TkCXIwcy8pJgbbpbGizbExrA5yAqRtrHrd8RAzCx9R7+yFaGdBpm9a8eyeZ+6hcnJqxwkDx+S
cR70w1c44YQ9AgDB1xBb7euUyeSUeF3yJUivPzS8rdvKGqYXt3DaPadY7ie+NRDkQaGmYi6OfwiV
eA9AVtRdPkXYHGojo1OI7n892zNKaTu6rLooMA+zw9RX3VU/+unP7Dvw70alOiYWy+DR9RsiitZ4
Mk0EHa+aimN94QYQXg8RVxduf99YAXsBla+6Rjw7QendjnOLmIQdGR5+KcU5oRX815IV4N+bRdEV
5WP7oF0lDtc5ce5TXg3qSuO+fQoYW0hoRE9Nzu1/Rb05kwOKHIviPLlb5tI/Jd9ZvXTi7TDLCJk7
EPJNJz421rbSr65rKXR2KIhdDG6oJlB148qGEHc7cIMdviOCky14Os2xd2htc+Hi+BXD9dy1kGHo
b7q0rIQZk8YEv3QktXBZyLcSmq1tk9FIwp9N5HQ3HtgV7BTOtClbhdkZRRzSPFI8jUEcj686Vcwn
AuzWjcB+wYQHGwWnjlKXGEuGPGCptSV1cGDdaj+qWJQ+dazkotdQoNIUc7ukJmpMRwSJiGAjOlv6
gK+rOIXGWYAr+CLk8+nReDT17doXVUOpAIaebmVXQfkYSsgzq9iuALOntJ1zA8mfW9fBnj/E5jbN
ItNva+1jV29FjSwoE+xUsveTbWd1OMjxqwtYTeRE7twpzu9dt1oeQwszNmOhga1IW86tESFoeJYe
e9ssZoe5S/+oYoMSldAD/WbqInh2M5H7K3IZ8WM3TN4Xczb8zyrV9kNhd+ZQG0uAiRi96BjbOrjq
qsQ7zPCRDp7j+Y+JV1KOWtiLx+Rru8eMMiRm9TK9TRhYr7M674YVLv39xM/O6qdoUKr4xtO4Xvwh
+q3GIN5LM8qTlLL6Gao8vdf2XL7JKplfJ3GpXuMDcuSwIZ9arFP3ydDotzlls9QiSN0MQ+3cxDyA
H5kdiisC3SFJL51vJuy0M4kjEVTw22c6NwFgHOyI7JobL3AlFXLWXsg4OhJZc35S5ed/+JaISDmh
PqzDfJmP0iuon8gcn3m1dwO5i2ZRHAWUx4ucE92K1lWHqczta+Wb+tFzYgjNSaN+KLcFpoxgw1Qu
TXbfWVN1VTWFuS6wYQXbrq7qt8nk7cGESb4v+5YNOD8oQWlYGtNDWWAdcXCf34UjmesmxNx12axP
XO4iePFCQ/NO4aMhNWVNOMztaXOo0SFDgZ+rWob64JYa6YCsPAN6EM23nejdc5ZihZoJDXgrQ8gR
fG/NxNLg87s1Fn4210sUW+im+GT56V0pq+1OpZmDFy7+bK/ZSh79arJv54xoddIN/VWoyvY2nlPs
bZ5V/Vr8JPlqsY7v7KVFL/QW22xnh1+INlnxuIRp+iJ1U++GznOx28iZttUQhkhCNH7eTES6dgsW
yQeVIdYBFEvjdaXIQUzVYD+1TlN/yMqUn4DZ2p1I2/5qSpfMeZodXELRtqn9iPsQp6VVgEPmQ8Z1
uuyV8S7zuug4UhaieEniciJCmM9uvu0WjwaakeDWO99h+cRwv9xPAAKoasXDH5FY34QcoY95rpwt
ICRSeEnZnlQ/EIokOf3amEUfC+FgF9TF+MjR+RI4SNL0uBB/48MkzXBuEuN+2Nz7V5jhnXW7jDNw
8jrfLhy4N8tsnNsiLKePihMLXSoz/Scc7NbaGdy3UZZmExWu2Mk6yQ5e5ri7PmInu3Dc/FUw8Bzb
PLLvlmlpz/FQlOeBjRyRQlKP0+JNa5Pb022fFO7WSsb8AZpCfGtGRIcaStfN7BgKQf3WugF9RKlB
UaYWvdo8J8bKhjWgO3kVz97y0He2vONQbY51Kst7pZP+1R71+NKKeDkojhgrZ6gE+JZFHW0TLh9T
pmk/VR0Fp4tFMVgfFrc88OhtjZz0Y9aG1gL0MGyYGaG/zHOp6YoI23E2eF8m4+2DTARnZyyqkx+a
4hwmwXysZTRxYfVgCta1bVE3qpZooq9E2DWf+H7JT3WiSLCopQs3qS36Ek2iolthiDt1a4dJdueF
evoRVaR94RC41dGvo8uY0C4JXvs2fOg5W4GG0GNy5BjYYKvGpnVdOU18yRdOYAlqeLKNiWiSpfBF
eYN+AtnXf3KbmG7bKTV7v+v7V7FU8UtvuCm5XDrrTFrB3cL69yHgyQrC1OqGT+XF6QPaKQEi6Tov
EYCyn6ZUsJOhIv4KnSR+j9MhcFeKiNPBGZZ0b8diPNfs+68QaYNzvqQuVmWG6f/oDH+XCGJ2ib7F
Ou/flBl+Dv91w8HmEmf/r/+nXeufX/CvzaXzh4ULnA02AZf4Tzv33yQHYLYOHmw3wJz3NxN4/Af9
YI5rOXBc2W7yl//UHII/CLJbwKRQKixcg4Qi/jdurUt0/m+hE9iesc39Bg2DbD37039dXSoLik0c
NPMmnhnsWSni+dEZptN1xNki3nvane8m/Bk/Kjcasc62CVvIvn5nb1Vta47D13araYUNEIOZPJ2X
sCACRt1UEV9zz2jALyR4bpTntJ/RMCcpvhAYQeQVy9J6ysqaPYnlcpyltGvx36ylr64DZZqrqE7Z
3Tgc1PUKxJZHXQDqzLMDKQkkqCe4wcWxpATcK8n89np8GkMbd8kyFzijeliWPAzHsHHXTT/yZ3+J
HKI9TCjU8RhZPmGvS1ggVIG9nzwTfxRu0uDUytxt2c0BJpime66mGkk/Q8R0gPbsUtA3r54fy008
oUrOwk70mhMOaeHBK3edz+1iEZfdgT1ODa1XNqVK3OBIIs7SfrV6j4G8gpVCmaXARl5OFOkgLCJA
pkm+FqnPls9R9LZaRfA6KpGRSy9/16pvNuDdwysrrJ1nbpbNBsMHU2ghk52vrWYNdcbfZcpxjg6i
ULSv2MekFEbVMXNiPtILuOAUayyv3zR+7R04JRAu6mOaw7RlnjvSo8WnnOyhfSg4xOhn5WpqbcgY
bn2spFs/yjpebwKv3OkwWuVyOiZ2K/d918TAYPJwzUGMyhQVpFepPbHT9ovGf0nkyG1uTvPmSiQq
2BR9atkbGdnWjygq9ZvbyPkmwNNDuFZfSsCXEXlIW5XeMWf7G0+U6c7HT7uJ/aqhXqQIb4xdU48y
huY+Hv3wgd/BeLCWOHiFJCjeyowd0mVYDFg29AmY+Qry+1j6+iHmEEnl35IUOLW8lBSyyrvwzm76
aJOW0gVXo20GCg2apGP8fNZsKgR+Oje5NRds6tB0zTNEyYZauSoMj8Y29RNIAFirGF6ixxJtii4D
UKzDN5UVzhVNK2nYv5HoEzvbtSlJmXi9r3Vnm4OLnz/gQKdHRdAP7KtF3pYi4Gh4du0luC8ueNgE
XuRLdEHGxlw4fGU7MScNLBj9ys4O+oKZNUnqfbZD5xuSomBowyWvr4IUL/K6F5H7Kr+JtS3Gu0Mf
N8M15ptpF1zQtrlQzvN0wd2G8jIoVdiZzkEryp2bGrqEUX9e8gZYbpj72Vd5AeiWJShd5qd2l3Zx
R3WBDB/DC3LXJp/wmcBpeOiJLp6EP1k0NyVO7eF0L+jY4Ii9G2uDcz7yfQ5dcSySnwy6db8X3KQo
c7pQgJXbWVQwV9ZJzll5nIxJroNvaHDDS+Sdb0P8j3Yysf/PylsLvtGH/oYOez5LNsvGRAjRai6f
TRa4vwvPU+wpwRtc97R1v3lV3tw3sJYBMV2YjtGF7rh8qzsNEeZV8207qy4OtOXbjNa1o3cNAEi8
6m+zmmkQjGE09exCuZC/fKUupbS+O1OQMWmCuBgdMIt+e+BMORAgWQoZvKvEb2+YdJwvCYbsyk48
Y1ZOZ9Oh8O2qw+EvPwH3dUc/8eSXFS/q1QJCdT2Zwn4syLhe80jI2MR8+/Xyb+/e5PRi1RU5jr7A
+DWceT267IBdVMb6Yv8LHGfsVtPFFDgSmcaB8e0VDC62QRFjJROVi5FS5c05HOLkfrkYDR0XxgWf
wlgw/118iJPy9h6Evb1dNsNbvlTVuRFtcx3XtdiLDDdjwt74pxX3/XFhjgZUAbI2gJl3v/hyPnoX
XyRrWjQ7zxe/XASKSyEIDsom0vTjXlyVqUkqwoJIjpVYurswSKY9kVx9Li6OzKJ0m2MuMWesROc5
xH9hrraONMdWEXOkYwq6WmvmHsrQjDds+5/j0P/wbv25dmGL8W+fh/4Pe2eW3DiWbdmp1AQQhr75
JcGeFEW17v4Dk9yli769aC5mVWOoidWCRzYeEfUyX5rVX5VZfkVkiBJJAPfss/faH//j8iH/EIL7
58/4+xHoJ4bT1kH3/H7M+cW8Zf9GNA6wOOCZJSHnsRD529aFf2MuDi1PN0gjk0L459rF+M0FpkgQ
zrKAeHo4uP6TIxDO+T8dgXyM8sv5R8deRnHHT3fXL4Z1EvfD6ImAsDELID20pAfNeEizks0t6mO+
xkrcvjVVw1Ifwpt7H2C1+AT87Z6x9YK5HiIQZZKdKsMo06O4n6pkei0cmf4weAK9mcM0PynYA8Uq
cWq6iPDLbFtfBXe9aGMVQgZl/i1loygF8tJjzGz9aBomCDa3rfaNMSQhfO5xY/6cqLWms7ZqGbNr
8iQfIL8qCAJ9ey3IvHAnk/pRw7txrZdhHaE4pj9JeK9d73lbnD3lVTZu8u5qAQsPZ2KCs7Lk6i4y
wPBTEUgsH3VALEJBl9gWkSrEg2iREVqiUPSZ2T7r7oK8XZvOw1qOeX4YxNKVXPndx2gLsRFgVJ5N
7tZhnLfxt8np+00fsylxXdu+9GXhPqSLwGEBK/haRKP7ZuRVbqyq2iq2OLtMwgKa+5KpxJoh08TV
WRq1fUrNJH9MMzTKFY6X+jR0jdihlCByydZFz+NMJmwHJaUmxvfhGwUapBH4KFLcNyj3beqc4bf1
LnHizcGqN7XpPukLum0UmIUL8DTjvvfKjiIdNv3hQMfCqdOBlKrR73/4PWi9VVfn0SlAw9/lJWPd
mEzZWx8o885KekpRTQwcBBear+UwmzeeEvlzEknEM0snC7SIWmwysq/aJMWtWCSvbBG/5iCOdmoR
xOw8QwCP52BK132WaphkyuTV05gwsC4Zw9kbK/0CM0c/TH1gHZJFehs0vr9rIdFXEzcIDrY/9Hs2
LsMjbwTyXSn1cY95wnjARIy858/C+Y71NXg0f8p/Omt7MPZBPxCiXlRCeHnjFgNbzQCQWQfTnDCC
LLpiKfqRUrKfaqNfpTeO1gpXxCJGZqXHIzxbNErIXNiL55/S5Vhr/UYTi6DZoPC+Fh7WdU/V5Ql6
EbW4i3RQlMChFp9E88qnv4ikpYtgKqCowCBBRW2MlO3JT2m1rpLsqAn01uan9AqAlJWbMigmtrV5
Ko5FPBrbqZqG56ALaFT7qepmosMfP7DaJIDvXG14czwPUYLVT1G4WvRh37E5AWE1nUJr0Y8xMsm7
wpQ+arNvbFFFvNOsBGWHpFO90xjxFbR/StKtU89IaXrfB4i1ov8JxJszLCfjoA3nWon8wgnEOEV8
rY1jZdjqOuf2bG/RsalYw5Dp3I+c1DZuEBs/jNL3TAqOub4ho3CxmJ4mF8toChFA4oakdkRXHW/T
oGtfePo6MdI8/QKp2Qxf7dymUdobSzZazJaUG7cB55IVqKBAIGBJ9dwVFb+vKFTzg3My40gxBf2r
Gqil3nI3gCieT8n0rRhjtG1b5vZLqVvdWe/Q/1c5IvwBcv/45rla8WFXTv3Exy32UTMmpyDporOS
eF+5rzXGDXwhMYF4rst3mqXHkzCr7uw6mLkNTbhfy5b45MoajJpxzjIL3HWOVdBLN7NJiQYAI0me
O+cAaWUX5BVCDbb0dQ60JcSsRKVi0mfjJRMqWkt3/DKY7BWZvLC8q7K6TDAsTgOmwG9TSja3Uvbw
zcWC2q1UPrnml1SVNQgVbIseBF6HDrmmHI1vUPrLmuLItqy1p9RNGmIWU2PgUPHGad9ydE3vOHWw
s/CrIme3Znk5lZ0kIxt4DGb+KjuNAxlGkpqa36aPbja/zqmrsaGFfEe6h4FD5n2jdDZg0LcCYq4T
K+RmStimavYsqYxMqvi5G4kprKD/tpsgcdLLiIYecB2Ak1qxzk3vo9bmNEUGhYjoYDIgxRnTyxJ0
aO9VnFRPWms4O8Rh1oXjYi1sl7ayNPFvXpLgZ/QYRnCjdQ39lpbeQrMhKwoilpM0rMsuoxettSVi
vtfaZxfC7cHH/nQ1nLyeFxhKd7IjLyNC04IV6y2LGs3R2xCocjfR7Ld7IqdyF6VTeoZjSfen47JT
0tKYSFJQTbvE9KyDrgz/kIGtxqwKTXfbg+7iPxQYXceybkIvGtyjV3VaOBXVeIad7VDVYDOJxpJo
TrcAVBy4Lp2MuGcYNTIpN0/vKIQD6JgJb69ydlVNUhO3MPLaeChz1BAcu6rKVq0s8gb9zgzO5Ui4
eJflE4zWOO9SfeVIvXFIt+BA5zSs99XKqUVHKgtxYIPvfIA00Vr5lU1W/LUce+Kh8ClNeGVzlz8y
WeT3kiMA19eoc42ODNVQOzAkvjqWGY9rwrgeCRXl9jB1gGnuKi/z372oy955C0vqGJKk5x6rrH7l
FMTSqGxTc8jIx9c2Iip9x+iQYgkPOocOkLxPqZ6duHPj1GaGasaZ1ous0fcohwD/64jPEzLR8DrO
Vr50WQBWJvNWF8OOWLmRhZWDb6DX7J6VE2LkVimoTZBDRyrcXYOaZX2wH4Y+phDXFZ13HhOnNVZW
36jXWssMlqh2JvCOw9KlixRvFF3bFV7BDBse9u3So+Izqs0OWlMEUqZrLaGtsUvxIKF5/r5E+QFt
MkmDGgeNzeaacagnH5UHX2BUZ+8i4W824nj+VP3PW72cnnJbjbvO1bWH2a4bbU0PQcdGrprik5hh
mv7/FEf3l0lg0THRGf/7gwDC6Fub/K//Wf1ZXv35U/4+CqBegrfhR/+sJfoZUP27Ghr8pjMioHji
hA2WQf0fo4D5G2YTRDXO6At7cxlP/kbE0H+DW4GEuZArTbxbvv0fZVf/CAFCC10KlrjyPbKriKLB
8u9/GQTiNB7ZVRtmWNSfaQZsiVafRNIxp3fnoP/6y5v1t+Dsr9zNv3i9sBRBwgT+YXLw8iymol9f
rBRJLmSKM4AH+UakX6Sh7ThS/+sXISb8B3XXN8i2+NBCeGM9J9CXxrBf/iLDqzXIWbYZ9gNLaBd3
ShV6Lc5mZfwbTg0p4V9fihmNQE0AhJU/xuEjtJe/95eXGnqi+dgBqBtY62sqmsOJ8+pX+wf2pnzT
lP/m5X5+H3750/76esuf/svrpXaeJoExQcUZFTZ9dEU8xewxFXixITBPtqVrh2pq+xAEi7mx1Fw8
+pgZoITH7cM8smqCwBwcdKiILz1h+QfRtel9ICjV9FEm7oZApA8Z1r9Djwf0depoUGkaBE+N5u6e
RiySM/jFboEVwy5ZwhNUWmb1yA2sU358J/qKDRJJNOwPPQan04RZ5D3t4uij1Zp6240Flu0O2f1B
8nx5sBnavoBRHNROk219D//L5y1sCqwxjcXPhnNoXg0MUQahiEzS5BgV8rQATA6548T3pVMExjZw
+2LLTqp7yLIKSu0U++8VWSCaf7HLhUIfkkcGVpluXKPStkJ21Nd6kR7dilHKXUd+92vqlQy/JtCE
4yC0NqYDadSS0Je1SkA95cOTkYp5a7G9+orFoLrFflFhzIhxOq0WYEFJeRbhxBUHk+GYDWX3ZIxD
xkED3/Fz4orqqtfQ5Ju+9fZuzzlrxWZrDg4AGLVn8qlgrRD4H40JaW9c5qW1MGzv6Ba2dedTMPDN
bpFcTWiKTwDsl/rj2pPGSp+S9HtOZc795PgALZGz9WdsuXHP1lfIr+1Ao7GwTZ5Q+WRml2ryHIph
vTF7XAw3xySOeP4zrFIg3wi6d/Ngfor1rPgBl2v+TP1g3KnGmo9xqsV3hk9HFGMw9od06L8Eccff
Ieaaw40WVZF3bHvccCu6BByI5rrRfDX1Go8AqTV23kRozr09E9RyK779q7gM8Gb2oxpuHKbaH5y6
jS99qTv3TpPqGJJj3BqrpZfB4WvuOE/E0WqIU1aJKS+FR7KPtH6meyyf2mMlXe9aV01xjptxeoTl
kd9YMFgPeaSooO1sJ74bJMCbtaXLicUi3q6REEaDNEumvL+XXpty3g2kwwp67DOaMjhOZ0Tp7ilx
+EAHHT76QbDNrlsMcoId0nb0PDMOK1ujBtFm4Sw2bDgt2iKSsXwG4SjDpkuLXRzr2DxBDb+YCA3n
fEq1vXCIcHed75brWZ+cK30d5V4offxMlR09zSTcw5g7Wb4m5mCeyIRRdOl65R2YeyI2k6lZoQ9i
51Bp8RRKBqt7jt5qXdSOdy6AGob9xJthjE5/87ns3qwCK085jdYriCYTgNesRw/MpOmFcbln1WRn
co3oqX/YIuiPlebV53zM10WKFxcIaX2KrLx6bMgohE6lczBLasM4Rny32fe7nvoesci/Cjc275NB
OVxsHmusKWn1VWJq2m6SRO5j1bQHL+eyawQcAQ/n307oY72NEaR+dHVZHDU7Mj7GxcvHtztuj3nd
B9fcMBRwI6u5xI5Tb8dqxioxtGYXNt6ITSien6ORfArJhYHgE3nYxiMQGLccjFuQjt2zJYM7BzPO
uh2ovRKkpnSTSoU0NzfCmfaNbjCytDtQZ9AR5o+q6+tDyU1lRUTmQ03uY8y2ZkXo+qUrmHGw1mDL
99KTnfVXq+9ec5yEXRuYa7u2+HxYgGPPJQ2UKYumLFVFG3s03wLmnGQ06PK0W6L0zkvuJse4K9xN
YVnGpvPotHGL/AlMp75NTBptVzl694PBcXdt6CM9J2DtiWfj491OInh09YIShLKkPCRSR1VVnxNK
/JQp1uvlcWpUDesEoWDREEJH05I9wOLmDJuwuccg7VP8l6cYAYu71DXlqi0FSYEoekgMeSHHLMPC
btiOIAHyod6MPNc3MpFvMcDg1ThgSnAyUZzTQBqHpnUBEAfTezHJhzql+nxZS9We9sCfcW3Q8ImZ
ONMOZ25oiCa+zTInX5YguZhzdqtKegbh6KSl83XKTSp6JtpczWLD0fxlzmqKVUoo/qm4qojz/9Jq
7CB9Q5eo1rY/fndETdEut76jmRbqEtD0NYF9Wsf6xDeZYpdtlthiM3A1wV3aaVF30lJTXHSfE4Is
33ENfsyiozjDv8hAHFIWVVKLbyZljKtKY/oyZfESeGov/XqfOOpVRcydOqXgtrpYJnKN8PiaZPkl
SRw41k53cQ2YCFNU+eSREOvzWqR3HJHIvOVeyw2ueYlArCa9dxf09pWygWve+A9UKjAkjy78K78/
1716qyODuvLkzsMGM2FezQMqQczxMWjyp2p0tnaqOOL405L81A6zIw5eUrIGlc0X2+CeiT+rO2iO
W+1MJp+1wUj7LRK1AAHdqBgCutO8uXqtN2Ey+PVay2T3ytTurgebCp41enF5V4hCC+ELJU9Z4rgA
xZYnut8lTwF2/F0zYWcZTDm99p5Sd3FMXJSIa3aV5BufA6t0ztyj/HWVBfN6ML1+R+kBne5NlDw6
ne1+xm4SvZdgmwiTCLAXmYLhBXXs7ACRWMeq989tHRAO7NwMAD1uuF3pkaNNTMCP+A7rg0GrSkiJ
WkbRbEWTYLoY3JVwyNnUBQkpp6YuXJFtQOBJmvG+7JhxW05EwSopzPnFm0Z5nUmF3Y/0cT46ZkOg
mQ0WCsMMRELHiyzWvfAlZbNBNE9nKn30+6assu9sfKj6VqmK7qLGzcYVl0JtrYbY067jlBTXLNGI
Z41BvO0kDm9QKVrxznPVvtMG9sersbdpLDFoock2oxll+0lzfI/NfuxuFeNDsnan3tlTHOh+9oQP
IDtEGdpF1dXeNwJnyVud5QrdS2rgnx2Ri20J4nrjkEqSIRNFGtbzAOrLNE788fqrr7fzPu/j5XK3
suoaz3waVYTb6V+fx/84YSyHVi9gw+Cx7GBtQdDij4fWqEjsRs4sGbwT6u96fkC69MJ//Rp/PPP/
9TUYl349GHu2U2KW4DWgkGys+KVumbntjV3+O2jqHycYRi5c8wwWFqBYDii286dxqUydoa5HUu+a
91APn23Vhr7wdv/6r/nri/yM7y/8ZdImpvOnsSI1xMzdT5ihxEm5fK1K4xD5T//6RRY/zR+GCZsN
EGABg1zQUtdm/ulzAQuUax3yX9hs5q23HXfWaThRVb+GM3+pHv99c/efvwjk1/SFZ0DmKOAbYRNS
+vVD6uin1HCkmWHaRJwa6dL0wqhthxv3tnKVxiSxVfP7W/n/pKPre9WXWGIfIOVU5a+Sg8Nc+l+b
udYVEvF78vHn/+LvATH0CYdZC2gndoNFVfhHQMw36AVkI6mzKeJEyPbnH/qEYf1mwbzwA4P/2aS3
+DD/JlBo9m8m7YKsF+FvuiY/+T+qYuaX+OM3ddEo+KIur2ay/TT+olF0ZF/poOT0glhrXpNiwJZ0
TGMryYsb9itwbXSUGdpUbnwdG8tjVwOG2ZuR1jp3RsbWaUXa5GrUzecM6sDyhs9UTkK7TU4gEs7L
0QA4eHDBu1gME85EydpWEV5SD3Zg0DZkRZFeHjJRlmaGe8Y02VAYek3jaCcyRf2alMNTGTMehmau
N9NL4Y85lAag8ZP5NvgV2HW8AJIwbKq747qeiKRhl6/z/NSDH8QgAN6pfWjjQUAbn2G7r8yS7s73
odL7+pMIaTLsHCvByYv7gw4fcIqgJ71gWKC8veaVDwMpH3tdlql80DPeBXzzHA3WwEA5HGCx8Tos
uV6B7FLpGZwxhlQTR2XPlBVjw/Gozu3xrGRZYFCW3jYuR6osnbRjNIo4IEM6uPkhtksPgxfH5xqz
iqio1ZoaRr9MeD2cAuYLnaXCpIGTAjk/kwVnFSjFkUBymt5BjFDzSxVneiK+610RfPNAGTNJDm4L
DrMptJvTOHjlqqkiv61lZcexx8n5J31VBoj1sU4LfUt4xf8m4nSxyZtww7+Bh09KfTV19qSwWJdR
+sVWRpJfwIXH4iBtO6vCcqgw5tmdlRTAAuPODOPA1toQbEY1v7auRZcZmnRAo1gpNaBfgdZg6aVE
tZsZIStD7AJT6vNTP+rN10SXg6UzGVQg0qA9FNYG/lsbbzqjMps1FihL7itWjsben9vFEc/SoRhv
OUyq4VTAk6Cv2fWbjP6Eudd3vTXTFONrIkY7sAXPrlkUSXawpzm1j4PLSHsDI0D1gqlgsIaz9Kz4
wiytGKvTkkIA+ifdg93hHNyzF83t0KqdHmCJXqpPEsXZFAYGlnLn0KKW58ehKOBf0YJTdZix5nF+
KJ0O416BnavddDm2hntWShE7bAw/7jmbbE0drILrIuyczGHejVvF5E4+r9e9sySDb6/pvp1Ymc/1
kB0DSFzVNvMBZm/GuG3VG3aEqH436hbOkzEMSXP6vUJuHrSehpiujqI3QYsvG5wIeOhWBklLX8tS
DMdJcey/xJ1hchRP+AIMN7i6fvpdUd7lb7run8VuJWY7/0DOceQY9LPITbH2X/IeqqFmjdU2W1nX
yuf8lvnxEtiTuJTuWaNqyfn3KrbGjYIUI0JTBmaocezmsNUXaRayrfXw3fxelmZGbV/h8Z4C/ZD2
fYHitOp63+32SRQpuCr9EGUPLGGVFTI1Qa6no6QZt3auEZg0K3Afr0T61anLat67gs3Ki6iVaWym
qEzHNUTXPjl0hidhX1HnpU6uO0zD2wwj3VrPPfoMbKdO88LA9CfIHVzACx+QihTXZHil7kDx+57+
4EBli6Hsze/m04E8Rv31d3NpkdA7f6Rj1NcPDWGj/Os0pbURDkVTQHFz2McdWXPwbanKusYLga22
ee91axJPhWwZGYbJ9mGcsLstoRf+bqssZgyl373W95+gpeWk9v+PVklR24U4dKXbLXAYBChSIe04
bHoWHB6xEba/AO7+U59jLvWWFup/trpz3yLXb5BePP1fbHWPx7piiSp/drfXduRqIb4KK7o0eYwV
XwNfQQwwM7No42ZIj285uaJyjRhP/VRrk6NDHQFwu/fwc2b7eaB83V21ps6Ghwk0xRoK45krnKGc
QCHNMfVwdAHPlfsoctxvY2Ga4lw4cZCzjlZj23wSBdJYeKOgyGItnc5YXCvxppASZgE1HmZwL/T4
QabGaQrchmjlePS4klZzZT7h5ntoPJsw0MDtj92EXKX2SHutg3s3Q6hYuV2t73UbJQGWMz6RJpVE
uPCaEET5IkvnviPFWnbylnIvXBEa6KAGz0M4RuScBZfeKi3lRbONc1YA2/HQR6ieLq9eZby0Wfzo
GAvNTuUf+Exu1LSj5zgmVZduR+WE9oZYdyUXcqS0YmQshHnLwsyhLs/0z8Ai7VcLNzHODGM4tnm2
L4c4PtHNo++cxuKxkvvFVjRglccOudTSssexDk5+CrLHoJEXgExZb/AIiS+6I7CE85nUAtyxkyFv
5nUR7AyzElAZ05FShhJdctWPZXFF04l1IMjS3ulx/UNAviP2Sot7ztUB38R9S/D1nuOpqzYeFz8/
OaA7pC94jukMxiu/lkSMYhanOTjuSaF+ZyJ5qJLE3fq5c0fEXb5xnPmiKQMWfmodxyJ70pI434x8
1jTDA7uNnPgtqBrjGqPB7KIKBkqQ0CpEZU6w1Z3W/JApcEd45Z+emuJtoNMWgsv6SDD1wSS4cXGn
4TaYFJtmFabsDNgguZgaq0Fdv7HXtB/A36UvXtDmRxkTyKyAd38BIpNRilY5O0Lo9p6WXW2dGOW7
agFaerhvqZihI8coynAGnrjuJDijstWz927A2ZPnZ4xLd5JI0LlswDwPUd2sNTazm0D5bwQNYYyU
C4d0bvEtWVhzxUw1XGeFjYX/XWKT2E+22po9sJ+Jn2LznapGqVZ9U38UXAmr0aj3bUkfaUvZ7my+
k+7fpw2WBbNDr3HmI/EDJwyy7gwZBEHMpI5TOuWWfor7LNYPvfC+27IjKjNsY1zMWKSn7ThN2xi3
mRnHxVuqZUTbYvED4rABJaRwduPUFbtUBV+GYAKOrIydR9h/LaxqNw3pzqfUJ+6JRrH3GENuAw9Y
BR8zwzo5dXvuBF79KqJUnqa405SicvbcQ82UILqkGHbN1iHb0t6r76HscAkPNdlaYRfujqqvZlsH
IniysUU/wrnsXklrDI/CkvpHQM7sMVFln64nss+HIa1IKBqRkjy1SyN77mvJKYmExxZmj69WnWXE
p8Ca7HOkOKIObd+/9UM9PXuJnz3wf8nvfenLEBNEfIlla7GXn+otx27/gx6hZG9xyNoDya7v+mIW
XwYZqbtMoTcz+rmfru1n97LsZegqSj3vOItmRJsIANorvDQmysUYf6tiHGj7Kjd95zINtQK2hLS/
VDADqV6PqZrbLUXPQY8BUHTvALO8Hto29K3QR1HKN3arhkcHiwii3SA9deAyHGQ4wDVPds6QlOnR
wpXgfKMFwZPnVBoU742dXX1NlOb2Hz5WOG/XVHkJNatRohT1OqhazV13RsDWA/iGuAFz55OuGo5v
wEAzH7VXTckChOn1W6/37aX0Wv1FTn73Jhpl42qKWDzBzOG3HVM5u2HvdWzwdT9OQHERnEPW4GzZ
7Tyih4Rv2563wRY0wnFCMmWwnzjXAMXrI+O9IieZ+gZMcU96KxfwEQyyricVqzYtKLlV0Y7XvuJi
9VGHqb1rs1OO42SfdrLjtpjxAMa8tkXqc9eOy5O4yqzgMEYVxpA0NY7cD55yz44fpqlt7kuhrFMi
FASt2YdYKuZD1etfSsPVw6lhx5DQtLWqbOtFts43O6/dq+lVj0XlG99is2ZpU+gmrdNtFVKLPu4N
TfsIGnx3mP7eqtl7H4du2hB9VMc0AckWu3p5dfBFESsdih2wd+cSmz7CsAm0aHDs6dnhPBjKuUq2
ZDGKzznI1ZZ7+LwGnEzRQj7BwLHi3rjVc+rsJdLyJrEH8ThB4diMwZCHCeMTJ8fCD204reSAFWc6
ph5dI4Kg0zZetAm62tRpB3ey9AvnuG5XNiXgY2Ff8iatV43nDWfTi7B1tz74Ehsg2lNQ6tXJ6eso
LGSW49+J0Sm1lspkOf5oZEBk1J/SXVJG0yEoC5RSS75wYwDXMfoIvjwtoqm/K2znhwdQzLaCvbPo
4KRsVo2RPAjL+jCU/bV0hsfeIFxiJhV5F2Lyq2gIvhJJWjY2Sc5Tvg82eeNQIFeYX/EG8pjXAoO2
hOoI01Gsx3jAm+syVs+Ru9cS926qrbtWky8c/UDqktYk7fec1t0+6gCq9dK9aC6WUBNwYMmpIdWN
a2Sb54B/KI3hUOr+jgQLUC9DVXs3ENSvgaLFmspzxYSD1OWps/Wz8W5S2VM59D+U3hmreawvMp4u
rdLlxUPnpSwOKAKZ/s8AHOvKH1mWtJl+MU33kHmBBdl/tjaD1RIT8rmJClJFcUdXQsLcE+lPUiS7
3uX3wBDHyIlzf9dqLPTokP8eQw3Y9jKpwoinyNpzGREFztItZjiLGgOHgJNY+LmTaeG8n75Zkxu2
tHessjHBHlm3z4lwnyV8xVW1rO1k1T9FstjxlxLMtUiklwB3D7RpYNrnDnuox/wm5ylsM5mvMx4O
G4OkWZ0CyEy09C4YSG0ZimAHBO5gQyk4SYdCvaRpf9bBnGyaQOOrpDHkjSD1kjZ/AqF7091OB3Aj
dDiVhHcdvfkeWEZH3IpcAnq/MelPNmThAVCMGXdXXCg4xtKJYjdy6HVr1dt0LOXezLj9pKaGatER
8NCNPLtv7NKm1qvN1ixPe4DKRe+d87Rz+UkUcAvdVecqoS41d1g+6H2sr4nynIfC5x/F+ozNSr+b
HYjAqjsQsOC3wXe9dhTDCpL7ieA2tRnK3uUqKQ5YBoK1yYRGMEaFNIS+OGCb16Wl9RSjBw+VN54H
XKYqA2xB+mqfWuLFsdVG10woG3P2DdXg0rGnyVn/qawZN4jcVZgS3+Gr7++559V7Gj90yCiQzzgZ
jeuupPzMwOQOf8EOVhPvxaqxI1zPXKblpVZoBlkePQ3VlG/qonw2tPpcCCu42UYVHVTPj2xyU20r
6GthL4LqrOsgtjnGNTvYbTbPG69/4bBqEcZp04JzIFy2lv0qYbPGXlL3+rRgfwFyoOIUUDpSQJtY
iyktfWedNxziTBokxGoFHkeadfQG0W7qN76oZ3jpxKALNmWAHkjxNxO+/sxItkESDQ9aGuESmTtq
nCxN3ejSU0820//KTRRTQ1nten2YNlGaqmvh2tG214aOSGGgKBtMarvfAiCRe0zF3d5xZfGZG5pz
lAgZB1yDcpXjl9vF0FtouAElUK6kcBOf/4g82qpnNl3XAx+zxuN8h3MHN3yfR/rCmo4K5xjMQWqd
siLrLrap9V8KgyjALs0Mbtmmh7QBjYH1YAJu8IR2MwaX3MjFAQZNxhUVZFF7KAsKId3Z6q7Yu/Xr
TI74Po5dRZUivZvTgaC0dZ4TO855g8v2CHbTZBE96XepwYFmBxZHYGjQnYwAvK/XCAXKWLnMcydO
EBMRgGD81O2Yub8MjP2gCBKG0prp2cCky+0AG7GmpTdHmxU2/OKpwYV6qk1HvJDgd8PITpOraPXu
0WjFjdrfk0r8Z7Pt2kNlclpVbmtvyyR6ilmV83kzSLvWm0pHc9toLgHwSQwrjNnPRZHeIgEKgtA2
HUDdvQ1Wmo2jf5hS886eim1WWZvKgzHkds4P1t50FcZvQ6t9KyZiYBLHxEwye5O61WvTxNdslNXG
9xO1NhDMQreA0IERB6sGZX58y9xqpbvuVljxBtSWFbLA07ecTS99wkrOc1OcJsk54wy5RmZkNZz1
e1dVFzcLjprn0NI7+Su6VNWCsuaOM6nqVua5RNuD32EIXYdNo8QGF8m40XzGBkAQ4xJ8s46ZaSTX
gMHg6pRmmlLhXleIGyVwqNbmt2ONQokeKAiIP4wSnhUx7BY6oBPdTqluGi5DwJhWU1ywBSdBBWnn
7ybsDWTW0OeGR4tGISHqW2vCoug1fPmTne8R3bL1kGj4fbtnq5YcSecs20QsvDYuAfu1a9vJoXbB
hy+GpJECytXkaveBnF+7EVAoZSlPqcXz1zZJxbeULy4WJkj9PhBImhxL3dylSUm8JJd3PXUDbhYV
y0xxRZl9rwa+z15E4VRxSydzY5jOTij1kI82/tyyBnkBwQnHtXYwekD+mkk4BALq7GpvuOO+GYk5
H9IkrcJWYxSusvtIeWflqgt51MMc+6/TqDY9np8uN/fopSFuioMdg46AdbUyWR6m2JlnOPSHKAKK
4HnjRdnxpym6I4jQS542t85xbtx2bp4mnoXXgPrNjxUSgLA4gGRLkYOZlbt0ZjBRXvs5ZFQDB9bw
wmcbQlzn0b60s/b8LUP5qvz01qgFgVFqB5t1eTTH94OsftTVsKGdZ9Mm3dYZm31XVSizfLasG8O0
KsJhMgH2OoITR/tg0pIw0BgKNBS8lAvDt7ofTfsxx7iLy7sDJ5q592Op3SHUXbyCVLBhF98zTf+S
/2/2zmQ5bmzLsr/yrOYIAy4uujKrGjgAb0g6e7GbwCiKQt/3+KMa1Ffkj+WCpIgkGRHSi1kOciST
USIccAD33HP2XhsmSDrX+751WKiNT7zzW68t29pdpq5zK6CxVd9sMsRyrsgHlV6rZV5o7O7YjMwo
vAMFnlCAkLIL1EM4KNJNIxbYClniHe5JaoiyRYvRUCzW1Seu4IWNXKxferdD35OU6qkzUFHVAcaG
Fb0iq9MU65GUtE4WzY6RtqQIClDRb3jy73PVMTaEmoZbJ5TQXpvoQHNxgysSH9O4o6j8FNo6yZ/l
52xuzumInYVZ/xLPHUxHkd2miOibRfrNVF0kjX5B8tcKHpo8zOleqiRnZlA/JWZylSWBmy00X/Lu
2RqZqOPX58ET0VrAtTt9xFuRs43Khvqii6J7q4pvgYkhgijqkJTR5hVlIB1u9oGUM5pX5fGBNBJ4
ppPzGXjS5y41toRf3cJ5fuZEk1MznM7jlhtzrZTU4CwK+jMa5+6Uk88Ltlv3BVQx3xDVbSGcHcyy
8lnmhnPSw7EGikXNIkaQN1pSXEHdCzwQo/xvg8TwYekvrYDuBz6NyxgQSKEozurv3oqguk3N9k6i
qfBFWTMZtcwvVmUqu77NpVs1RrmVSnhN8+eFmC4KeHKGxgShU2cvp3GgHRtUeAhjqisUAbk71/2+
0whIweh01UfoztoyvO3G4YFHNdrHlbOza3Frx9kBHlS5acD/bCNrGeztRELYiaE6yeewE/NRLF2E
zjPtYka2wk75SnL92AdVu+WyiBOGKXQEmBhRD6m1y0wgfZHDoLkw4OYHO1SMw1xBlaeGXvA10F2+
YVyzXMtyXo561sMBa016DTKw+xuFlIIDbazpLDfV5iWmmdW56D1IAnbAqWyDXp0eAYqF+5p9/6mz
TNpj08jmma7K56Ge6apYa89liAIGIwarOEoJ/pqjrIfH3IBp2UStcmsPerErWI0xI2UuZhIfB3Z/
tMfa2rMRvTAqUtzafhZo5HCprzIVH8IP/DqLxvCa6xQKntJA5TVggogCjreB7NUOG7YExIbIE9R4
N4z9uE0te96aRapfxrpOkIvRqgydyLrmcuEzqjFAprTUN3mNlZ2G7LVSwpgsMUo4i30/52bDxU+f
zMT6XFIfuz0WJFevgC0TInWPqRGHf4keN1EJYomthxkI8YNBshtzJMx4EsdXp14Hmva5qfUvkQVX
0VwUT7doFMghvZ+nSXWB40bMxwU4uIBSW2PIcTDWTeiksD9vYr6+adAPWb/cojw1aRV2D12qnFmh
uGgH7byrBejgvDX3YZsRZh5qrQddcN40UY7tOW4J9mOnpRXVqeXE+1Ih7E3UywOti4vcap6hzt3E
Rg1Yvy8/L+asnmvNsNckpKlpWV3IMA4maIqRbh5geZxMa2R7NFHD5IHa7A36FH4vO4xcBojhdEDY
a0k+Pq2SSzmXgNcnpHMIcIwntVlbDCh4trXIjdeyjoszW+9BM04wBbNQRDc60MebqViGE0Pw0At7
nC5Aa5Ah3lWSSD9uZI9ZUHLB1MgINm2DrJRBJlDfAPLNzVCL8FzrlfIUzz77vVYlGYReSp29MqpT
i82oBOrnpeBuITtG+DN3q2vDwbo0s8igg92joc7z8C4kd+iss8ko0xade97Mp0rbsviaCAqD7gDk
TF4unSm9ZhzzkJejvdbL2aTyOCVIKFXgnhuhLzUMHbySWWTDpxQ2zZky7vorMfUTPfql7ireEbpV
0Tyk37HB8AbGO27octbsoDCsJV8bJ2YR1wv9rNbb4jqbiuJMH0rrRC9nsYcukH8Vox6eDtpcXwUa
7FfMLmnLQbVCop4bbIWvKbJvUzucDinQVWya0XgCUcLw085RP9E30zuPN6D2oKe96maoadbeU3He
CZzvgTaM+0Av2x0Kxua01BiVtbhcVlZJrntBhds3JyjzUpkrXsSJ0YnO5SqRdKKX+p257rlau+KC
DjqbhWJZJXyKEZ8PYyUPsu96f7TN+NRkOL0dSYSiIa4PMJoXyt5UbZODMWqdCakRbCgRQKzpsZVi
s62C7BAoq7dG2DmK/HCUp2jb9K85AjKB+63Tc1d2TuprXUgtjmTLKa8BxM0qur0QH9xCKUa355PG
uMZGYDjGT9qgRnclMkM/Z+5QebLmJWyl4/IFbD6tOkD2V8Xa1821MPRsTP33UcZ8s3YS9ZjkU0st
a9vUKNK4EIk1XjZk0pEMDDzd9FU6X1tMPSH0FaPh1Wcb13Nzodj0SQAxibZhUu/Yc8ow3BpPRNeG
e+T/+4LUwnQTFPTrNggXEk8t+pGwSsJh8m3QpQl23HAoXrVA174ErTOezKGVviLVCmLC04P2KaAT
cTcg+0LhWNYA9Iclto9VpkerY3hJnkgHnZ6KSC0Nn3KmM07NGWXtVuZOM6ExRM5a8wFQJm+G0WwJ
YOCZoE9dYaejvms01gmL1B5fq+uCTi3bocy8DK2Id4GJaXzEqbuyzmo10MDYi3FvxLQLGQSmA+a3
RY9P14zZTzZ79dKbZYamOihYcPy+DMj21EJSRbZW/20cDDnnU4aQP91lfT/rfqU7XeZlDg1A2I6F
zH3U9kzrU2ekDG1mi4ZZPq/giLC27HBviDk70SY7IoZLDt1n+q9t6uVay5Cm7xwAczEwtwf1W4x9
jMgf1n+F5HzbiVC3TzKw++exxvKHrH7Y0QC2tL0FM2+5Roey3k1RReQs8t6lSOlnFNqXslAAsdgo
DQFGmH0/bcO8p4tqhIiJN/wQ6YZuNmsbKlioKPtAT6WvSRZoQnx6afoJAsX8NGLJtZkyGTkS3QEs
PfJ+2sDPhpFmxnEs+2k6tqlRPLZJP058atgRZ1LrtZk0qNoY3AClRl5PbP0cQuZfyWMzUBcOggyK
geRGnK1TfmVHg5JDOYeGkzRIIFzFLhd6JohFenI5EMPuDLBdAF1xzZVYFOghHXpH7V6lIphwqIs6
q94fCu08RreamtnCG4MYyJeKZZMFxxgT0yWbALtJ1Tm9QzcBoKCDS8KZr7WO4lolq74/7ZHQvzDv
mCdCzqx+8tia9uamB6ehbxvYc8fQGZavXTrRAPguacWawDqs5opl+9GUNYCFVEYemy7uY9T7Y16d
yXEW09mwqkd2VOHkzLJNi9iYJnarn/ZlS+eM+4nMp3GW8AN/CECl0pfWjTVAwfe+yTwrehuhb2Jz
MtwcEWZz0cd6qPvfJZxWT7NnB9dYRmffhZp9mleXOFLxia7KzI4ld2S31U/pDQi5sTkyWB0obhYF
A2EOHqRGQCtHhRK/sJEmTSpu0YxuAWJ49HVoR6XDW1nDc5r7qElhCwyWokH7RGDj+LBklBek26p+
VqHToQuiDbSWMFcmX6YFvuCGXDYYy0bCidalfTUoJVoSRDvmgNomhQnL3UxLMo0dJky5GjiBW834
LVAJtSFbsDn5ZC+TsK/mcMT6Yyztchgt8A63ORoIbdsxlKBGakNgKwkFXIAAXkz5EctI3KGXddqJ
2VmE9hjJDFQcOkZF/mgBUpIgXKMwoSJvbZrVojXne6MxINyr9kjsIKjFxnStLIruqHt1e1MrUR1e
mYVYvowYkhe0r8HK0iFC/iFNTIaoc1DYEhNt03/W6iVP3TiP6B92I6GKF1WYDV+ZhCYkyJJbN/iV
s7TTRsPYdreIPKcUs2oW1orORuoi0VKmV2CkXb0Nh8CwdqozhIiGI9uEZ11HK7HZSZLwJBPJ/FXm
MKIOOq5a2y+rjDzgbJ4W4oNJqGjcbFwdNYWB42tLtC5hD3GeiLtBjoSU1sDXZt8SRvAc0fDtnwz0
Gu0Jgcii8bA11LzTrQZLVkfpQ/MY2usZW3Q0SNgEbH3jDFZ7XQygD/Ek5KkX4z02oAk0BCDNfYbk
hhc722uUK9l+Qhe15c1IaqM6QNBOiUFkKD6zR1zDNXTjzKynuvHiCIbCSQZyRwL8aHiVMuhgYtFl
lsbkn/F+QQSjZDBvRNAZt8FQ1/0940z7OWDmSI9VAxIkcke5D9BpD7DZMsmmn5uD6UDlyHxbDlNj
XNH90MkNMVDIH+qgteRZwhDlAmYpYt84bhfynjPZCCBQ42QceOt2+mnnsJnwRtRmrdcVoVGz3mEg
8TLN7GeXh7eLzogi0lGXTUZ6zEJ+cJo3BPq5aT2njKpte+KxqNrxImIEH2/1Fse+HxdK1px21ULH
TKvKZU0L19PorKVVshA5a3Yv8AbKfItfCxhDi4ffALsRmPVu1msZ7yLqlY6zWcaXjvsHXpBQDRjO
cYp2KgrDCYxtkAafHUmwEebMMLd3Si8bZ2sOKhNg8m2xvtf4kajJesizYC9z3AVZNDTH2on11K8T
wxhYDcflorMGMblZm1kJFneoyHt2tiR6YutR45NG5EDVAYXx5tCTTraHpewwYU8crvXNAFm/m/N/
DR+ptQQtMZbdsGsBSk3svjOGg1FJo86VePJjUrVqpAOf0nJee0jKLCFqAwCbT7KEAKNoY8ss5GHK
zXk51yxZJzsJ+YtIbzUQsBA0Vm/zu4v5Zfrf4Wv5F/bTVWD8Pc11jUZAJW6pGGfBDCKXR8a9wgff
CpA1Xca0zFMgDVauXls2PH+9rlGKpmW7pV0cbItQwpXmQxF83iz9L47/UdfN8VfdOENJHesu2tj3
x6e7Fi0zQRwenfZlS6AmdHgxI2NQown57h8S37841b86FPgh0mgt5LmW9cEEu4xo06qIbEtNAIrG
KBvDvFLZkYWpff3zQ/1Je28J/LYSvAlvTAJ4P+rI8aT3PDq6F3a5+AxRrhlcgkpxuNRZcdWyP/mV
w/ejkFzHSwBXCec0qmDNXOXPb79HdotBzI1peMEaXFMmw2ve56qHKPYhatSrOkQw9/Nz/PPl1A2J
QdtaxeuGJT/cOU0+RSDERsNjTlF41Gg4azJEM6o1dL8Q///pctqSNEGT+EcIMqivP+Tq6QP6r5HA
eD8Auf8AizA5WXoCC+yQrXWZQSf7+am9F1fzUHAwbIMCzJONhVmuF/uNpxiXbZUYYUGNbNc6YXZ1
jCBsotlm/8KX/RcHwgLPskSJg/t4JZC+PZAz9bxzpzL3ge4ON2hEo/NJDj+YZX/7jK839rtnnN0U
3S5ME0KVFg7D90cp0oBfOhiJPxcRqoOUCfiyZpCFoBpcA3sI3JQwucwCR/zii/uToUL/cOgPz1w/
I1NfMwv8IjdWMHUidqlGxtUYt4nb0MVxw8ZeNpz+3VyEgY+ootikkuQwy47W4nzKd70VhL+4d/90
3R0BOMzkkdHxegjnw8eqYgbsRPJkdB304qwEcHo5x+qvPCvrdX173X+YO1S8AlwGvuj31/2jucPs
Wo2yT2+2slfYTLw1d/ztd/3xzHAWAEnQeKsDQtB1/eNTqSP7Zl+b0JDVmCEt2MJQs08V1LCfPyMf
H39uWYwHvLuJqsHwD3Hh3a3bquhC2hq/JYlbojka5ZBcS3NSDTdCjTF43472jzwrx3jNgCu/dt/g
xS9lNTdxGHXfsLf/9beL6rW46ZrX1+74XH38l+vx/vinxJn/OL733D2/+4tfYNecr/rX1VrS9tn3
g7Cirv/y3/3hjwii27l6/T//6/lLHhdeTNkcv3RvbSeaqqlcv5/aVbz/+H/VM7jh/LXoVuRw9vwv
go6SuHn+69/0O2ZD+w0TC5mnuKYEa7zJ4v87ZmPNOdKwsRAJLpGSrQ6XH8Q9jWB5sEvCsVZCB4Ec
fPM/bCwaoA1nzYgHs/GN3PGPXCzv7yAsLKawbNOm1Oc1i3b+w2uJCU1WjGjn/LK5DtLeVdk3GLCq
fn6fggj88BjqtuD36xZ+O+wD+Mfe36mrWX2mJRl4aFfZgVjMVIa6H1FhNErPstwO11qiaYiJ+77B
yIvO/Umkfc7UXdYv4dwSyrMSBW4bMkcvED5ZZ8aki68ScfoWVEB0VKa0RBdSzMt+MWCcm/BDmk1q
teGFac7YOXBxLseVkvVY1Y3ygPe1OesDEZ8I6EukqC0REqVGt1wyArRjmyjtF5M2GhBzYooQ7AWp
djFmNf5w20wvCxEau07YTMLfqqAXhPMMybIMYBvdi1/ooaU2d60P62ea8FDTQCbpeVVFgwiYtqqD
vQe4MhLnzE5mYzv0wNDYvWoXIAXCfZt1xRm2NfWkAVvs13kFeZgM+c3SwB0EcR73oD+0Wqn31SBX
SSDYDLRLaTgZt7UCumnfRI56Mrdox3yiBsAGm1rUH8YyNWukvw57f9HJ4vME1+nUqpsRY8mgJq2P
5wCE3SrKHet1MG/O833K3EJHIqgPkRcEQXVQDbPZV7LT92Gk0wdd0ByTzGkMA1pQQs59JtWE8mS5
vsWyPrgJW+N602P/QzSD0YUNQhndzHiPnjLs2Me60uiHkmO6QytXnw2Fkh5xUY3ndhDku1GUldeT
ZbMtnRRPp2xyF8/I7DIsRIFCZB+NP7XddWO64Db/YtQFbVGtlp7SmlhDnG68VUJ9vh1GMaIVipQt
UymBNRiZapa3870lw/pGQYFxylgN6XhB0kBCTJEhD0vbZF9SNexOFYmb51ZURLKmtFJ3XTJYaH3N
3DnhpkMOL8V8sNWyeW6KQu7Hxhw9aQcCQMiUvzSNExz6woxxKQMRHqPOvkjiRb/QTVu7FqAat+kQ
yVVF01aXkz40Hpzmojqf+lCyN/kmTJXFJOhMFvLzLNXM3H0XpuazOWknag4RcmPPkbHR6qG97qWq
XjeG3t2gryp8uClq7qsls74DzEn5QjjBRKTWN60q0MmaVhqSr89/p1Ud6XeLzYgVSFBdgMV/bgfG
028Vq0qGCMarp1m/CDo6dceuC6g5aMWF6Zb0wdQCYKA0iVsj8Ac+jamEvqMuBncE7HbjaLSDh5E6
d9Zax1PZi7ux5UTkYSUzwPA2OO+lJHzItgL9vqoh7SL3ic6NNp7u2KiLS1LFEf4EqD860dcXwpnH
2zQLwbFVpQ5tQqO7vareYuQRbauTNhA0tIVo3jO+waVleAWe4pYuPIuXhVXhtbJb8Qoh1/hSdALe
3kAc4TjKLtiUPQLRgQjfE01MKU+PmjvbiP0nAemq6LYhLkG/MyPy5uXAQJHkN5rNhRLfauZSwnTu
YuMsjcr5YBKkc9IoSXyI6sjZ57IjsbGjYUBLLCD0ZRSDuEmcxXrVFDgcbqnA3CQ45svPX+Taez4r
S5SmMqq0LMSqjsna8aGcyixIZAsBI/7Yhb6GGiMo9a1NQksSZptB6DsQEPRQnHPeTT8/9Mf9x8cj
s1i+LdNLJ6Qzv4JMJu2s7TyB+okHuP1FUfqxTP94lHW9fLPr0Fh6VRRBnJ/cbJhYuqnneMr256fy
ftFdLyLjLba/0D/Z27BDfX+QpklIKpngP7a+hZAf4YUfvf78EN9qzHd1LwACtk1se21TUB9+KA2x
QfUqprfIN4+TJxlCbRPP8Y1d4mmbw7SBi+Thn7k5KK70Fndxa08/IUPZi07m03EfPY3dxrjJjmP+
/QL/oyLyp+Xh2+rw/+5ewQQ8d/Fz9q+16vuX/yX+U+X537Ce5DsFf8bX/kdr5Nunp3Kkoj1/zqlF
35eT/b+Oz+GX5+y1eFdN/vF7fi8m9d8o8lHuYJyzMBzr3L6/F5PyNypCfmhTT/J0vi0mtd90TPVU
n+Z6s2n8px+1pP0bFR+/h00S2+z1J/8gv0K8v63XWtIgQMNgJI9yeI3FeH9b90vFMJVV2Xdg2XQ1
ABX9UAhCyFPFKxZ5mAwTy82JiRMTvsinKiFbJrGPafnYy+nEbOnuDep2SPoDwmbXcs5jpM2YJzYI
GhOhrvvEXzyIXDU+09vHRLc1nWJaQE7gMbHlh0eRxKMWq5hme4gYAR+Tu3s3BEB1cTIyB8hkbRzD
OUlPp0hzfOQPs2frAeIgaLTBoTQhuRi0SvyOsuaRGeTkTzg1djLJHILpDChlAuES8kWtOVpqYz4F
mhQwzRJkyZ5p2slj0tmWYK4wl18lKYVP1LvjA2VJU1PWjsmFYNgDwUerVVp/BDTso6p/0FXmjJRy
vRWfjbnRn66A6gNuY4qealan23ycFEofMyhRaERRMmwC3Xbys3a0Z7Ex7YFcNZJH58fCLkG3j8jo
os0SKsNVN40tsngz+mo2QRNsegxNh7DDHrDhzOztjOWdiUNO7F2Wo/jqWltlLz12BENMrWcMeevs
Gkjcp1Jh+hDUa1R4o8qjopoopJG7x5K48PG6GPWLuHGai4xEaYSCBA9pXR4cDKKy0ClpyXLTRBB4
N2ic1IeaombaTKgLfdrn5DgFq97CD1MC9UKSBBB52dI4I66HIKqyrk5LfYH10gfheaO1xb4drPjS
lGVyCY1jukWPauwZjKKtCesk2A5KMN3kqoQIq6IZYVgizuiXwuzNlPnLysZC/tGIeaQnWpBLUH8v
FeKwQdBkKPbdWC/NHhSmeT19qy94UC7NteaAXC7OG5zFez2MynvyDXJ0vJgRNpahfA6o1feGiREw
7o3SJVhCW8crSndtZ0kzIWHDVtwwL3rCzFmrHtGBIFrikO8oU3MYSaCzCXaSWT75VRYumouO0SIS
BLUDOvueqYk7EA3ug092dkw+stu4JmNZifR5285AAmjWltcZfasjc097T0HFaEEBTTpYneGazKGu
qkhp7hsG235YGaNnNlZ7UylRc8nYyoFnFxC4BTR5n4+EUVl9tzqXtNafEFffkTAZnIkZfu4K5WNU
+k/dRkulIfdfswZUbwTj1e5qBuADcHbMOShIpDVcOPi6C6TYLfQvHDeiL/bDiO8HpyA5OZsS4TAZ
9NNCdEoQYg0gx7AeXia5iqASdBPoHsPceXTCAr1oEtifYrYLaG+SgCHM0gRL6YY4yxXQ3WH87Ix6
eZwjJbAviNot2i2reYaOHQv1hWmE6o0KD114gA+U+jIKyuS1Bh+QeVYksnpTdQwmPHsmu4SZV4Hx
vuY2mEpmI0h3kzNtERq6vlaZXD0xUHy1GHowk9Q56hu03MZlpkhjRGcbFGwZrQX1SoL0OF3WhDxr
Ni+aCsEHhqXhGYzffNImSfbYzoG8znD079ABO3eC0S9bscYZPTVVtCMxlaAdUqha9+GoqCii2p7Z
YNmEu1mIFnZRjoaN6K2FQBq9x146p+yoRTwxg8SCNXGRQW7lngibArQ4QHROZzRsP1Oc+TwUpnU9
YTSewWytKXvA6A+trum3MdIamPNqhVVcr8+mENJYVAzpZQW5+UFEBB+zlGF9AgLA1HisT3LL7B5N
q9VvmzkP2RjleOHqXPRnhA8Xl4TfIAcrBnBGcW04Xk6TeXVndv1jlAAj2+iMyp6gQ4f4G7ol+EWR
+mfyJizttccL2UdnIvbt52/qx0L0uMwrK/WRfG8Wr3Xjk2Br7XAK7ozDm3rhL0Yp30q492vX+2OJ
9+st91AMNoxjjS7K9A0iCIJz/K30R9YaAi431ed+a5Ou7nF7eHgUN7+iDn3rnr79CGRFCETsQHrg
Dwkanh8+QoOBxTK01B8ItNxKQps3mYde0TWe4HQjayWz3f/5aa/p3++W7G/HtJiVaba6Umo/bgQW
vtKQMatvbAYPCa8Ls4fYyI21i04lf/zTy/zxeB/OcclIk4pgZxMIt/GG0AuuEH3etm7kKUCc/U3k
pW5jeXLb7MBlRbtvp/s/9fLbrikYHSpWLuy/Xy+7z/3Lh1r5x+/4vVY2fgOyRh2qcWtS/b4NmLcI
NLFVzaTmo0x9yw8CHyTsFRAERlzodG0pCH8Uy+pvTC0Ni0mCjrjZEJr8R+Xy9wnWfz08hmF/pw6v
lTKzAu3jLJS4NT3oViEsDLvhYcVCvkKtgaqv0RFXyfG+FLVeHKAKF58IGpVP1iqAp/ROdmUetT4K
TQOU+wgE04kX36rwz3icdPM1k9gzsKHILYlP2X2jRcN5ZYAlDUO5uKFZmm5Z9frNhApiG4GIPW2K
MiRccZa3Cjrn+9JA9lc6VvKprjHJiyoZHmdNoj5qWyw8im7rtzSscMdqpf5A9HbsYWXMKCf0frwl
RQaVQSYxJ5n5oD0Wk2SiRA983oy6dHbM581NMlaAzWGMhwet0K2rFINXCL9oafWNwAcFeX3or1Dl
VhhDFwXdYYY/g+k0gw1kiEkxbTp1pvlgLpS0aMPoeaoZzv1t18hwG1VoymEbUpLbc4EjI8Mt8JQg
zypRjBHoRUzzQHYcfID5KY1GfmmNW+1cNoN4VYpSvWH0Io4Bpfs2q9ruCGZCvcwMZXyRc20/IoeK
zrpmcmrXkWazCmihQm6KAFXemFbscfTOJnLVoi19XTt2+HnocFfsSfJTL3FWY6pLCHN5KKzSHs4Q
rBIxwhVmwQ9b3qcTZKF629iZYxGMPpilJ2Wv926Y5Og17NCUchtLk0RrsDS0O/OkeggzU70zSxl9
6fDQ7wPH6A+9kjduk+Z5i4u2nl/GHmHurhkbGKZxmGNNpElBDivg6wOGW8TM2kjG+UYl0+ZqboMS
EXFkBBeztvRouwqa7n6TK219V8xVJV0nIJmmHOb0hoGT/YA9ctmzx3EeprBjnOIkGuzJOQ626lA4
xyK0U9ZlXTsvwdifgmept84o13o0M89zHRcr4t/kDB6bxAeSjuKlCuChOiaYI1CRoEToW5LxtlFs
srvOw9rGzWNiEL0oUM98KlsL1EZYDscxSZXdSNPsEruVfUqzDe+pkWOZSjp5anZB7Kv0jXFCGfCF
4yg5LxHqbdtAj1ePucRgbFV+Us90PLkv/DRb6JFkVnBSl+rg08hDuSAq5cFuTA+Yqv1UphH9FRZl
FxG2jheuRQqco0/sK8jWhSG7o7Cb0g0kdAOdiBVfCjXe5Ys2+V2BSjnibYQ7Aa2PDo7CL5e+hs4B
9llvbOfSqtesZJt81WYubdxxi7YjOHjw6SYiODSbfDuJBlVlZqVn1kQYPWoARp2DXZOAzXZtX+mx
2BV4GR/1OVTOVTVEdMoXj+SS3Iz8TCRlglY9Dfpdya4VMS0ogxSn52xRXOSGDSA7KDPFJblMPM0U
dblbW5k4DadmAh+SaPfqqLavK8fg0g5l+GqIQr7EGpnD1VhHvCuC6VG3en5DwIUgKVvhMufzNkQ/
ucWjbe7hIwDGzCZ8tEuW70fk8K6tDoi76xRf9TSQpAAwjraczlUs6nmiBUuEdq+OoC2nOdFd2q/B
piFt704YfXqwiUvfg+cqPuHjzY86tpRzQVCanzpZ/BIKJbm09Cy55d6fvdEyoBmUqroPRvyuhl5X
bPVrxx953RxtZRnqTRrXNjl3FaILdmT4t9lQql+MBFfb9puGdjaAI+NGGZ6SIIgOCbskvFwqfmw8
ZQAyFKM+iFqJOxf9Eh7vcugrz7CR5AWt1PB3k4z8Q2qrBrXclklIFJs6xsd+5A6xSl09FIpjn8/s
frc1YPKVLZud9TNJlKSMy4tBQzslzJnRuoyMx7HTyKkTQFuwoTjonVQF328ezv0dojUEUWDREGxr
tanv2Cfjx5hzwLEu5DpSVboVe62vAOwccuqXhvboOdQfNjTGN1Y2gGfUtuhNBeW7oTEoi6zugfWu
flSjlbYNM2NlUBSWAsxlXvWDhuFQs3VCKHdBUq9BXLF2HWqPwhgJv5KLfugNoItoO5ev8Ur8rkWl
3vYrBTz5BgSfR5BCY0ATw8j17IGnTnQeQSa4/fUVKK5PM9rolTLeNx1/p8WufmI7AlcnXYnkndMM
zySvBGxyrNTh0znGckEjqNuiES/vOVx60URFfqMiWrsW+LVc3cG4ZVhl8FxOIr9FhMeubFIbPxBw
0pFOTs6BMBpODK2ftV9Wpro5NOVFvHLWo4xsTUZc0NeVqh1OWKpBss95AJ49nOag20gdOh/q5lSc
1YuYvgB6WBBszsOt1VWg3p0gJBgyRPv3NWhqnG2zyqwE6AZ5ljWBPPaKjcetFDYbvJDKtqdDkvAW
SeIbS0tWITxihE2XtfGxwoTCZjZXlyvVnCRyU9PE/68py1McAt7fmYqAmrT2r58blNO8d0rlc5vq
DLWCoDmWIKL8mdDmjYHcXqy+wuhTWQwqZUpQh16HTBjEtSaIZBpinHzF3EWP4+IMO6Q2uePmpF12
7iyAwKGLSJRbOnDrPKupj7NdTgy5hvFqWha5y5OgOGuzeLnra7PfGroyXvxPgf03Aod1B/lvVthI
G+LiP/7/uwr7u0pi/SW/RnRaVMsSUY+DjotBh7FqCn9oG+Sawky3kYpf01UbhuYfJTZaCZqx+oph
pQ1KY/ofpQma37afbypsOuEEhBk6bWliTNDHfZhWDR1tb0PVVTTCmHp+xyLCZalPUyWAxZDN0Dh4
ApCJ6yNe2dpx4vM4MYunmWn05BL0psiNFjcdA034NldKF4bbpNP1pwG8eEbClDEji6XTWhPk0cFP
I19+wWBTQcGXSmLr+6pt5vPV7lx4Gr53QaUsMWckrerJsc3urG4pvA55++CTbWjsviMXh8ZY7vGz
Bud0HYNPvCLSp+8ARmaKwoLvozAtpygos20PY+BhIvD6HrZYd6sAebtzBMiATYJr8TTB1/ey5FCI
mM1jwkVbWx4NPXMwotn0GwO6XV4d2Mm1TceF1CYbKBs+AjW//w5ytCTSrCZTNokNec/KtXSrrlTH
OUmwGoLQTw5pUmcncdk5q609j29s3So+N1xNDAYaeQGOrM+ddslPoZRQ4P8t8rHNEJ5BM5Daq27V
1SVg0vT8LQFSKJI2s2gGqjCn0JaTqU/FdaDm2pNejO15ZmbZOYqc+A5lPq3WDAboIyjE8EroxfJq
hFBU0VesuMhwGXBYQ/aUtF8dFYMWULsgcQdk7Ptuiqt0pwZAwr0QBGnkEonKyx2Taf5itim2yr5q
U5AyQsuuqznv70mMTn2+6HSbAEQ6hGNYn7WYBrE+9X3gmiIAXlb2GNEZkpQHiDbRl2nuwVYUpeVT
yprbhj3QJ2zCJh+os/wR0wZxZ5gan0Nm0Bf/yd6ZJUduZNt2KncCkKF1AL8BRM9gT0aSPzA2SfSt
A3AA03pDeBN7K1JSqamS1ZPZ/bhmt6x+ZKVMJcmMCLifs/daswXWX6MCVQUATkAf1V5DH4EqH1sS
ggLdmVZzFBpG6Xxh3OLvUlNJcZ7SWT+2+kR5yIfhsKFqJy7VYh3yVyltCDg4pdhZ5t8nbxabKTXd
ByoCYzj1NAACXUTe3WDyzXGj8LZLVE8vCRwzbTVH+rK2AKttZuAwbAwtyQ93ipgeVyWXxWxxKfen
4CDsdtZeWI/zi5J+GF7lotnblPfvFqiN87XEHQYG1aFJ8Mby0fYSpuFVX/cUpme7O6qRPgpFEll9
mRBsd7rUeax7YAW2Xdcve6/zE64uDd+8NlSXFkYnm81C0WvrLEbbsYpivCgkOXLae/mRdT+IktLs
9K1eiZy8sxVdflOkPbVpl77XFmnXIHM0Ihwy9sRxLPvi2RunZDuR5D8XJHTuRzEVG/dytlwlMdrv
gTJcGrSZF4ciAUbfdmVBbqAGNRJMZWFAAuqbyyVKw6bZtCra+TOdiomW0N6PuEyJxDFfNZ96fQYD
RBLioF7uLwvGAUOfjCdbI1OQag2tWT129hAD0YSannbm3hsVge9V48bpy/Kuhmr4SnpsPneEzq+a
JHOZcffQhBjr4z5jXZO8Jv3Ckbrz6zFsVYNPIVMWHc2oAF9RdJMZdCrrdqYatUc7F/4V+id5RVk/
veO+y9CVFw1l0ojyzNkijrCr3MV4M8xWXy+202xhrJknN3O9ej21OBD7TKqXSTegpkG3Mw6NZ8gj
/BxeMXnimfczB/VT3ZAFZUi8ZN8iHSXhaqLWd514ifbJ+yZez3wR+4vm0god6SSHkQvqbqE49g1F
Zf7ijrOdcVOOx8CcL5oSX3pr3U+yT2gcsbZC9jY82cPIxxIrLch6upq+prSf3pwhE6c+EpgZsgKL
TNRN1rXT+9POYt5+pRh9vsw+MgvekObZAwhzgg1kfO99V+7TyMuvpBcZe1jRyRYzKYAkbxBGyJwh
OqU9VmUxU8o3gQ8zLsSVcOUN6bK1UzE8GCWSEZOy954GsPMo51FZq7qZxN4gIvsVaa7zLWMdZqzH
CQMdPWlYvQRjnIxHjqZbt+XlThuqRLcAq0zRcySMU9ta7A9kDCvBVNsizzyz3ZH/g/8H1DZDr1d4
B+Epl4JbNVS3UcWCoK59/5HqXh7YOjIsiBvMF0zaO9tCH6azb7VoIK2+vPfJ2XzwyRIdMl/vkNaK
/th6lfVsAZFs14nohw8u85SyXEgqWyuSyTeou9HLsJjzmmVDHxY9/KBhiN1waYz6lZO/ASWiV7ca
f3Oh5ozquqXZeraaVN/ymRrt6nmgWl843Go0DT4L/5aXVq73gcGQ+EACqnhkDzY/Ln6bvC78t9YT
eCB91XH9aOJu/O7BjH0zFJKC1VIAJ16Ncwnda+rSfW5DEyxrUQJTrmLEHpF7VQ15utV9BeOt9eoD
FDIacAQCH7PMs3dLq8W3oprrG2DKVOCkl23M3sqBy/j02foy+Soq0W1HaXKVWmpjawvHN1dmJxzg
uco8eMac3CblMG6Uj2UxniLBICRejprntO9iiKJt58ZJqAZ/uU+AsAet1Vf3E3DnjRgs/2Bh8zzJ
0ou3mV7HM9QAoQclPLV1nOjuhoHVeKA+O9wjUKs3BEGbNeM3FJ99PeotD48M2qjGTg+0U20JziSi
C5i0aAY8XCW2cVzJ+9jhs5TwpN2kKwU8Z1MKbXrt04jV7FxqfbsyXK7vs1NiUIfsktJe1TMqk7By
qOsaA9ZB08u2C3PVsFKju9NKQpWGlcTQtIwE9JX0n2UGtDse83GVwGhm67/4oJ0nOvgFWmMN89XW
XfguaX/N2cmWUqwTmmE8q31ta+tWfJimtt0ZkqUgDrJp79mxuXUHyS1bqxClQsSa2AM5VUCt0l+X
mnBv62m6wIpcFbbdkgJ20RCzFinffdFYDMkKekCEdO+8ro0Djh0NgyOjpgvJaMeqSBlivVHblvnQ
pofVHLp4kzcmEK5VETndlkKaEbSdxOjuYouV68WyelUfybjV+4bv+gSPSG4sDZCx2Rb2XozIU+JI
j+nEm9WNPeKMhiyd7WLocTsDtvaOTWLMxzPWxa01LDpNasDgmcNRdTRYWU4M2vcMjpJQRGU5BRrN
yRhyxsKmL/ah8v2BWN62tvhsu6h/LutShAXVM4+B8gVg7jTgU9cxTCIHPoAmXsCP1ecpNzjzFnYV
s3ucFsQp5Vw8FUJon2OjSQvrcRpjDo1rYz9rTX6nwICkOxzeEatALCDfh3moeRRdNNPMc5vmKV5c
hFtTIrp7+sPaLYdRXo4pb8ovO4m9/WLF7j1K1PFdYTg6L30kt2MLcwJMXFTz1i/GDZ5fNHCE9aon
XmTmk+tq9U5ZqfHg6z7ksZ8h6hnt+7cut3E3j60+3pGfZaUbS7D7Ba2/kijn2N5X9pQBC2nol6na
/9Fj1ymGpmLxDY5eZDBWrIiB117w66Tue0qHy1K9Vm62PDGgyWZ2jlwqWHdoy2q4MNn/c1/9q/vq
39sIDdVnWr3xd/jHxdAv11b+W79uhqyfdIdSPHctQfjnD+ZL+ydkIKyM+D//dG110GXSfrqoI4Th
EH78LUZl/UR7iJQ+OxyoO4SprL+To/oRFPvdhvOyGKIWY5rCtLlZOQgw/7hVnThzoWMqAA5wbA4s
p5N3HbDHx2pwln3rt/KZMi+CK/vHm4la/7iEhqo5Ak7oz87wKEE8xc7whrdZfVDCkTtCGxo4hki/
vJ/xmtwktnSgnKbxKR4NqsGwcbwto+1lTUyjPMXmoN1nSTwRDK/90E8AOKTQbx4S0FcnVmezhCHY
KkKfA5KwFaM0CyarqSXvVkUuhXZ2+a1PluVEoKibA49Z6VWk2hW3OvslLYbp5AuSIswMkm1KquV6
HgyfOXb01cueJwBJ2Oa+xge+pUzvhfIyU788Ka4Neq/QrRLzoRx7tbGYKr+NXaI9EMWd9rJL5/WU
mRwronneNlnjhVTBocdGRb1dRIz9TSc2zaoHVF7Pba8B3sCCYemPegNM1FgS4xCrLAnNSks+0kX1
W7I08W3qMlZbLXJwvg3SIR6hmXVyN82OHagIPlk99eJhWWBqTEpNayaf+tlIkV/GzCCKIEVotKn7
Nnk0/akPiGRNLFysHKU87X8o0rHRrmXSqFNKlmzTpGPa3NFdX14rWaqrxYKeT3a7AsVZxmttnglT
tLpRvmeLnZ2GwkQg3UzL/BmnvW1A/Wujq9ikrgcuJbvBKcmyDqZFcQOHsgMMg0Ka9UGM3Q94F4EY
FNMxwFb0kzbaOmaYFws1EXX+7qyY37zir2W+JfF+LWA+IBQFA2NDAyhWg3STTZTP3WMb692tNSVA
pwzDprFh/5Bh29NASHoBaTUDVYSMxLfmrxLEKSduG93ay1qOpbalJ08dh1GmMDO5VhIuPzTcFyO3
qHN0c5k5GrcR19j7sWq5xXP0owrb/yz2HvXpe7k4MRCUH+pvLYnKhbLdZPlcyZaxW7U/VOFMSdCG
U27bQXCB7JQ4JwsaPCBU2DDujZ7YZvNCJbVvz02io+KbWus2MZRerKVRlDd9VI/fip4IJIj0SWzl
kljXpZZzdIBuxfkuG1zx0VlDc8fIvbnSUo6lWZnXLukuV9xys2VwzI1ce+1bTlErL+UM1KpRHetM
UxffSYTcC4XMrjfd9FzB2X4gMJyhxKJdGlQL+Rbq6XW6gtBowlunnEDwwk8izrOD0AIHXcVezUOM
Xi/NNz6ovhvYKmCevNi/6tlZBFIIOHHOOBnfojg1GIb1NMersfrMY2B+TinYM7HWGe6dWa9CRTWG
r9FI67cIu+RetQaV5NEeOSNN/iaPlX7wUV09Fv2ErQ9w5tUM7OHVTDJLriytqzfN5GrbJZH9q832
+TXxKPiEA/Tq69kEPpJlLDw59TTLaexj8zq1Iv01W/ruGgCoOJmlXr0aUGjelTep4xRxJ1VCZE9S
z7jDjoWMFWvG3N6OmkAuMrAY/UZYXGy0hVoM4Mrc2bllHj8qD9P3OLBybSqezVjecvd+4dfTBRz8
/F2pef5WRaJ5FLHHFGwB13+bcK1RTAcUcHWv0NDRcPPVrhd7EOtect1ijWjKNOSION7lRIvmsOIw
FU5GVB5cTkBADIz2Zs5Nc9NhUVgNaeztLOTgLP2y/Na0AD0ELreco0Odd9OMdbUenSp+9VraUT2x
SUB4KVSmttBZX1VZ+UyHsb8rK498kSzlOR86rvicT4wXQOjufWIL8boUTEEuKdFhMyeF+0JMHAiO
7ZcwnVgmk3r0SoKGBq+oDBTGEZ5Z9jSPlIlisx2uLEMbAGdGlEVEOwyfsM9pW2Q5Ulvu5ba3FXqs
33DNX5CagVQ6dqy2zggKfGtn2Y0MUc1TJBocD8OEg6kAi4P7iuqOmIxdl0W2SuY8O5SpMZ24l6RH
12LXRW96ZjEH65KPJbOr3gelqkfSh/OpLPz8NSV6uWZMV5z4vNY/I4sFdNVQ+QgBMVs3hCCiDfFi
/1iLhq1uQ9WrqRKWoGBMqo0ABxsHbWOO39hcF90KZ3t95Ta6d2Pzc3iiEMpWtGQJtOGPlK+lVPUz
0QRoYnYJvHglGui5fV9Ez54WJQflRX3Y1MpdW0OrmA701THp1bDl8TuTDV2cG76s9jtrZvEG8NzY
yL6n8tHeQbszv4FZaK+iuE7vqhJqMhxxs+t4e9IgKcSobociX0j1RcuxLwvttk70GCox2h5ytDAn
Q+j45Q3SIHTV+VDfWF3PxLHmKT3WtJYmkqBiYpkLlZguAFgxRxBhSK0dkPTpIWls9Zz2cX0XcWk5
NSLhwZ0sbfEQ5RT0/nNs/atjK2uGv16zrGrW2f9qr8Lv+u2ASr0Gn5jzc8zokuX/LebPxoIi5UVT
fgk1/X6vwgEVLzGND+qPpJ448f4SXbocUGmf868E8Xx+1d9Ss9P7/0ME73cHVPowbHkuxdnft2RU
7JZoiSBipd2MQ4XnzUgOdyMcBk4O+oQVdOhP0TBNwIUG2DEzTlXu4zFR0G/GQaOPZ+NDbJfbGUgy
mPb5xYad7HT5q++r49hbd77dV5wnjV1OCiQoi3HdudE58+l06sBJ9c6Dwtp4z/id+DjwpycOKd84
0XBusBcI7vpUrFxPcYbWxNEUabPmc4+Su2S4oeTQhgRurCsQrXdJRGoxaudjQT0g9P3yrlMJq5Uu
R4aJ/DeUpVk86XHk7YEEsq+PWyOApj+vNWKmrFHJ1kQSerNdfpZWstC9ctQpsRijDbyFE0a94bzo
U1g3rbaadCBrZnewE0TYHdXDFWsCkukTV8oFIsk0wCi+FEhXJXC3IEqSO6OvnpeYh5GTcjPXyvqW
v5ZxnaQDPTDUlY2FMGuxHikZlist8+uD0v1171G3SKsCsJrdl1v270MI7ve5mqoGynF3yAt6Yqap
6+EAniZMWKVRukAaXivfJlZB4iajvrExHb5S3eASDLOGh6cyH5ZeEEy2MxK6TF+i+ZTkwx28OGNF
pO3IeJcBGxt7s7F2JeBPDq5mAEuJxMsUBTOj1ZU7sHWnLuitZsoIjFn0KrAN7Zne3RGo+Mxz1jrn
5ZIdYXa/LaavUwhkJF4wKgPG5b30sdaEVcpUdDYQVLijAGwf6xo7iuzDjBMRplN37RoGshvHWA9k
wjklVF8FcehVNJXw0Lg+rfWUjZU+Vw+yzp/hwzTHPk14SafxN1WUHWEQnJqSvANn4YqFB9KEvc+k
9d6pjCRI27RezRrh9qkZ4eIbH0vs7y33Qmrv43HFBr69PJaYx/HXl+GmzbvqQKBFD1yPbX9NJuJG
50iy1+1oYizibidtSdcYMAHB1wkDhfy58dOnPIsNnjBkwnUQO11X9iGhFY7pGdja0skhY9TLfQox
A3iYWzw53AkPQ2cJLjrLMWnMj8RGbexJNneJaNYdJVcMLnNIHKPhRWbDl8R4HaRRd82jmN7voElq
IcOrddHIs1kFHy6cm9KBCpHE0Tul2jO1BWTdY/ex2PlHufB+zSIaY5p7drvyK4Ulu+Y0NW0LejOA
igDxGlN6rBv1RKKHbFhxLBnqr9x0BIk8FtiJ9K3yjZAL6IGH1l0ZVWNQWl4ReCq9w5j2zkpjUzpw
xTjT8hj0bpcm2/VUZZJYbswluwVRfOKOBUEcgPmQXLWsJpumepgz58iFmtdxAt1QR4gGrW0bIa+H
t4GcwvrAR/3owlJamRTJIbzZQUqFEfIIP2Qlv+Pilat55LBbwz7M3PnRjMxzL/FIReDojD7V1rYB
fcG0opU1zy+JRvWGcs28oqxT3Ex9fsrNCdp7T+akr3ixSpBLWpy/p6b3qHr5Zdt2Sx9erR03PTja
SMqG8IhbH+KFyqvmQOCEnCpsxnqxlwEqquYrD2N7kCXGt2VxyQ/67lWqg4pFJnCft/lR773XLhXv
thbdAXHqccN3927nvszu+NGa7h3GkFvGl4doMTYTGGEXv3peLz3ko+HBqTDC68tCRrCRB09xTCzY
2cyjfhidMiBa4iP+yb/7vgEXPz4us3+jdaA1xw7nAuCkuqvuyYIc8d4hYp/M6BBNNz7+DC6iyJ0y
7vpi4KDbFqtcazaXnfnK3Ggk7tjPj3R6XDhejNOsVwIwMtQgBmFHbvfVkpUrYrxHEKte4KeVe+VX
NgWFC04XljofzzL9zNPIDHh7iwBh3F1mgJUt2nRaVQ1swaZdgHUx+6b5nRxds3YwabAdNJzybqxc
+CfECx1rvnVnWLjmIt9akepUtqKHyOz3GBVaGsBCrTkdlyFLIGiHlrgvhq47VOUSuO3y0RfLS+T5
T3wC7tvBcWDTceJvJw1mgGnkh3Lu+w3nfXCDkdtt7d49OilbK4OAbzHm724dq511GdaUM8Rf09GX
m4S++aY2licTW8/K5JUEP5Qfm4RsFqRdnl+Tw7ulhj0FXj7mAd4YYg8iN9eZS8DNy8u7CO/RUWaE
gbhRUtOoXKbCU3LUeOqsCD3EGyUTFh8LpidgDDepmo5apZW30PifpwpmPwDvhOyWicUhUHmtX7Gh
XF+otIx9CNsJcQQcdZ6McbPQbUJpbW/IV6HwBdr4lPMkIjyxnDDyJjc+rxWKNvWwySP7pXZ4uxmG
eM39fGJ4mqpVA1p4LfIlDRst2vDsWP83n0v/B9ZLf55oWhz9/vqY+cd+6ff/CpL64//+n9+H7n/7
r/x67BQ/MR6HW+MzBOHw+OuR02UmagmbcaRuWsDK+Fe/RHm8n6Ca2DwP4OpwJP1BLvvHkdPnt0Az
o43BUtZx/xamRDiXqM5vUZ4fjDSKJqSJwCfx9f25XAp7wuFx00I2uOhPNp6muR8T8NoP0HwU2gjS
8AEd15ZzV2YVZbsJi6ebxv4tt1EkS/A7OTLJ2qq+qU6aN7VLAIR5pIfIJZOZWrHgj59qPjyhHoGj
4FwiNeD6MnGCSs8L0BishNl6AIR5jSoN0ZZfDfHeG2TkhFnUJWebZOg7MFpM9tqYfLGZ7aMwd0g/
rCyGs8dcLgOdGBffIhgAC4Iuar87ggGWufbylBK4W9IrvLYaQMcISjx8ReZkDuQUSG0Uax69U7OH
fUGvsbCzzwoFE6KJkV2rUzr+936YUCJK0BQhIExa3ZPprus0s5jdDWph+lLUKQ0h1fPoZ5e0l7Zz
UeLVRAhWcYyWVmppBSJZyIOrjXyVfa/uFSTC5ETVyWHjShb2jbSCf6MsXR1tYgO3OkSMR8dWFg8a
y8/Y0moc0SXNpTs3pxk7G3p5RYTB3Jt6PoTQNe2TJWEhmuRilJWXXy3TRT5b/OFcQnmOt5LUydb2
k2rbJHMyIUZMmy0muGwtTQpsnWd1EPoh/Alqmeh8xbgxR3K7GD5GIjwOcgmvV80zyYMF0XCVe9eV
IZuHpRs6mK8F4Wqe5PAK486jQIRUjzZh5eYfPcq+Ay+07Is1OdAK4RZrHwbN94K3zDthxXLbmFX0
oBFWIbtptv5rJIt4O/GKvbKJ4W+kX7YHnIDdg5MwVTaBQu/0XnWPYGFHnJqUfjv6Cocps+WWvqUZ
CpNflxeSc2suuonDUIx/wPQwOQ+SL9/pautLc7z6vb7s2y7umwwZi9FeMyv0nhQ+sccEzsM+GXjK
SM9zrgpwU4He1PKQEY37DqGxI1Dl9rclb+CQDgLXr7m4+IIrEstUGl+AvlQnTqBAsn1CBV7jugaF
YclkXotchqV1e5ORRUoCp0buFbe52g6eqt5tstC4sypH3RqRlN/zyGluLZWy3hws7Z6jIKY1Mr/E
RowBYKPlm9clY/pjXcS8XSOytzey68Rh7jx5L3khEolT8GrkMgUlpPEdNm1lPPWtmugOsjZ5o1ce
38hYevuGlSsjw0k7OMWQrkdGjNiMdcv4GEm9P3s6Ya5tlC7aVVNm1lpLWw523TiU+4lkA8M6Oz9a
BePX0LLSUid6q/JzrA8ljWJFMYEce+ZAueFJv1hcPWTt9QOyoS5VZ5rRPLoVrU3G+8Miw3wGjRpE
HNHPRVpPYidqT0eNVHWxvzaUk39Nhi7fF8eKXrrKlrdDzyBtxX+YjxZWq8M18l3j1kFUhEYGQ/Vn
6hvzt6hoabGwZmZaikgbBZrTgcFEFjJwj+0z+0K1Tpf8ZlIRWfVFCN6WNYqIkWNDSuueLUepxvwN
4uaAxm3wn2IGR9cT6eH9/5/NoY0988RK43+UzQEopv+ZXPwNnaIzPs9KC2iqi2PEG2jzm6oB5aE4
jQMSKc0DLvuzgSHNKqiqKNa5u1lz9kD0JgkM3WmuVE6iyncK68YntEWxV1efGHlp33jww8/Lpe9f
S3/YTFo/P0nXR15L47V5gqyJyabsxv3se/oRWMAY5qJpn/seLdfgyX5j/VsrQeufY5RS28WW1dV/
VAT/21QEHUYsURf0uf+9jcBi87XOfK7T/0ttBDTR5k1ajMnmFylBjMJ8SzS5uc2bJD56/tLu/5Wc
gDdydOWKQhykBS0g6nn08ixLWHFTmm6IrYJ9oiT3XSjIGmRitOQhB7T4bIPc+lqADe8WIxoLEiHF
8J74fvTUFQwWC/7fcKno3AxlxIwojzy6JgCy1dz5YYy8+FvrJFmYZBUNL7+aNTaeF+1BLurvYwN+
NOf+uS/budzFkXlZ5WfNRsv0ZONZjv85aATP6yHpGKRJtnNV1lo/yxFADqqXDu7DxsgiivikCG9E
Y/WficgtjFWFBad/1oaD5tP6v7gQ5bOVKefJYunNuMjMlm3dZ0iZiUTwQFVqz4SO7mShunQjVG9W
h6rSjWPn5e4d44f3qeYnNxpVfUpKFKN121d5eBnaGb6ZHjtQG0RXhXU04lQe2xEjkiuV/oabx3zJ
6YbeWvqCjoWL5efPYgZXdhalv0syekjma5ZrNTfXaHhLQJ4w72tkVh6LZtGtoJj1du+lXXe2Z3u5
4/SvHagLEtb1sss01mTfvfK8tL+GlFM/M7kbgjZx3FNpkFgf04V976JZH25nGFvVOPNnVCT1rsCO
c3kcs+5ZDUOv7f6hfmguJscSeH4DWJpiY5y6xU1Hi9ILsFKAoeJAo0sMclV3dLycuwgwbMy4WnKZ
0ehR/T0bsQPS9uTK7E1JtlskY7IeZc25a5EaDhxhUCW4yXoqyRlkM8n7lV578o4HAaBvfro2fcTF
VE9VWqOn7uk73/DEWa7cFlEMEwXWjEtj2reUhFFqKwoNLhMI03l1xjk9yEFZLxVTpU9/SPUvWmkD
ahK9yR7aBYLEv2Hq/FM/33KhzcDRotiBolM4l+XB7xAI2Mb6ye1B9k4fl36+3KZb7YnJZVACQXDD
311q/wUE4QIv+tO98I9/Gn3t3/9pZlZV+az8Yq3txNOwdjbk0xIUToHaAMvbjHdp+O+Awf/8HXrc
d1nD8G16Ot/pn75DRyrmZJNXAHnQAzOQQfEgwo96X6212+zn/v9fsmQv1Kg/foP8YY4DvB8+EyjQ
P2OsMYdoFYPpYj1u5jWyvdB8amEPGPfWYdqK9+Kghb9gHf7DHPj9+ANeFT/qvx6gBG/F55v859/x
67DE/omBiON5vArYulmXF8mvAxMHvABIE+pHwv7Bw/rHwAQmAZc33p8mJC7BBo8xxy8DE5JndJVY
+nlABwCXi78VIuN3/eF1c9nRCZ2WFf+DY8Cr50+87pQwv2mXGn6TnIpeT7GGwvfwOUn/9UJEupGJ
KNbz5LqbYqjzIGfpfDQLrVpbqtMPizNVm8gvqkDMcXIwaS6uXBOdsBiyJwCh41PjZNXJ69t5V/Qa
JAHDpbanv/Eksa75DxL4pXEUoOzZ5TCEQAkSfdZIXLSN0ewwUGVhzgbrmh3rM2GnLFDE0tZWAknD
8XkH57K4w+F+5zB53PpL8TE37RCQUykf81a0e2R7UHnEwJij4B+i+FnK8iqdHblvlb9rm/mlJRIb
GgX7/LqpH6za2+t6i1zLx6ErnPZrET0BX4+RZNevTevSE/UAwWZT/movBJCm2H+aVP/mKJc5JxCk
Vcc6c2UULnP0etcMjHMsq+I21jgbR5+6sChoDesTQbzehYfiR9WX6Mubbk6fvRTCzhA3aJD4B4JQ
5jaNe5hJzmFW6gGZylsJrNP2taPVae+OkBtPL/DXGP16YCWUej80TuwkVZNKgCMMmS0F9ShR6XZM
rCwoUaWMlnPKyIvvpl5e2QRsg1aqbRanKqi8klrDxc0ivQWQ6mDc8Ae7Fy4CWCaHP4LJlL4yAayG
nq92Uz3hACVz4hu08Cf12GreJrKLc9Y06Dxqlm6EvMBO5X0XaOWwz1kGH2hyP0ZT/la3JKyYrz2N
IK5CVbDjA+T6jaQLS4Tc2YNZOOucxESaP9BR+eS2Ouw0T9w2hv19YqHcYUYezeiB0WMUjL4f9p19
zhucXDFebWTpBLpm0twsjmx0qrJ6YDTTnNDs6DvZQcBR1iFz3Wrt1vn1mAEBGnq+28QnJmUA+F2z
O/C59aVnPb4cRrLxbQTCthpjo7yTY/LIxpPsuIq8sKjFmYRakLtjte5mxwydcdDfhipZODqKOGA8
7b5UKZ37ZrDNVexF1VHDARVGg6TFE+s+azKWo5byWUvKub6SwhgYO3gsDnVnDk23nffIlO2dg1ua
X5dYB4ZTS4DeUIT2j7+FlplFaifYtQ0WNSjmikDrXBo99GK3/kA1g+5xHNB/U+vCX6JbTpqvsrbf
Ejt9iElI0+G3jMCjhnPZeSB5tTJ26T52IbSqbkC65X6OcbSQxtRXztC/21X0xSjyO5UeiBtCngd6
wGTZHS8cLROzUZ2nZHxKN5hn2Af0X+qA3V3E7uRSfoxrauyXtFpn5LhCCQmJyr9PMR1ejWiAwtGh
xqLNy2clSHwP+tySCCcJabMPem6WylnDIX6kXDGElSlZ+kEBZueSoiZEIxqmtd7xky8QwEi+YIBk
NUbJfgEhYmgk8/FpozXVg26MKRxfMkqDIrQaJcpaW4Zxw06Eal07PDnAfpHV8ywfdbWzaQVCwkp2
fjZQjVzKkxOzqhkUy40+4gdmxO/u3B1jteyjBM85wC/cyI+J7fHKrubnUaffSEHq3CYJ0sXR6qEk
pIfRre9k6t9HIwlI1dM+s7GDBzxipjXzJ/yvZdRuGrd9s0XvBxDziOXJ6W1wnX2sF+x7S6Apsjfm
Q7lgh9NwnbdGpu5w1lt8MCX9KWHWucpHv96kKVKYJDfWvpruhmFQT6nEaD8V7hK2usOmsGnG9eQr
l6aXWogdJUlQzUAoCsvvVqXBh1rfSDb+rC211Mw2mktO6fLy5x1PD2xduJWx7nQiBpqhffpQohFe
ynNkUdHoCuurcNujYY5nK54+ynI5Y2F3Vl0vbq3W60LT13p+mZxDy2M439dDzAc+l5G5jQ8a1cqp
7F787mJFNR9s+EurWlg3/Ug/MEUTmPbj8+BU+7yST107lYHe9ZiHlfiKe0VWv+u3HZHoZDFKxFLA
xSa68cQziR8nXTXf6vqkbf2sN4LazR8yIezVj122y2NCzwUMhkLy081QnrWV81RNxmZIS8C9sQVG
y9TC2gDHKMD5wY8cqBDkDNxMDM0+/j4yega8vda5dSu6lF2jb/no/SI1uLXd7irxm/dZlHcUVq9y
sn9GZpYhFcXvQ55/NQIJZVkDj3Hc5UzoYUI2XRsrrTPWmjLB/Ep8OnRIHuBbOBueVA14IEK7PvWc
PZAqIywX86HXlbNTGe+UwUhfdQPlIcrvTVzwvUAc4mtl9BgR810DfDkbHbHEvuPiEzlUSEyR9WHZ
jFdaOZ8tiplMcBd74xqQ4e3G07Zj52YbfoSPfOreJVqBZDtJHhHIyHMvLj7Ey2h3ztN1tuQ8xxO6
cLE933ZccslQLuV2wUi1JjZ7n2I2Zi5GMNvvmKnNUbEzi3xXOERUa3h9LGhZjqrc7ja5sGw6fTX4
WpIfRFrS7474f+ydWXbcVrZtu3I7AI+DGvgNAFEHxVokfzAoikQNHNRFb14DXitux96EbGdKsjOd
/n332sOfVigiEMA+a681lw4E3NrRNxTxejElWUJwt0zZp7ButLYYgOHK0TvFj69gi6K26SYyB52y
1erJtLBYGI18mupW4KPgCK3Ea420Ml6KKsRMPS9f6ja8Xli41qIGr2idecT2ZD37R6crjwpNZ+yX
3TtLATNi4hrBiPFmL4RsQnt5xo7PetykWEpzK82LZ6aFscI8aGd2tDEBMnrdiIek0qMPbqnGnv/p
MyYdF16hMu5gNtwD0EaWTqd3bMzEmib5GnOw9Tpn/Eruij6+ZX2Ys9IOlerdqnGqZxH9i1izk92E
rZFI5bXixO9N2Uw7sDh3NRiHbCAAFnUxg0yE3p6wQKEotvsMjqqk7I5SrDqDrSKmufErl5LD0AWz
J+rKI1mdBctoctiVGKZtQCBjR79bNxbyCxyJvWpxibKXxqA81xd1WH9XaNabVknLACD352ho8NGK
yCW8xwWCFvN1FGq/t7vxTpcE4vVIJoEcuRGpJb4TuP4vudkbgei7YbM00Udr0VWq2MoHxHPV69VF
bsH87WM8sZsB81Wg9axWRE6Fo1vMpymSrI1KbcY0RvXKzO/Pbh/lOLPEKA/aMD/FVK+n7qCcw5Yx
OSs4X+uVvGa7wcm7XpZNopM7DXtT4l6LrwyQ9HiKj2Sk6g2dvbc5ycm9NE3l6E7FEySvGpuNxBUy
D295z+fBVpVcVpdWO5bsU9A0Md9QxG8WVfpal+OZhsuYEJjjHMN+xcar3Kv0FHRUo9mYyRZq8Oym
ftIKJWU9lAAhUcOrEj6K3mAHA29IW9yCc8SJaG6cu50187xS2ueEW7Yj82NoMSCFfE9Sklsr5v5R
h9JSN8W5mHFgiPyhiucPYP/ygnj+NV/vw8Qcb8NQk0z/7AwzNXuYqL4LRKioG4YTTOaTGyJ9s5zQ
6oZEJrdxf9QxcqiWG3nkPj7ofGFbUZtvLCsvBrxiau7ZTxp9fQQ8tafqFdpJCi3LNsOP1rTLbU+0
JQj5DdNLIKfL4k5bvXb3RtE+2VUDmoSBDdzLY18p+8IO/bJZ7uxJ+jOFlpHRPsWTe1blfNvGmJtM
2e9H5Dk+xfC1SYiixSCNiqx8cZ3J2eRSGbaDoQ0vRLXtwBwM4c/2iGFRcR94ct+HTb7F4oVDMLlO
lemCduels/O2lAPh1czyS7W5G4qBm8XyrNrOKZkw9UyWwTpngofphhoBVvCyhsSnwTXMqm/64DhE
w5kiLX/AqhLNEw0YRkaibZ7SQJ1NQXiED3HOmQzh5hDwl/g3FJ2cuhkOiGLW5ILTxOuxpla0HFOv
JHq4rYyqOphdQk9tnNKflxUPprTesRd9UJUm/No2YQEoWeFRJ6OcUGc+BNwVrzdobv/7hor/n1ti
dA7S/1o1+NF20f/Xpppf3/77/3wvI/zmu+CP+V1KUGGlWIKyamFQEPOD9wKVAR8MjE2kNNDzKyvl
N++FTYjNcODRq0htOnZ+VKh/SAnWN48uQgNbJRQF82/l0YwfIdnrH7U2f1Hgspo/+Bep43uNLdUL
BVZP2vsxI91To3TumXpA8Yi3YeZgZrDRzjvGLHNYUra6dRVedUXXE+sMmT+tmIrDxcYTn2GMaDcA
OXQdaOeg+BNJixtIF/edmtPOZiqZyTkNotcBvya4KgtHxG5CRul4KDrFG6jR9tzlOiX0RTWwKYsm
gTG0DEfXNzVWrWceffnzSj+ud5A7dHUn1Qav6syt7nO9WObTUJum7rO+02d6d6EdecNQOkFmmdy9
qzE+mraND6otpijZdkQ9eZorQouDBApgQbPbPF+pc1gFQPmUL9ECD8mrDJB3wBxyYNN8grvK6h0G
PSyRgKIjbu6k/lFw6RUmh0Yf5QJZgptFU+ouRO753a3rFvoFo5ZZTA4HtmGogwqk3y133uHTIl3N
G5IK1nQXEu3VzclCechCxmEcn/JVWAMvRecx6QLV4kmNABueZg3G4AggCl9MPg1nx6DsNk1aTCuV
Wb+2Jh1nriQWP+Z1fi+1ybioCedGVO36bFQZBxOIWtyCFNinJI6ndFt2HSmMUQ4Hxq1uTxEnkNmo
V44F9ZuMdDzmCPhZw7HENkdzaFPjVpCATnAzL0p/P7ObGTcL69onDJPa1eAWPZdFJ7UtmhnnppgT
XLrvVZJDvuNI88M2qKlZhqWP33Sabxg9hqnfEYac862VO5Da1W4k1RIuk/S4/Nwz1kg0BhdJ9XNI
67gHFju66peq2mGw0A5lopQvkzWNAWDn1C/j0PCp6Ozvq8kmXQZIrdlbCkkNr+7r2g/JS0GCVqei
3+RmWnXcy+fB2CC8N49xFU8vOgB4G2vDXLwShcnOojTG5zVlf5eIJTuG0p6+iLL7ZorpUG4SLuxP
Q91mXzs2NVvqubsnOticBxKTzg0DHvSBumoA2U1O3W5EQSHqpgvN8Jrpiujf0kvFxVBeG58mbSlR
FkT1MIi8ppC9rMGrLGW3RVYqDjmcv5NG8UjEucFSv+L87rZKads3eQQ2IjH49jmy9OK5mpvoOAuy
KCPFvICL9WW4IXxaY8ewcITUQFM7urLL/LOCWeRYUJ4E/ybro4yvN08vYo61izLQNhr2Kpbc2Bxu
SiLvnCnYnWERkX0647HCw0+zfNF8iCpZQNTUdUpWHlI794sQ3n8575hes3M8q9a2t0KFpGvRXsVZ
3V8sgQmeQ7jJd1rQELNx3D68KdrJBGBmz+WH3Q/5Q4nD99ZeMueC99hmseIOVPCCN5lx7sfziA27
6TrCdBxmh1JVP7ucux0GJwdIXhM3CFVCY62/sGk5dYaWnux5JOtIx1H55kZD9Mg37WZYbPP8gRq9
GKiq20FHzepq3tctpBOMKelRKxGmABCk6RUcS9Y8kc4tlnNd5kJqbcqvuUENLTZ3QWA+z5R4Fzaa
dc40aB/MpUO7Nc2RHzCrSLDpUVFU0NclU60Rs21S6764F5SXoyVwHDsJOIqPS8bzY2cSQKTxPu8v
eTZHhzwDBrn669NdxG08sJc+f4QPOx5zBlNE2ClBbVwxLJD+ijjo24bGSldZvuKt5dfclFjKczIP
lwlgn+a3vMZdQXEnIwx3fh1zmm0cytjkkNzmsQDZMlYclwq6ae7yusyIEM6k823kMneTZpS1r0ms
5LPTx/KzQ93kKZmjPPFU0Pf3pGSVexz4GWUllVktmHXXZISkCR7NVjMBqNdJjZYVFzpATquLlu2s
oUmAxcdFHqliuUppvNjZMWuuAFBd/9FlLBZXnZCZqmGZQ/y/KbJrexyqM3Jdfd3qRS22IVcA15SC
m2MAio4Vq5Tpo85RmW90jd2V+PfSDYo6Xp5Edl4OqMfHsz1slaTNTiFzau8BSsmu0YsREkEqbOi4
jY868hpT84LIrDXxtVvJzu+qsjwWa0hwjETZ+2ER5zeyt6LSb78lCikD53ieJeOV/WviMItIH0bf
koi0eovrRFDztVnGXt7TSdDdDW6qfG3NOuUUsIYaOxaE1MSvUUejKchtTGN0b4eNuUfUIhOpDoa1
JceRPqXDwDkT27sBumZNUjbfUpX8ZMezNunh+yia/MxhRv+ILDepPRbJzdUcd+pLv4Y1uQ0tl+xb
gtOykKW6NdYJUp7bq1Ho1gvjbvfC7VXBGEmubmaO52jXQOwKrdQ+s/YurmIu8HtoZeKor/bOYg2X
jqUTbt01cDqYc/ySLE5Fmfmo0fuTid7c8RMjsNoI2PtriNVY46yNxTXhtWvINUx150wdXQn4lSwL
9E+FPUaZ3bmTpT+3KnQyegXW8CziAUHaDlbGR5iE/coAgQ/bEGm+azUyuPaaxgWs5W6r3Jq4m6xp
3QxrcxA5Snwrhr7dOzR7FRsJi3jmgJZWl14ZXTLyZcKwLmygk8lixI9VvR4zyfGQMCLZYFyUrq/x
NEr522b0f5d4f5ylNUbf/3wk917b1/K1ef/zP+e3mdxyfyE8zbHUYsHHyPs9PRx8BHkXJggGc4pc
VVbOv83k1i+6YFsLvhCTuwl1kEn5HzO5BurQdW0bu7TmWOrfWu/pbAO/Xwszk2u6SgoeeAOxPqGb
69r4uy17wuKhlYvZ+JMhEXSIxkv4om3LhCIAZz1bM677WKvaMziqFbVslF8iDWDQRk9q9SahoFz3
naQNz4nSidOSUmQxUlBxn5hF8qw4EUJIlur6oTDiNTfXteZ1JGbjseCYisyMl/8lTfECkPWzFRpI
4yl/VvR2OWiN252YpJuvrEcJ/TAgGmdLWDUZWeRjNFgN4tSmjNIuhDY0hJmHnXp4dtVxOkZxBp8s
bpLoOWsGvWBnYObasa7pysFeqfU49fCsPsADyGya6iKT6oOxqLeMjB1P2tQIEIbMayHxfBCGw92y
i4Z0+VTok6Me8e+oJ7er8wscnfyqYP/pJShzILzgCm1hpI6U1LNNqz1hNMonQbX7zpRNs0Dkprfr
OLMNjgMkyD59htrMAV/IKnQ9iAWr8m2xuCHmY21xTWfPCnj1F0PPhxcIkoyitUqVuq8wOqe+PSmp
dqhhvypekkr1E8l76ng5aVQP5tKYawW52ZdBbUzJ06D2sjopeqm/42wu76xCGvdj49rQoBnw6w2b
YO0kzDoCvZA1mvka1ml8y9upvxqpzUzTAbx4yiarO8DgXuuUJtCrUUKTO3LXTI87TYBbxYy7cyUT
d0vluXpvLZK1WRb3IlCzsLjEKRsFLibtWp2I1lRdZZ+aAq0R0V1jBWvlhbcUZQHy2BxZY2jmnczt
NaWeVIg1Rn2nxwLTsGFFO0CB+hEuXb7WsIjrEnjPbSTSaatOGTV7nL58Y2VQ12VpnmEuTjxFs/5o
1ymL3ppc1aaPddcfQnLlFJMoSbBg1D1TVpQdJu73qwBX1ienr6ujNGzChYnW7c1WQgPSGicALeh+
Mu3IvUsM0eK9ypBSKLW2KAdOOEwxNI3+AlTwTZRxvHcyvEptXqVbchAh2RhOUZ0o2lsVaRs+rRz2
2riQqGdRtSPl2rWbvjbkXRga8XOUOFIEJl2PXsoz9crS5sFklVOnr7EOQIqCJuXASiq5XSCCBUrj
5DcxSQbPjWPL4mm+gAchDh5QBuQcm3LqA8hIwH+HRJ8vTgKryphnDMtDCq/InNkHtnD34XbYVGrV
GuSWslUftDxKfVrQ9X0vcb83drusWYP5NDcw8OnHcc33AonrUtqDEWQjYPRYOP1F5HwF8GemE9wT
KtTLfF1LNNkYZI6Yd4NWZ4BqisJTQpV+er0Idy4Uch/wi7slOtawi03zXZXU+Lw5MgT4owtClHX+
UrI3BD8aipOi9dptmVpC4/3G0twtKTOX17F/uO7SWDmqiHMgCXtuW0HVllMeCI7PcUBWtf6AjUnj
Ts0aq9/1sDYaKGKWcRONlAtwsx5fE35A+YZcqh77dBvMjwQzZ4OmRY62HbZ4ZDpjgB051dkN0RHx
qVqPw8OvB2N6GZr1sGyvx2Z+vXz1fdWT/4jsM91VnK+n9ahN/UF4Cl3Q+54xZ8vW7sgyylhr34dF
g04eEt2+CVUBVQyvYuxHdJTuRelq6BylAyJH2MVN1OvVLTsyily6NrO/qquZX0pTHLmoquux5/4u
KxbOngKcks3xN2mh4uJnZpoUwrtJ7pxrWxmDipPgTYRfztjH32SK4ZtiISBTMulqa7BOgB6Z6t41
N1LLQONUVQ/hPF5lkKxoi6dxlUZAqsEkaGTIZGM3pH38ZhVSlm+Syjd1xS6jvN4BVNeu8OPFHkng
1MbwhhSTjyJ0zlLVeIMRd9DPY9dkCKKyinftNyFnaJT2XK7qTqdhYtzoXS13Cs8MlsmlxpoCupaD
12AGDCkWvO771pmNecOv3OYnkCYsC2DgzKEnFRlOiLRmRB9EbTQ0iTZZy5K/Ksfy2TR6gtrlbHA3
7jQd6TM10YJlTlC0mU40uKmBRbICDHj1Plq0wya9NVwwN0qsL7gvvFANZaBRQrynC6rdxbg9zi5n
Xi+FoUZyUC907+9rqf8DyhI1qlSsvzPCbar8v//v8Np8P8K5xm9/zO+qKtADwwbcTvc2ExKmqn8a
tKxfVFcYBNd4CK2pNca03yY4VWDDWgnUNm4sm7TbP1VV6xfGN1QA2+QfOHru30q0qT/7s4A7ML/Z
sLDpw0bh/cm4yJ0I7S4qiyDWw2ltglVJNPO0gvTZ+VM+pp5qRtbOJYx2kjCj9orV9IFSJ1bNraah
QC63NKq7qDULvvts/8RTyUf/neNw7XGkcBzPIa0VdJZbK33i+9FSHwajHXvQUaR0a7YqTnpcegNX
bVRQCpO7yv7fv94fPglejxGW4KFq0S4r1r/Pd6PsQgocXZE2P3NUbnj6rol+/y9ewvxZw17flEvv
uOAfvnIIGD+8iFwyCvPs0vAz1tIHYCnWwQmleI3UEoxk1o+9ULY2rE5nb8xK9y6Z5Uyv6pd6r9Cm
82DUWfagpiCiBrO324BWBO3Zadv83kmz9oaBrVQ3VCO2Z7dWlvcZ8Gntm5Ow7+OUxrgAkzAOPHee
o3shlBgUVgSxM9XaUfVbo6bwMutw6mxgZNf38Sypi4hHwXjN3zm7KUsSgr6xpMtbKqz0GrqX8hQV
hL48u2T5xnE6jO/p30w1P+8SXGLMdya0iWmqfXdSp4nOSWncdDyoaHpAbsw20FznfJPHLnnAjJ4E
lcXxDJV5SLCoea69VqQtUTi8EIOiOK0QSvesFlP/galoDoq1Ym3+1rZma3ZxrUMwPrkVQUWIzRSz
4WTQ70ubsjZpl/UxXQvc8Hnkfm/N9W3davmTi2p8PUdUvoWaXp+1BFMQrUDGc7dWw01rSVwGhIG4
98JCraRF6VbtE+XKHk0H5VpRCZWzRVwCA4mu8PlFufjdDb3/qhgLZre5omPBx9+WA5DQEO/jtdAu
HVo9Cca2cp+lUzhYFTqnvWiDO8MwlQBvebvGneiNfs9Fadx2a3+eKev5aHYThdZru57JWuYTjTDz
AfWVjZ629vCFfUKpid5aAE2Ssbz0+LIpXPi1vk/WfOKOXGv9YJRpX+21669K+4YsQDEmUI/WMkB3
rQUEbklDIE/7omZsZzABNqL0zyjqzk6MTl6zf5CMO1Q9CAZMWgeVmqOTNzlRTZ+f4hbNtVDL5Cvg
bT1mJRkTZiiWCOBRjLepLx1MUWy1Cd3brIeLsuwf7Dw1GfpBrVKKrbKqnaLh1hqT+oiZEphdSE/r
ALwjUI1OvrUqb9dYXPk2mq54iGUd32pi6Nju2lN3SRutA/opbTr5WM0ERW30O35TzhvOzkvdps6t
5bQThaYduFtvVGbWHyhL/bU9TVVMaYnVfNZlKV9r7usr1s4hHRGrysGadHGZzaF9r22bjUbXkFPg
AV1jX+uyfNfZfQjPV004Y47mbnamdFfSiHXdqYl1SaPJ3Ck6mP8KJn3QOJN5SCQXbNoDt0Ohw3CH
novtYZ5IXs5G9DAobcPMNlewk6P86C7C8TvNoA9n/cAyzBBQ6Mw1v5vmXzTSn55kMD/RYuOceqsC
9FabzXWYWhQrq0u9Zagt76LEcrcKhOV+k41YatMlGa9B72H7yYYOnZwmnjjgP/UearhxWVbnj20L
dWM2YRkgg2HWMsJwP5N23I6jnW/iMiW1OBcQQtjtRluTMxJWtTy7VpbQOMGg72xMgplx0capuF0c
gjM6HpC7zMziexBz7W3a6AiOtcv2iMSfj1fYvqJdNd2ibI9AevHTwUtXcBFMce0vhLWTrYMal12l
VhtSSAnLC2eDKOo3rauXcGNGHcANEyX20rt5cYE2bIJEs7sjfV8tbaR8136W9zgEu75o/AxM76EO
16FRHfIPOPBEjuMBJ7GCpRVMhM36eozi6M0ok/IJaHhywKvcfy5Mcr8Jy+8bEsjatWLN3SmsYWwn
Xe4erbibN1ZGunUTRua8QwKlrA/54jnB4uL1Vu/yU2ocLL5yMR7LfJ5eQjw+cNXk+L40Ug3wLpKt
taTGLxamWCEqY9+2ptjpca5nG8uguGtjtwWbe4PerC9608PQ4qbFaazS46seIHZgzviNN1UxG1Tk
DGHzNhthsq+mCpSe3nFLx8m9i4cU5L2gpiHGbtLSx+KU5QwoJxFXUdZbl1rr1LemC+NT0WnzyRQm
1uBQL5+rRJvw7Xb5G2Tx8MSJXEn3nHrwE8XznD1x0kQujtxcvmOhod3GgaOcRQ3FtouaccioOqBj
bVHIgsF3aT/CsTNGLzJE/cWsbJgjLgnSsCk44lVRdIqQWa7zJBU3WBGJT3Vt0VzwttifJjDNZwD1
/RZVlkKpSBs07DzTctDbND6mbYix0jEzNAF3mPVNDkUHdkc08NSh6Tb3smkprsqmqG9yRaa7vlwi
CiXJA5X+NCfy2qr5eTahOp2pG3X2OFookpuRmr0yowKohCN0qzosWyT76vvBHYH2L2X4eRRDyXrJ
gIgsKR5VvCEt3E9UY1c3ssQ8rQ5Le8vSyb2vxxmgNHZanNF0BR203IbBP7Yg4HC0W/EJaZonhT6G
yrYKh5HPOM+tRxDA8KZJ5bbvrnS3ahhXh7jR+Nu2mTHGnhVpxVWrE06BiqJ+hWTnWBv8xkrAt67c
EdVC5CqFhm2uLSSyDjYcfE8JIx9tf7jSrvlsaUricriHXz/fSCEWb4RZcJUl9ho77do3ze4fwpTL
bMuVnp0sTjFsHzjE3dK1VxxjrR/e8zI3Aowg82URbXvVLU1232RV/tFC/tA3ePKNB5ftnLXj5DSe
QwSr+7idlqNBWl5spcqD5RBK3f3UQ2Z8rXiiqVA8JMl7fcmvIjmU20btuwc7fvz3g5z2s+758xzH
fP79sBjJBcuwjIuAjYZPOUV79eJgng2WfXnK3M3kUa7leygSlWecjon/V5PkH+d22ySfsRaqM339
cZDEikXTkUJZeeMP/uJT33S8jy6Dp3rP1dZ9/qvXW3XcH7gXhO4cTrI8SAWsjW/xoO+G46SKEBtH
hnHucpsE05npXNWp3Pz7j/XH6Rhfx/oq8Dp0ZmQTitJP0zG9ZBAtpz4PwLl8LVkL4lHa5pV9X3TJ
kSvvL8bxH08Y68tBBdGEJrCWAFr++ezTqaAzdTaoQW0/TaTcwbjSYOHT8/7v39ZPX9ZvL6QDqXM5
aJE+XN/3d59eXOqKiJWuCGgPzrfJvt4VHmI5lmRP+MQWfo9O/cu41k/X5++viCXFtDhCsg748RXT
YT06Nby1VEOID0Bp8hp4Fjs/VHciyAIw8R4P3imo/Hhre314MbZiP/9VNe+Ph6o//j1++p3UFnU3
qcvfI+uoUhFrWTbPib84Kap/+kUawsE1BjTb+ral+O7zbSpScFbEr7Hz1a3qJ0G2T/3wGu7IQQ20
jQZ76PAXXyln859+EFw7lsOVahCuwjb14wfs9ENXqXYBTG7XHQrppVvHhw21cx/DL//Bz/3H+82v
nyOqI/kuQ9M49P/0couZx/FAI2TAbB3tyUT5cFAIXZzhvPtx8FfZQu3P3t73r7d+r999opbV4wMy
eD3wa8F0X3vVrvIOySn3iUF5xJ0C6xRz7bBHoWvqV73pX169q+bw483GtL5/8Z+WSg71qShpaBJW
L7dofa/uwBNPSP2upbxiM/T2BQhfuc3KQv+LO9CfXK82ssMKDeLTtpz1c/nufde6CjaYGspgqeua
jLPL7KH/1fv70xchdKcZusEOz/rpy3Snnv65iay12YjhruE5cjUZKLv//hL9w6uQ/uOGg7pDcgBn
3npJffdWZMIJAbI3rljKbM5Q9mjPSoS9+/Yq/7vf/V7U+9UrafA9/ef73bv+7c+Wu+sf8rs0aPxi
6rqKHASdChfl99IgCU2ythBShbHqgKsY9U9pEJ3SoLjOxAppA8P6x3LX+UWzrfV/sG3AIwaCx98x
XFrfDJX//B2uChyRTU2DN8qdzlCtn24C9WS3LTY614fdAjoRJgDxdj3e5VMncPAY2BrTMfFEVct9
jInRm7TxU7no7iEB+ujZS/HcIHjgqekNTwfhiMWNLATJbHwQ/M5gKqkf3YIHoR5VQlXzeBhKSw8I
txQBpizAroqi+opc6lcAgGJTToXmsxBVwD+Pn+aWnlXsjHHAO3G3DIafh6UkTaOkn6CgNlAMiXLQ
GbXCwHsFzxIJDqkq802WMlsgbYw7p3Kvx0nL2NroUBE6/FyLbPFCGfQTbYTtvgiNnYIo90kZndk4
KPzx5ng27fEqHcxqoyrA+9nhH3qUE68y3cXLWAsdWMpaxyQ23NXvzLGMtBSWUoxKyQBaXmVpQoGH
C+uzExCFLOSKVH0sIphh81zEvt3ESWDkMqQiaCq/mpqkZBPaXSCXaQ/I8rUIV0BQZH5C1yL6qUXk
aeJW24Qp+72BmJyPkvgkx/bTYNGy6WYcN3s9Xw36ybiVKQjAKHbcY2FLMJsNC/k85lsq8K1cdWmv
+DX8r1t7iKa72YCna03l4rUJGaiuM+YRuUpleW4a40krUuSNzMV1FDYP/drjbNhU3SQzSxIeI3JD
X7J8pzbbIudXTV4eDbFnmNSIDqq4WlGiWGOQDNJlvPRhFnKUEA9QjV45CmCeMtOPolu0jb6wGx2z
CZmOS00ZiK8os4nzbBk/MKWHxGjm17jIP41jfl/qzrLXFMsB1KZEWwXJzQuzcgasy9mUI89drHKu
zyt2yZRFQeCYiDRksnS9anCu9WzGhdRN+Hkdqsq1zFzOeed8GIn+1i32GudbEyfzGlQSuAhGOTMC
lJKTNjmKXd2Y8x7i7+DrOEePqYS9ofYpT+oeAzxmoGXvUNLoU45KwcNQXZla52wIWzxGa3tsXluf
Ifm0B0UStmgwChEUTt90N/ocdS1rV1qzPAC9cxCCRAXon8vt6NgtJw+7OmHUvHD/IDo4Ow98LcdB
WIY/pYivUROtyAVzZ616gAT1uC9TEk1OHhm+oNPwSCusBGEfuVtTVPlhCRMacqOKh+4kb+tBYMFA
FYWf5mA6a43PXcfyk0beqwpLmKekpCcRDzhjxgKtqTTyAxVW9xxwKUpqqJ51rPUdGZOzC7P61pnt
u6zgp2DIjLSdNR87dzlqI/HvosYVmo75VsoZzV+j3bKL4+3gGJL4wZL6rPnJ2hj5renG6sbuatyo
xfyqLLYaSHt5w2vI+dUO79XKgM4pyLtYbfLMZT1ssb690w1FxXWvQRpVqV/C8kdBkUqayQYwFvbZ
p3ESI12Bhe3j7Jt3lipJpGRTdld12adocg5xXsuN1ZcaVmLjMVlASEdKQh7W0sudLuR5oWnRN8Bl
VnFHRquN0lV/NG7KVSlCGhaBoQzariU/Hyih0t73dCNQBloCsmaXuy26yjyQuk72C7G79boRnnDn
C5rTQmW1NqN/FdeUNOSwSaLmPaS6i6K/ptlSFzZ6mUUKEcGeD7xu4A6vwpZZxY3fNjRw2YncCKPs
7zTpHLTQvrGm9FIvonprZ9DuNHCPIUmx7mWMSKlCnmEd0h0FwUSgIvq5nMiPa3oOw38uLjVgNV+O
uMmNIbup8F7uCjQSDAIQkwfLjGjHy7klpPQrdnYWBbVijVuaC2nIY5zz9QQ/ZA8mF8E/uqHgzva4
m40bt+2wdjodDeLgjDGoEnxrp9qgjFPTcNz1bULuryF5RxlfMCwmHattjdM3s9vqWET64g2wEY+Z
qad7Ninztsq6elfaEKSjQURni8qlw2wvckcvN4VXVSGP2mBZ25VevgVkl5L6t9EPGaV2OchUOtRY
uuKRpmhRFu5hcgyxz/O8vDHKYZclakJotngxZ005xVpNnNduRo9gofRz23w1laj1LZhc+FOFdaws
oqtZMTUgSjExmJWTnGWjlR4SPLY+I8n9QUvCIBbUoIxqNO4rOYSvPJajwKpKaIZSTB9pZNWPYs64
DkLNxWSoO6F2Xqp6MtF1ouUs7bbbmUlxEANNFzSDX1qQb1sVZmvAjfw0LA2FJfBpuXPb73EYRtsV
OYLgrsQf/J6jM9Ic/v1WvU4K+Q4MDkJ5m1SPNthV4nH4kpRqbf+ZjILaT+rmpBVau6o1gECuOjUj
b7MlxaDzcyYCLWNuFlBoDQgGS3ecHLM/LTJB3u7DhpRdPG6rOf2S652+HWa5k3P4sPAb8IXZklqw
jPehxQOu47CwK7Li0uxfzEw7uKoFkqipTKyXPPSIkFYAHSCzQ/xmIxWLO9aG7fom6UTUrXui0XRz
8c60Bs+xNlZwIey295NUnTfhOGaf8jH/LG1SY7AhZnC97oWU3shjSMURk9QPjpO9K3pNArHNqKTJ
b9AUwk0fTuXGXMrKWxQMTtIqr3vAgH6rdHj0Q4K5UzlAiZkFT7zECTedtdrmIu2SlOqZrZsFGnIh
uNLQcYOKi9ehab7mU9h7PcG5BCrxxoyzZIu8SRa5mis/UofpSuGXs6kHaIZaf2tYY+3jZv7IMNX5
49y9dNXylscjBX4GjbH0zGFQMBv3dkgyr0oyddMOzQCbnsertDUrcLQqPSg9N7GssLNdJ7uHeBmv
qDACVOoMcHCBTO74eOgzzxkO+VTyrSj525dse7xxUOdDXGgv7VR9jlf2Ajuum7ifk73bdV/CkRQo
ljYYEFrlQY7K9iO0aPpDjUNF4CGAVeEcK+xmR8zf2UPuJs9gROPnMFW2qsDBwwgdYbHW3+CFrOGy
tthZLrQPp7dfaNyydwRrEXMLjffTtu7BqXvmqcgKt4LIBoiqKf5/7J1JcuRImqWv0tKbXiEEUMUo
Ut0iZbDZjGbGwUk6NxDS6Y55BhTDbfoAdYq6WH3wjKyIjMwSydin5CpjQSfNANV/eO972Ee5Jsam
dbbhEqmhtfHVYcJ9G0lYXjloPg6Vw0Q466k1q0zw8YrhuYzK19k11cFBIYxzpypfmyZEC0SsMJhE
IgqlhnXbtdW07/tY7pyF7knaODeOLS7E08U7ZxHrNHlJQ581LFj1Svs0qKQ3rOvar6DBzBd3UMnD
WIWvbEdAC+A+ebCtuvgx2pnx3SoHzjm04MlboDsGg3pduwFYLU9OqUzS7ybcQk7rMmDiPj02vbyH
tt4A2oLWYShE/3hyl4LK24YMyK6YgpUfDK7w7RhSKCGe2CrvEgK3fF/YMwdzHmyGXL6Z7fwczgOf
aQBW3Byp40tCMH2lwTWYSoVHHKv+Wh/aQ4DF+WSLCBKqZx+CxuOGzHPm9e6z1nQveqE/gMfP0T5O
+B0sF81OUlHmazlRyA6PZ2uCO0nM/ItDyfCXVv9fnevfd67LeOef71zv+7j4/M//KP/xz/lr82r9
wgSDtpU8c2QaghnNb9whl/EtZr2f//XXttUk+8NArgwzGb6QC6X5v9tWktgd6aFocSSNNsAg+8+0
rYiY/2Z8tPgE+Rmc4Tr/EwxB/jD4QCPS1qHS5nViRukZr6CLP0Hc5rx1aC1YqSHazfxaJEeKmG+k
NtWLoouocQ5Yn+W1WoVL8AUZw8DDh48qsNItO5NsCU72XlSWV7hb2IrPJHeBz2ADwwVxdnrtc5L1
LjDwbyRmr9Z6WAzIGxCvmmDY8KfDN9LH7EFoMU7E0vls8mlRMMyfCdlKPPURU+E4+iornMoz9wah
zk81GTmskR025m75hdxLTjAbdF8mDfDtXnEnMcn4cHrUESUfzBWpf0Uz0vm59zNwJ6l8xvU/Kog+
+PHYYJEdUrHmz560GoSMQn+02KO/4LantXOzxLfaHtfCEL11YYA5fa7OMeyLTZjM1h1MH+XXofXN
nBxjqw+WoPHI862F4ndPzGyxjslvuCh3ghvECOMgK4NrxVWvRtiGe0PkcheODr0OhJ6VFaRgJFg0
fYYmYe7w6LrnsMyG17xNv+eQUXzkud91fZC+qqxXTeXFjgzxaJubZKaB8bshD6kOOpoWMIGFt1WF
APzrpreRwdcWc0sJQrrq4NmSe5b0Y3hNFGkjQUDvyHcPec8pzxZwFfQPwo1s8qBMZz12DSh9/TyY
fbqtrOKbStH/tVj51gLj5xCotasD2PPmcIN8nKVfjBVIkpTM4DL28yJ7c3pag7LsoEi5yF1KQqaQ
gJ9neI+mjJ+DgPATo6nJl+heO+Sdho+9Kl9bPepCjWGCnTTDZgmHvBtntNuFeCdhtUKTWq7yoKWf
6p+8KiT/qieLTNPyVWsAMSwkCIk4vK+z4oT8pl8jBMKP4hr30UyxzPT92+DlJwC+xSquky17Ugyl
yGooA7hLehNLqj7m+yA1LrInTm/IsPEoIhQQKbAEt6xNzxpfeYxRxqFYQSv5ztZjozHPXEXp/NTO
4Q+7YO0ttPupqy/FaH6TPTpIG0296mzP12qT8hQRL96u7BVyGTkOwkFFXe06gfMSfQPGFc/ba2p+
Ncv5LZAzu625fiLzw7pj5XcmaG9Pcjz6oW72XRJGVpmuk8Juy1MdafssFztGClsz9B48pVerIC9O
VjluZic4omd7GHH1+Xnb4s5UcBQT81vYRykK5WIpeLs94ugzqlKHZHGYIfkI0Ge285dhLFJyl9V9
aFa32itAb9Y0N0xevzajdYpicdfodUOuuiAvBzA0T+S+cVGuRmWLUMsqkeWAdtkSJ/LgATyJHfdp
iq2vGUGMK34pSYHPtibWmz26DfMSGZm+m7w+2STF8EN0geLZmQTNHOAq184KIkZgkIAJTjeQqpEP
wLm816Ok31eCkIVsbs8BShU/0usOdEEYoFGp6bDMqt249nT91yD4f0rW+lPe+30fZ+//4C79nfPe
/MWkKyJ2m3WAEPR8v12m9sL3EzzxpuvIv8hHf71R5S+sLF1EpUz5daReFlfwry4f45dFG0pKLAEF
jo01/0+5fJyf26XfD4JdmiE8NFIs42YYfn8QiWoqy2JgWt16irE7hmWT7Y1EsgHKoKIZof2j6cRj
pCHKUJH4OsRo5zLLvtRF3NySoYxeC89OXodUM+9aIwo33ugOp9qawx0C0mw/FZFGFJEtp209Fe1Z
tsUPF+XIbsbd5zdNkT9XicMy3UUS78BD39SM2u6zeCJpakxdXPAgSy+kx5jP5dwXH6BprC256TDL
bUj/K7vi9dDcZYBjpmFV+0llxxeNovzbkMFGI5h8/sIBX18I/KZGL4rmwuIdg5GRgJvrPCIUeqOS
5sZJ3HQTTUtNYTK0RJkYDgdKkn6HAl4+kYeLRa8MGRAS3h36lVeiX4WDsdT94qtex+Ymz20HFADu
UgJFGgKDipiY6smJHuYg085NO3TrNgyMd50whE3n6NpdbWtqHZlJvR1lxYylqAjRavV6lxjWwQyq
+uo6ZbkvBZdb4XaPaTeTXTl+65vuAX1v9ojDU8O+KKPvtS7FHsjwtEkwDJ6qEhTCiM90P9imRoZ0
bd7JAoxd4FTXdpLzRcNYDY4O0Iml5cwRm57hAI/jsx5H5ESBoIdfngUDEtCpcj+ItXBe57qLrq2t
uQWej6oEDIaMEzt0b7yA+LM22Zjb9zgT9TvPKuq7vqdiAb+ltUQXWATGRkgAgg62vRY7cqPLAjJe
Xpp+6eXdFitk66P0n/ZWLdurMNtpR/iY62OU7QmmcMq9VqZ4awSR5SD3MScRNng14ljfzqFW3ke1
4b4qu10AL/1rHmvghJLyWoID9lEOmtepyt61UClQe2N235o6qC2WkuMqJux91weCpfKSs0A/SZot
t5SfMXQ7MAsAGJTZwTrHrb6Py0h1q8CsqrsyTWmMHcRwVZJgr8IW0G5CJuIA8w0TAFFT3avJFZef
n0FjkHg0tg5R8MIcjlPJXz7WHqrUIEgQZ7r2eTAkbBe7OcdpqW3xdX+kQf1sVq5cJ8rDz8W36hhN
5U9GA12gbfVNlZtyi3rpBc0c+kqzKY/Ub+YqgvPNiLdv/TrQgRAw7b1XmmZ/s1GxrVM8M4gxo5di
bj2ceOa07q0YJZ1G/o9JKEgrkwd6brZAWktWjjHFO1Rjl4r0oI0ziuiLZ86Scq9E44bPHbaedDey
7IdNi8p07zm9fUr16dFrSOcK23i80y1CofiwGEn0jxNoNLpYHk3mo8XOK5VNlJ7l+KY+tQc8yqd2
UhJBmMMUqMvPRRprq7K2fhitc/Ga6WGc9Z/vLl1lDZfDkTjf+LRttEREwFmzD+mZ+kS3iO/rxbAd
qv6xVOUpTNvnGMOb75qcN6YNYK1Jgw/l2vtxLtkSdYnFqMuMQZ3J17ErphP4BhKHdeeI3e8YxYjh
IvOU1OKB+vTVJXZkJRxSu7KajCg0v4EPwmLXLjHVBk2z07NZD2Ps8rbcuV7urciDey86d8Rjksyb
YgxGQsSc4RMl/wn56LSahi5au5WEwK2iO1BSG0YVtwDJC5uZZDcW4q5i8zLo2RFTFhssQtaaYTgP
g3vIQ3SsVpxeAop7SFC03XmHFTsUMOV60mN9JRiJOyIAisiw1Te0kMQ6CepiyNh9ZMUQ+Mxg62Pm
FuadG9rdEysZE9p4us97jaoFwUdCTgzHlXHTaknrwdZ/PUv9oxG4j1LGyKC9xt4feg1bDgfFql7m
qgHa4dMoxk+TMNu8tN6yEHc0TgFOXjkSqxpI9G9t3OwFI/FVweW1ByVrMfmbSyhVtjwYKTkfaAVQ
g1jRU0R4JLsdcEyTYicD4uM2WsboTwp6FEVwCUvddVas0+/M0mVEUngz9PXkXZjmm76kpSKOlujS
SfZwWlRunvNuJsE2DvJrBi/N1xYwGo8sWhpmlj4JjsceKqCv8jlgAEzeSjiiSp2z8IvDKcfM29la
kbrFcXSXa2AjbTJSVkPvvJP2wgCmyJqHMohuaRt+jH1w44E8NBMBVKXxoDvTOdGd7/pMA1kMj1Xb
Xa2ZIrXU4QuImEjWhJ1pIEi2yp+7SH+K0gUMq1UXI8qYCnunmlIDsWn6BRf4/ZhnF6wfcGaNOmMD
Kk79FFzFUDUnlhDaThuGx85G3T6l184LjpVU1QpHgW8K+wYAnZVEy5dsh2G0UhGqWmeKtihvsVCJ
DOAcf/0Ky9NOWOKC8PpUeA1oR298dOkx8Yn1OQ9Umq0TUdu+PQaOb0WNthsrOAMtkqyt4TZbK2Hl
iOUzWld9UO50MrpdiU3T1gLEt5N7w7txt8QN0QlnHSW2GdH8YGqJKmbaPHsrAtIIJoZOtmpa3r86
pWkC00nHMY7w+AZ5XyAi3siRJ6gTLmdR8zQGMwFMpHmvZBs7m1BDnhrweojCdNfw+h6Q3QNVW5C4
pMRYG8c2AWry7Gc7B4QCx7cF+iDoTlYI5S9p+PWaKfsBe3Fcs9SQW3TX947O2D5JGT24vLAkzAf5
rikxexWAXQ/daJYb4HSPtcE/hS8Ep7XLxDKlAqKI18GK2/l3Q5V3nl7VJLjNJJ+Pkd+YkgA8MpK3
UR4TwoSZzvcSvGjYQG6dYglBh8k4LkIFu/OqdtiHhQp9LsRqPcTJxJqj4+A15keUMmITO9YPYfRs
ZciwBqBUu36On9Q3y0Tf9xa2wsLqP8KpfOMLZTISWA0K0uoTnkkMiRKoo+gAeDDA/rDs2WSxl8Jy
jVSEPn94dkY4eaoGUEN+6CZF8Xk1R2IbAUaYK3dwB9+eLbGq8UQBdTWpfQq99+F55keaW5Lcu7zm
HubI8Ili+AzUDPiDb+BOFdYoN1OQlNB28TfwZST6rpnqZA8qxNkGbhuvUpdKDIleui8bJMuMfrJt
XaW2nwZTsBVgU9YYkCXzA2KE3HqaVw0pl8BAeq6ipHBPoDjqDSTE9lB25gzuV6ufQgs/Zo7q1ld1
Nxxs0jRQms8/cor8jSX4SoKuCne17eCC9socrAxahdhs3gNdGU8tHFegIyMagGg6ly20ixavCBvM
hiRrE38S6ze/d3vmDkn9EdGTYjxpgyMeXm1TYCg+GnnfM5pudGblGHqi2bzUFu2wOSQ6DlOGvQki
BEC97UThyEjdcrV+4+jILOwQMfqAAcef6qC7n7R6egurtGB2RCVrhVwEfTnAnS2GdZeXHynyg0dS
uSpWWcOn1ATUEq+mSEPiTSq6LPZmFbgbpu9fi8BhLo9/tKi35qzSDahsdZrDijfbAYjd2U6Qrggr
Z1UKDeZcDGnEnz49VHZ5qfB2X7JWDWeTGfsXoP8WS4bge601t77m9GNLsqo8MsVIaEtXqlr0yr2I
r52ekNJacZ8FlRX7kyYg7GUzMwESTe8qnS0Ln0h2aKrMum8kuai2ob72uZKXMVKHeo6+c8snG3Zc
4aZNjY+Rc/rK7UGSU+2wP58seep5Nnw1qsnXk/a9kvV7LNiMzIVXkHGN9H7S4EBXQYFuAdzyzqM+
e5yHinlgKwKGfZnYiJywRDnV7lcBdYiXiimF7rYG6CxD9w0XbGlNv+9XddzdORHHV4F9CXE7Fyvn
KtJzLw6P6VJyK4rlIxSlctcpzz2E2F3asIbTS2UxjkX/amIHOYTORIScZ1GZRlOwbsIS+jprMMAG
PWaQoSGszkw3iTkH57wik8xSUbV27LLd2A64qlql7R5jdLGD7RjeRJdaWy2Q5sqIQXzng/Y6mJVN
uRnAaAT896zV2EaceczXmiYqei3T7h4Xo7Zf2GO6AlqABAeiF7RuY3S/V53FMamKjjptBmXO5PZE
Np+3Lksj+Ug9qbYNrqJ9ok3qTjGUJLBkegAq2G4qW3cuJtxbN03xSkVQCtDGNGdlx/dpFL1krsq+
Yn3Sn7PGO/9rGPJ3wxAPKerP6fs/v1r49y77z/9fdPG3v1ku/PcP+utuYVkWSF2yhvXYMwKk+m0e
Yv0ibAYbLAnAuBqo3H4Txhm/GPxnuCYevblk+ffbPET/RaBLwYWLl9zBeOn+mQ2D4fyttNJCTmZI
SUoC7iKIh/Yf9dw0oLAxeo++YAyhhzu1zXvKJIYxZIp3CvL7yKat14BsiaAh8NHUqscsahtsUm3y
pbCQ4Wi90EtfYom4WnZT7QOjkTtBqDghbunwNqRVvI3J+FgZHgIvUK3Irwid2dmh98mb/6xJC8K2
h0oqCz7qmIBwvZwQ/XQtA+m51ZHlTPhzKGXBxOWGOAZDmLB9XvZtpLowxh8DeW2DpltXnarOUKHl
eVSVecDXA2S0KexLleHbRNGlH+Jmqo5JrQoGnKpi+JloQbcbEhFupFsx/m1BJgDtrk2KFFEv9wjD
Wcgh94gb0lM2FPyFlfkWj1HH/SLfSe+DQoj9ZYuq2aZso+QWk+xWsYGGYAjQFVhI4o5pPz5lbJgf
+MXrWxFOgLrCiXNfEkAcmGri8JsPZa+/4rCDW1oLsv6SNluVpnzuGusN2nmwJwiSCb8DsLp0jbdI
VM2xzHWBe6kp18x90FU402FKaK/r0b7OhnqHY3vo8DsNqh03+ZBOR0gCON4S5vQ1XJWNBSzuBKEa
knTBQeZ1atz1+vCB92TkosYnB5N3YMkfm+C6rGID28X1a3RdNK/NzRjiaEeoBSWiXOyK1Hc4FxlO
RQ9l6kWHKIGrEBIE9KU1WDZlUfyZSGDUWJjYeU/7wB25b5P5hzNlb4zNqk0X8VvPRnSiNS7WjoKK
iAACwQw7Ld9aXJSQYLjVumxXdOMLqhp7N3dudEv0NF6JQX06cvoK4Tr1Myf+VrQQ2jvPzVbKTT2W
1OqgOdpX6H6XtoLwBzsSWCxf8S0vgI4rMb3JLC/MFV2zuezKbXwV2nzNQiPYxUahroLEg8d58YTS
wg80CZ23GS1SlPbLlmz7ryP4745g9qW67QnmsX/iDG7e+2//aCDNT/n1AAY7ZTJsZpNqs2Ny/mYg
LX5BOgHJ4Le976/zaIfjl4EUxQL3AvPiBYf16zyaRF+WxQTmoiVetMto0f/fv/2NHaD9w///X0Wf
38q46Nr/+7+Fs8ybfz+PdjyaePKBMbfYBP/qf9jwKgFtYRqScm2YQU6fMEfA/waiHtDjjZ7dapdx
NDMSGfNCHw9TZfanEKlqtUkdNENQ7xyI2iyHoFua+Ej9Iiutr1Xl5XfFyA4MceS0530BBeOgSaix
CvgS0zsKTWvcG0MwMcQJvJPH6OUTnDRYfW1ojwFZm37W8e7N7sjuEu65nxAEhlBUQOYI5zmhXOeW
+OzszsBoatWfc1uQJq4C8zC3vVOussSgsBVp/V5geb4LHC+8wyzBIWXSO5GMO1CEJzENnTPtUkRm
TJLrQdDFYMDf97KO9iI0SKEVbNVSivMn+OcVed1eeI5HxlkzFAEg41P6vUCjdR2VnRP8nRXBZSR8
d+3ENpihEsWX4r46AsnTt15KcoSfAl9kjD13820yu+JSAj6BYmA8NLkHd6BDrgoBNbhvLdCmP/+O
rbBbbMSU0aiNnLCYr9NYAMkc4+GQtiC1CaPIP2EJOnuNPNz7WbiCgpCN6ftsTfKzy1pu0azLmXzi
nj56CLvfJxZZFkVejfXFlTkGUBd7L/vWqPKrRIb8KqFYJ7pZGSvcyU30ze7SfEdGM3JRMdjAh8Kf
dNfCLdg3BsTignh1SnuHp19cpJMOr/WI0g6svcaWlV4xW42t5UEI1Qou0IJf61CKGfR8zpR+07EZ
ObppSYYFRK29YOp7sJpUEo+u+HPmVCQH3PmThvV6of9Ycea9xKxZT3jc2Q3/5ASBlJXxF7Lpx+9G
kqFvb0y80lviUy3m387CHKqimog50TQ3zfH01k+jprZ2+U9WERbr+uI5KcCgBWUUlWb2Fi14o1qV
4SYMJvtYh2awrnl7L2ZfIY2fSzoGK0XBayi5slI9h2Skup3n1XKr1wIBBMmzauN2Q3Q/L+wlY84V
qT7wmJxQmJtsYTR5C61p/AluYnzDBWNm5TVAzLxLfxKeTG2kdyDgl55R7RqiVrYzk5FNZwOGMhdE
VDzq0KLkAo5CkSoBLkXzHX4uNM8ELlQbZXgzt0c4bN2fGKoo4f1Khezu2dnELOThVU2m6RyVZhtb
/BLJu/UTbEVazXDxygFFbLSArwIboFxXQ8OK2prmvF8YWfkyIWkWbpalR/O51WFpubMeHsTC13LH
PtmmwsqjVa+8djstIC57SB3wtYXYZV5BzB1OXnTp0YLvCq20e05ctwFoNfY7Erj6neGZ01YaU7ht
47k8egsODG6lwDfFSuugoESd0SrCedQWaB4RSt66dVskZD2g250qUx2z+4IfkwuITKfiYkcPnIxK
YdyyxpYPBvv6GzLI9rvVNfoBU2y0EwvizOnT5jFbsGflAkBjBWU9xgsUjc/QPAZ1vAiumGqsLC2w
8U+o/NpZRf/SVh7Ur6JN7tNUZ1wxM/9YlcoznoqFypYNY3/ORcUXyuLuQ4sWfBu+bxQr+UJ1a+up
O7QL6U0mC/TNMijK2OWxldlQp2rjvyxI7f9w00tuun/2pv/+f/6dTqus+/gfXPbLD/prt8Uimc7I
hbGzbIrF7xmT3Onse4EUYfnVjZ+N2K+3vfsL+h320qRDScRc+tKj/XrbW2yz8bUvHrrFP0Qs3Z+5
7f9gnmV3uiy39YV1xC/Ab/KHy76f2jgZQzPZFDmzgKJMxA7gceoPMZu0BlaKj/0eXwKN/FSEaBQD
EkRSk2ATLm96hGrMd72D2/53H+3tL9XG76sQT7Cw/10VgieTUlhI16EIwUPsyD94bDsr742yIl+r
avI8OLeY20O/nqauIgQIKglYOpDgTRr2d2NEQAShJu5dn5nWCVXIsM8h+X7MnpmfFK/RtArRdfVs
ynQ4QPOI0ofSxnoughrKutezGw1HhaqINUz9I7OdZj9y1m+0qnF8XY/tt74gqVX0Uj0Yk6a/YUMe
z3VlQj7Wlbspoizcuk0wQrEew1usMfcHYqzHr43OKb3CQ1x9EQqV0qr7C4jYjpqbDK3yrAZHnso5
NW1U9gb44v4nynga3I5BYNO1C5VSCzc6XHEi9Saho94uXAa8QjHEcgFf/ui6qdDxD1XViB8g9Q4Q
bvN1R647m6044xxlMmiFvp5OcIDsTGQXZPDd0iqRc16EYwz4Ww+mkLAVCBQA8FWi1p0N7IxLqAQD
zXTPbo5JnlnageTadmDD0Sd3HTLzPfFXwPT1jngPEPsq/1qqrnhh9h3eGypCEc6ksvmG4j/9aAE2
gmCaF5Gerxvp/NFGIZCmsEkPpabLZ2K4i22rKsq2DpjEwKlqgBSHP1DblbqBQTDEPpJKTgdtARaU
C7rAUXr9ahNos48DYWP9mtCV06lDOWgX4MFYaMmTIlHvgrumPYe1heafYLPv8K/a46BrxYOdm5az
kkGcnrRk4SrMrXsJMFd/Zgt0YVzwC7A6SdFakAyDUyRP04JpQEge3DrLdcf1oOcV//YQIIkISAv4
MGRUXqGn6j8axp/vbR4KpsoLFMJtPEakhMTduW4QIhryMDv5YkFJVFFFXeP+hEwoZqAPoVo+Vhnq
DNhmqW3Hn1SKWh+j0/iTVSF/ciuMBWEx/aRZEPAWHtWCuLBVF9A/NtEPMYBrdhVWBmg1aWL5kwvG
6VA1wIZQ+ePvONROiFsOkmg7bXOrkd9FhIvB0Zs03fbOpN3ZJYx+RsqyPrcGHo0VVpDqezi48iXp
eMp9MynF2gVy+dFTZW1Doui+9omXYD7RCybNsgDIJSNtfOsaL3j1wNt+k1qn7jSi1P08qu29B7Hk
AC228la4atqdjKFo5uNUnYJAJRZbPHP+kYjJfKyH2mpX6K6KGwuK/EZITH83d9Xw5DnF/AVTqHcw
ZOBgb0plezdqXkp9JasvGi268sN2wY5kg9k+mLGOZ2Q9p3H7lR0WupRQBjPyG8nkZIoBunipFaND
Yf7dU0DCvrbUO2z5aW1bc80EFMvYSswp7rMO2ykHFBHEBTCVDKiXYgEp617f4ivA8xyG1eJGoqVP
vMbadKPwDh2JTIhDsPV0Onk6MNSZGCDuLr6kY8OPy0QV3mYSyvZzZVgPqOM+8S9EmyhgT445y9Mv
md4QyBBn+prKKzOx7bXeiaCa0dfDFqZRX5OaFMnJ773e8l0k8v6oYdhxck4SIGKwbRgiw/klH5H4
5YFktIARGdoJNuXUeWj0yc9+B3EyMop3mleD0vsqp/hllMktGOJ8gcFnQDqGNlRsugxUOklkz99i
MxHnNI7zR5UIG6E9vpsHDrMQw0JoJy8uDH04mqFFsCB5AZgx2lSuM6I6K2IrleEeEfDbbxYBgN1F
FDNw22xg22+1pGIdBu40v8kJE0n1NDjNmms8Lau05Db3VqWOVRagtsTO7m1dpBUH2wnVvgrr9jLM
uPK6eDFKkVpl7DUAXZhJCjrcVYf48JhGqtrYEn8cmF954mZgoxFazlsz6vf0YiV1PVkFSSh1qKwi
fQ1rW/yIhpKy3uq0dYOPGHtqcm+B8D+TzfZEwsJ8gkbaPc1WZHCVuskJHW4AxDWNsYLg2SQmwd2h
W0V+YDfmtogD0HLzdmg4YTNbvk/JILZNTW9VxS6JdZ2Mfdm3N5MHc8W05zAm4mKO+TYtQag6y0Sz
tT6zpDqyqn8Hw/mWj2xcu7E5zlGmb8gFfWny5EquSLlx3XjyvbLp10YKClBAvoG9qeDJFJO+Swql
VqYWxbsGnpyfhpp7TdzgrVcx7yUnOm4PQ6wnbThgMbraSZaug4Qos6G3ko1b499ZxTON6RQEE+64
eODFStrlWCNDb44s8ckz361rr8/OQ2RhPE4l7yz170mLKoAEZc6GMtJ2drZA/emkZ/Uo02TDO3VP
AhRCW9zAK2YT+6jmCSZ95CSC9ousOgQOcwqWg9nLxta61AeIyOnHBbcyyCEd7MpcjbZ287r5pR1q
D0Nm8IS4acT7271qQKKTlPlh5Yyu37JuWwHwITgVBXqcdZe+cIBPBfl2GMer4fUfpWqwKAcXJ8rv
k5E8Z2Htwml64LjhNCsqmlvHoElKtYPRiw92NSfVsrnCAP1ueC4kaTEfkpgRTKOpY1Omt2ByzpM9
3XWhfpgj92UcJhjY2Zc2E3sDHxtOcFKh5h0pn+FK6MUmcRsyyHEYBbzWvuMsqXdcA2FLsuR4lyU1
owTrHtLOvaOFXxCY/7Cs7FgW1i2UAzuifLqy5St2yWyTZOs0P8QY9mQxdM/mPLANc++ayWX+TuBd
roqXyU3u64lFs1loBzPrCdWMbkA8PpHAkduA3SUm7GKoEd9SP3rkmVkSNRXTXmQQ7CCt8OzZDcu6
equCbjOP8iBwvXCj3AZhPmYx+gLTajs6fpsqQLvEQXCHPwiAppl/I2LwNbOjazrV+x4rEtEkX4iM
addt2db+PHYdOH/3peoZeLhEB7AI1En0cOwrXBO8aCmZsFXhUi4Eqdh1AW2e0hDbRBbQb7JYnmfF
9tQoWxagFIRmXX3hE7y6iTr2c++jItpTWZ48BQysDsYjNMItVloCUeuNaWLJQwHDVKnmDhwnLnLe
2pecGeAKWU5IsIHZr8omOmgJB7dVvrfxsOu84YuRMYKQ9QdeiUunN+cw67/FEymYpsie0qTZNLO5
acbqCtbtWmeYLKZ2XCtprVMtOVdCZ70Z9+cMo7Vj1/kapqKGEQhzkimiACEG9+sAvD23412m6isx
CxjrWH4+AFH8Xir4xC7LeOzYMI5zTqiuyiEQ2h9jG3wsu8g6jJ6gvL3z53GSheMlbsU+N/uDaMI7
Yx6eInB0K1Y5JIjqNpG0Dm5US7A3Dmv+XCyvUKu8QtuHbEU3S+zELUFId5/03cwzUOGUKJcq1Z6N
15m596MGthlVJf19kgOCKkErrGoXi0mo2GsERSY/XRI7/DFBJSdyQiScIPY2TFSe0ow9ZdoTLqKQ
WcHkmcPuJYxD3tSWPEXM+xoVr0JHm3r3QLq+Ev+MhR3T5VE6xBSGLumAU6ezi5rEkKzrROE0cFHo
aGYwXK2qch/4sMJXbKXBQyQ7XgJlAZbrtEbssCgzlnNjAWyr0Xywa4TqgTKazxgwOh3TNQ9qaQ5E
QYYQ8Erw4QzGJk4eMAcRWxeWHeTa4h/V0DPgTxluo95+KNNRaxG49SO7EUT1mZf8oFghaNuYFwCZ
jO6oF81Vn7gLHjveCdlmZD9S0+hJj59BDemL1yX2M4fy6CPlupQeYDXKwhdM38qvRDaR2jo/EzrA
g2LhYFSihHhZeO7RCMxrTeGxGnT9uQChCYcI8a2sx3gbcT/via+a4TPLN7RiIEpZKvppEmUnO4tj
BK9x4mcazSUxytwgfOnb1JX1zdBHuaqt+IXckifHI0V2Dr1l6KlTtjlKvDPKKRZaeh9vSneuDuXc
oVqaEvcACT684p7P+RdnXH2WGmbtsU1T9wLua2QhyBGUxi6RmGpoH/KIxymXrrlDh0aQcbakmjIk
xkBRzuJSVTFCN7rH6ozkGfh3XiQP6ZDn+7EU9j3mzua7VljDLayFg/nO0sXjf7F3JruVY1cW/RWj
5gyQvGwHNajX9+rbCSEpQmwve142f1PDGtcn+MdqUXY6IxPpgj1PwDDsjAw96YmPPHefvddmKq2x
IfhyRYM5h4mxIPDO4FtdRRzHdr5ooi3yJGOpNMNqgR2g3tIgkG+dysheW/ING9ccCc9HGrN6hjaA
Lbxvrz0rrNetaG06bpMBClPby49Si8WZgnVxbMMY/2ZiN5jGyhIzAdQ4kJfjdMJ0VLwbpSU+x66h
T9orTG5OcRjvddviUtJHn36aRFOXdGrNlcF1tjUrUR1bzhhYucfqg75L5+gS0rx2wyG/a+uee1GO
4beHynyCX9GtyzBIn7l3YaMQQfsaDH77ZFP3Qpg3q8GNaFx7hQNdw+vDYWMPdXvSM0Uu0XCbdG/n
bvphiSRWRFg8PIT4o7ZN2+NsGusOuAS1ruUdiSHv4rmjmyCX5/bTmGgUURiANrAS69lNZqV3ZoAX
2I/lhPto6A61OXW4xdpkLecW0dBNAWA0HRmzjKk53JYMG0+lLnnK1AnmGt3wt1WXdBfTwwQ+QpTd
Y0cyjyEZs3XN1vqmcJvZ6lY3XrJrEnNiQuoL+3s41v0x7xz/Khis8k32M9eSBuwuOud120O9n9qN
y1KZjDHgx/dMSvctk7F3MQpAoksYgAkzkUoGwq0uNVA40l5l5tUvXY37yM0jSh/yYGr2sEe1DTJo
e/bKoToPY1qnPAgkBVAk6IaLXcE2sHsqfyZEy11NSm9TUTO3xl1txxS9mvq1Im5zos4Ox77jBVSH
1aXtaBx7qBlbkacRHzWY3V0kEytbtUZA51GOpfV2mvoWuGipPwGGVEcetyAuvEgH8EC9u873jAkR
fRfjfTk/qkW9EikG8Ig4+9YyCEnnsUtwLkC2/Qp2WU+dabZP/792NFPPft1fzTQvHJbYGMCG2b4B
Q4w//wnNlKf8CpRi5iT5wJY6LWCzdTJk+6uBmJzwMmKCS64z3oq/aaW/2aX9rFr91rnw9crz6g6i
o8NIB3zot6+ccOhMq4rH5mAwftbvyXj++tH+TNX+nOCZkemsXX/6pa/e2re//EBvbcfLm/zxn//x
mwbO5V//t/5evP9Gh/3H1/hFhsX04tmGpQN3m40tM/L9l0St883mHyOAsu51LfOnqh8Wtexn552r
Q0gHyfXXpav7Tdhkbv35MrMsf/5bv1uy/n9L199eslheXFMIFCZXp2vIxEL+2wund/GNVJKeCvzo
+T7exYcJM+lnpy1/epf+QFb9+mF++nD8/ZWoO8IAZNsOMLbfvhLMK/ZHeUnepEzb2xCOdLIN2Nlx
equn4T7PnWKn+wTpeCZlZ52exTP0bQ+7xSyoAM2aHvRZZAH12p2tIDfOdldGd9BzxmIJJFW/Y5rQ
9ukUuNqCG5i81XIf3pHdTYs0iDqTXKqT7PNZ7EkyFq7WLABFRu1+DLLWnkUexR9dU1rbAFpRhMtR
yzgi8jmnNJ1qRGhRqfkuZqVJQNIZ+ful9TQyUM6ebUQpon7VKdYNkOHD0DQnjnNptekmYpWZjapl
eVAdNuWX2CWyQBv3xZcIFhORiPcNWKV66aS2i/WFSpcbfISVtjS+gLL4kfNtiAS17nsXY54VRA/k
G8SrH/njKQ0Ut7aRwu25cDFMNv0Y0vKsUGa7AL6J2Y39dyCzHZIMBj+FSLxqZniAV/rNtaZ5glAr
Jy1OPX6FrYkd9BDtWBaCbyidFCqXqugYb76gBgLjLpDeLAcWak68gyxfVUB7pbJvfBsuA2dL51pr
bOd6asr0JTEmcdBnOMMg2vw+ZrilaUP32bM6RhgGtDM1Eh52VjdHNhb9TRnOs54f2PEuInN5oKrF
x5bMvniEG6PkU9723avbdMNtUlEbvaBxhSpBe8Zi5J0H4FsvCejw8BsuWHbd+24YxH0oamPjMtlU
y1pzy7PTxUm8SFxf3k00oB45kVvXeOLTq8h1BgMlNxnFUqZq2qmepbTQ6aRkFG+Sq65rjXsjc6v9
3OaAtg2PZJ/31Mut7CGdJNbYWByDmaPiFJRp0nqX7OGMhKcmtLhOOECGG6Z5Qjme4tyTFF1bLVUK
8VpnOLxElGtqSWAerakxNtRhjzfD4JmvQSCGnUN0ztzoKEzHNHDFq5nnGTzuElmkCDDH8jxM76zY
RxShWxpRP2MHrcEqtxA6Hab085CAbi7pE4R00gpTcZaBGnOIgbRXoMUhumB0RWnfTF6JBMhNqoz3
kNXQw/LoCwHu1zlNj1/qWUUF49P0pakVs7yWmBpapKTn74lcm3nSqBf6qL40OSxx6HNioHJiWXDn
WE8UqLZrv7KTbmMGsIsD0nv3RLxjc2OUpXk9QG5/NAM6ZlaCzu562ZQaRZJlPMknHc673DRz6y3X
t1Y/muNQPPRTrd4b6jfeNA8JtBswUDEXRgQMqsw0T+6XYOqRmHGXfgvh6xCELRGpEUjORvxNjf3z
uflPlpgzPPhfXWJ2f/kv+TYV+Vvz8/P3b7an+ev8algiAGuatj2HYU1hMff88vC0vrE+NMjNfHmS
mHr+4RjVvxmGAdKY3zMrTqFjpfrHElOzvkFbhVaBuwrfkmF7/1bPiuPOj61fZz5H2LyAY8E0hpbB
4DVnfH+e+ZqUNaZke7PS6968ihHgI5JikYgzeaNUXAE5JKNEzywWIduVy67PBmrVY/sy+ap4ReiJ
v8/N1YAGRPEcGoYCNZCVE3hFNw5vKYMFNd55XvlYUEhAeUBZpBs5uaRhaA+4ngxTPwbKGNgD0M3E
rF2nF1UAvlj0QVjeENmauYgcx/RJcpAeuWtgqG7iI3ETMnWjMQ0bdG+EqrZ15Z0IB6r5PGBp69iv
rIsZeXa8DQJz2mUwdehaslMMH0PXncg46peirK0Lhh3rjYMY531bM5O7TBudezOJy5uio4+D3Itw
d14lJEqUV8VrB4zWe0M7N+KGGtLbNqJ8QlkgbFajM7nvEP3CrdQgqZG7LPxtQMvuuqs9v+J5GNgf
SZIAqA2qXBA+mJwTVXXVjZcMqGTxpNEQ1zgc5D1FP0WZjYQ+M4I+q4wz0AMeEcqa0LOOFsVn1wj2
NqGdQjjxog7G9iExa3UN72H8TO2G1I+r5xr5fGEcGxsP0WLQZHwsPWNYl9II1kM7v4hIRDAvC/OM
F9Q0Ae+q85+qYewfjTok7Qf/IVxwIQFa6EfqTSDc6iN+VjvjSG6y97GDwt1qqdmfRrdCBaed7JOf
KkUa6Gvj3oqsnk2y0uIXto3BB5YdVjbtZBxyNdVbpE3vtkhyNAOdAQWCg0UgaZGoFKWFIlL/U1aJ
t+Qr5+vedbubpC6cjYc0+Ez/r5rDI1NJwR8IjgkDwLsqCSyOgxGZM0HLuxFisO4DLTSJ13TjntEN
pL6RyvJVgVjY9TwvcCdNffzMvmI4eFNOKq5WON9WXqPYZsupGi8BAfMbp/JBnEVufeNJeGL0Bytv
ZQcdwah0IDO3oCpBbGvfyeWOEnbKQeK4vtOdOnqkMYFGNDCXq1o6xFCiMov2/uQkm1JDMTglpmt+
GkaTvFCzNBeg8SQB0GkEextKJiuAsbMPuWmXyKBDVhGoxDIH/AIUXJF7Z1uryr02tNFbFdZtjDUb
RQc66MSCJ2+uA6eUz0KX3W3Lu3uG+xl9n8+1S9MLi9caUORDR8njtu0CLk0te2/ZfWyoHfFAGvY2
ghdep8w2pxXjWLuffD8/hYnTmjiaU1TloZjzUJ1nrKJ4srflYI7Pc4f4XSG9+Jg247CTvDdXHnbw
+3RyxvueURYVxcHJsfCMSGTQ2SLd2CgrMmCOlL3vLGOnrq/Y4RAcoTm8xV8dCjo4bEZGubISRXYS
zri6AXmRegshC93dkMSDzRx3ylKbmZpM37YMXkbaoIm/m0ME90bXxLj1wWKwz+hz2yeyGkoaNPFQ
rpMsia7MaUwfYTEnch1DDrtq6zEg7qcN027UsuEaO786MLTbV9zvMv+BVhGjpa+kNeFaWGaaHHQa
/A5sxiIuVEubnsQ0WSTl4JjOqxWAbIStTlM+fwu9H2MotDkx3DREsL2FVopeg2JYYpz2M+qASwcr
PMmUJHxlqFcGjDCl1qWuHMporFmXNpumfaEGuoog7Fh2xkY+1HFLscP+oaK+OicNo/2CCvo4XHE/
G7sV1pvsweknlsNl1/X3NLl5d3FP6+kacp9gvSEKYxlrNHdmpSEeWkGjTxGk0/cCzMePJsXEsSBK
mF2BwY6R3AZFS1LMqvsxGMpmQaqrrIN94XrZbUaF08sYzIpq09bdu1FNMl1OeHMfpLCNV0AAyZYU
bZkv0zJTD6myCTRbQ72rpOau8sywMfxr8x61a1ZW2oq9jqB0rfIuO3M8JHpYxTRgCFrD4oXvEp4n
cTUR/eZJKx6x2upbrpDsxQ/CIKa3Y67ZK+vB45vw6vip111uI20sqxwbrke5NA9n9mKcYvvHoCew
hZVfHjRBFzJFKT6ZxKK0pufaTrT3GKDAneUbyQ/X8IxtQS3q2a9a+0XPKdLxNDRpGjDAIrKPTsZP
24AWi/VehHtdlO5zbNrBziJNtRzC3lwNU0Ao0h4sg6hih8cPz0S15n4ICoBGIDb3OQ+9BQxO8GN6
kcPpn5Lu3DuT+dQZHuJZIrIrF8/8VuUygDQZVOPCjQxv18bKP8oYdlosE/MxDJtpG4HfIQsZTtqJ
Jm2Pz2AfffgsoDfRnJcKRr0FDZtaHDrrMjkqE2Ee7Kz+xohrcfoJZfikQO/JhZnG+m6y+5ZWqaoM
9UXFySJZVHSy3YeJXbEddgl3LrNejquis/mMsvlfqTiuaNZu9b2ZDPJQpao+Ova8U+qA6XEDbjSc
SLAOUnpkjhrpOy7u0cuu4xAJedWMNVmCbuT4udSJfDzBMAIimGT1rk5SwbKKbWuIsjH/w8AAzCES
DJlR6yyjMVf7vlYRXb7YYcnUj6yBFtzT1K4QbR+uuKBztcACXZF2qPPrjNfdgOpqQY5UHK4WEuWX
faCUB9NI5CHHs3lBDA9/5Hk7PfseHELK6o33ugNBKMghbMn7JteJy05zqMFPLAohil2HGZVonA+g
ufC86lUXrftudkXB9khzA8CZEoZvrXGW2XrMFfektMVNwyyziUgaXqdKVCvpBnMdaVheZ9L2j2aN
driIsFs9cRKeP6lGfttlcX6wmyR+9urW31taUDxCtebuM9lgSaq+Mz70qNPOQxWrZjtggn53hzF4
A0g6HWLIhCGeUjGdG33QrzVrsPYhjiky9IPufLZY8M9+E+hXSa/VVzq1T9TIcdGCf2omc8nNQqcp
oKHsi4nSABHih69ov7JfEN2tn52kH8Em4erl5K4VOoUqRb4PCeLAH2IG+xiSvt7DFsa9y73iGrKr
v6WD3F1pfojuEHJ4OxOg7Hd+3FjgjyVCfMGuDHZw0nNLlbEf3hMc7t78qB5Ofg/+0wuBHbMDnB+2
UTFy7oRfwBrdCbAFxP4hgMC072rhLoqoSggTT9GlGYk/1zXQAVpvoZl6JJWvRo8K0jGuZbcUDQaw
dQ4HBgxphVMJAndHjbKfT9uWAClGFh2ytHLbcJvzDR8oWzJeKQcu5z1CNfcCsXgGXlW41r3LuLKm
PxcQdK8N3ZtHIRHdeE5k0nOFv60mUrtFA+thSkWKbYHRNFfE3qN86QRuDO4isrK10VAc7+MISRZN
p8d7GbvRnZlazcbNbchnjc71UAZRBs4rdrkPg/lChe7tyWCcaWFbeU3orfuulMQdm+gQ+q28WLZT
ixWGLntLIR2NoxVI5VcoEQ1lVq3od47CRskdynTx4Vjpzs4Cq10WJoI8twO9BMHo6u8eJsGrUfry
NotUfdZ1BTwgs9D0AaWYF3Tp8tMARDLv6frpqmWXhYPSAHurQqui0KfFvBhqmCtgkYi1i+qD5RH3
yw+anhWfeZmHH7WJ22Xd0QXNNkzJaFcUDg8dtzNvh9Af7n2s68+pSTUReyHtneVesR4sPkVr+AHq
0Ynt4L7xpsJZDJm0nvTWDY+BNYYvo8sRJ6eZ8tIDLa5QebrkXS/a8SpJJAMBLn1/29EK95qbisOT
DdM34XdrAuWdal1cJ8AL5sZXah56rAINtV7dvuqGkchFBfIVLrD86NQ47t3Sog0vTCv7BGe5vyoR
IGfknKN9YPpKSNTHVc1k1GUFpggzs+XCs7JwWEDYRv8JpNY8s+pryhXpQgBqNFnb3WbUkVDWleb5
ao3vxGBxXFVVe47NvPgwVVf9mYFiaok/2j8QA3Df/ouiwuNbV/71f/5IUOBr/CoozHZjnICo0PyP
WTX4RVAwSTOZmH4R1l0e77PW8HdTNH/i6fN/BBIEKaefIlCa8c0057+DVI+i4JvOv5VBRb34vZ5g
olrQBIPqwZf1bLYRP+sJTji2lupAWnJbUS+2kcDf8JB+2+UwH9WZ1Di1Q7AXn13XGbS5AdA+gZgw
jtgnMBF8Hf0zHK4Xs6KJXPuSBjTHzB9EFFL9VfmYy1IzDreMtTSMF7Z67NtCMR645SpmE4HkmLZb
J+JfwdCXrhAfSOKE6sooq89pUnvhqs/Z+bYK6bTZUJdsntBpjD2M5IT/GmNcqwRRgTRg5yktYuKT
A+2mLgd4DEm65qNeLgXdT8sQ2g4frZhNQA2in04vsSsJVa0UxPIl3ihx0GqQQaXq5ZLCBG8hy0D1
q9hQ3UuUOjqIgYZ0PC+MqzDe2OAhm1n0z/QjK8UW+pWB7JvREpEYjnYTTzo7ctOgmakQOGRKXOY5
BKqNKDBms6BAjQ3BIUaJSRS9caChyIolsEJOMBxSPpnZx9ceRmdOIgAxstrJt5z4GRJpDVqVY9gv
e415SpIEWUVOLy5hWGeb3jKxBMm0W7c26jkOIevcdnm00+qu2PWkzK5DV9M+s9jRP9qkES86Yz1P
ZRPwYmYN66pq8ifeBXOtoZSdshEjipBxDfRSCnqCWP0d+fX6mzyq86UchXM7GDi0JkMvAegQ3/th
oyavRZYgkiReGAO24alDl4Zj8ZYV8UOo6+GzzzF3ZWB4P+dREnJWzfRqeNQh3wTPY+gF1VWASQEj
xFi3e9UV/tlvSbZAeWrv0RDSndO33b42gOEMWTeQ6FFffxA+DqlgTLEsYCO8w4zMjYtHZcWjRv6A
he9rXCowvhaVyzGc3JO5b+o+f1Qkf579vJiVKug6udsxwMjUvdd8L4e8VAJ3cTE4QPRX6ZHiWr5z
PBCntNW8E1kh+cPx5XSHE8nAY9cyI1UDxnBlJM0mFaVxCjDRXEdTOq3JetkPTS6j16q2qnZDncln
oWsgmDW6SjcwF0r22filcfu5EquA1LcYuts9gebu0kepC7gmsIObBG/vFac39R0rKXMPc4y9tUSV
5HQxVph53Dx2buYz4wNW7JKOP0mvYJ60twqLJBRnW5UHFU3uDSYN59bQYkQBHTeRw5aGM71pTSSM
4+iWjyifVgMPLfA+PeUARnd7tRHzdgo3IPhUzt5QuvS+Xzs0FdLvUGR3Oo1b9J47Vb1OffJtPlP9
Cu+Roa8UABcs1q72BoIqeO/GmiLP2A3xomCo4vlHQaa/DKmUeAVg2myGrLVvRZdy/kLze4gs6lHm
k3N2MQanOSWuDYQ0yMICCk48jcs0LoLHSgWUm4b8JhFPgmSA9SRi3L280+NrROGts3RptI+WfdPE
cMtDGKeTBMSyQAVCRwMcmH+IdhCffT/CeJs1XuZT2V4atmU71lMaR0GI8zhOhHMIK7uXVPnS/M41
Z/KphS4EDaWfjS2ASeiywDWjzaIbHomql/kSOOwLCRwUs9KEwVrrlPGF8ICLognuvDIxjxBDqo3T
zp0guV5tPM2zt8VUPgIx1F4mYdID4E4hLPzuUzUVdA+zLFd+aWurLtc3EpcrlaJ0iygnB7eFA3g5
4fFbQU2kr7N3srWD2Ad+F9uc9IXJWxFpywpswkqYRUDLqJWTaSynHRc3o2QaiUXK4pHqrMhb1DJq
KNCxy32e4gSO2U5uRl5y4c6DlFbEzZZOVX2vRcD2YA3llHbE+itdHYo5OdJu6yzlNIlX+y3rPLlD
4h65E/j2RpZ2swsdABskSEl/W0OwMkvMusDvcfNLWi9kXTnQWVyqa3168Eq7xw1fDdyUJFxF14Ps
oWWmWkscxnjkcmpOHUn3rC3ifZLxiSv5CQhbljBPRLavROJtYI4U2wzI6hoP4XSsWydZOhhzz6Xb
luumRozRKYlY6WIUb6RDxBKES7RJ0orRubGQcSnfpSnP0yHb9YJRkTMB55HQah57Skw+agOyeZ+0
KVJ6Za06FxyzpXRQP2ZQ4L1utFUeRd2pr6hW4cDibFOZ4kJpx2Vk5/5K1RXVuFn2WJqFtgpj8AVd
Fow8wzvn0dQdrLFOWdQ7Av7jsEAMA9jTdhPxGAp0tbNOXfK2TI2q3oYl4BYmf8peDWGVsGWR3B5U
AyQeBxt4nGXW1PLgEIF9VEkZHwaaR8IFFrgE9AGh303TNOxj87GNnyLQV/uwlC+d15vABvn4XHw2
Fpe4qClnCig6BgizqXOuDZHbAWIeltFQlN4KHUiylLXFYUyb/IKByz9QVJdA2vHCXdqRSMjNEGXB
KYOXqSOEpMAJEdWFVY3PUO4HNrxnYbXTkZKKGMplnG8md9LAN3vIZBK8WdI50T2wvPyMNuq8d1bo
LfHNiTmZNPf+lC6dJkR+bqoGDk81unJrDq29Ro4HrVXrPrZOla+hYHjPbavam4rWGhB+fQrfK4PN
DS8vD6PtXEpC04MtnZPulM2LEHMjdGWhdGE5pwoOFojorJWd9P4Dp4pyT+hUO7MsTTdWlU23VqAj
WeISw/oX2Je8b7Jbyn7rI71J7i1XEf59oXuGsyIk0vEeQQHLF6Y2TQ8Vl8fa9cr8qvbH4GR7HH8X
nmca1z3YtiNnFO02DcKPkTdkM0BNvAn6QH+sGOOQ4bPgg6XO9KD5TvrEGGZeFVwOwA8T65i5WXnP
/zV2eS/6h4SSmGtqrLmmEpLAqE1jvtebuloHg431kOflWmihh6qTAKXjF6PESnNjxBSvCvArBxRJ
ZWZ1XbDefSjkjD6H2GezXk9GeFwWHQvJ4OcDGfmsOg3YrTdUN9Cb5OOGFKqO1mOaaruYSOJhIM63
pP/G29Z6iTFTg7F3xWqpgEmUzXUgAxfXZNunatTSZz3VtCcoA1RZ1xUray2WHR7HwXuMZM6TayTu
NzqDdpdkQtx5QDhDCGWefdtkxniffaniqTPs8lkp15oqvfOLdHqOZx3d/lLUv8R1ZJDgopGqMbGB
Z/QehzQs3duzQj8gxm0mgcm4nTV8cnvlA73c+Ws9K/yIq9F324qbszXr/8LPo3sP6fPe8UmDTfOe
gJoeVgbBvD2w5j0CJgfvzJzDYKsNwamb9w2JLFg9RPMWwvpaSFhtotZDbbt4YgVkO33eXSirNj+L
r4UGs0DKJryN9rk/1iw85t2HNm9BPNuKHlPZEQOedyTV17qEKmexTWlC0UjUfC1UvpYrPRjtVUCo
/pF7drT25y0MLIHxAoOg6NaxDT5y3Tlu82mCfNxVylHJhs7jdKfPGx4rDqLXJI7iO9Z15q7OMute
zEuhuK5iikbmVRFBZ6YkJQM6d4hDp9x0x5KkUDx9FL1XndNacT9jUzO8ML7Dg4z53DoLJFe00Xpe
Xk0TyyC81yy0uIVS95FGr0WiVXexFfMD5n7FKkyft2LjlHWrkDn85A+AahPumh30m8w+NsJFIm6/
FmxEme014RvGhdIb5Fs97+KUoaVnfFjB2Zl58TDnMpNnjVGnu2h+nPlC73cVxu+91FO+dDPHy40J
bNjEN7TUW6N9wujK4wS/+vgZz6vCINUL9FQjMu6MeMy1lWbo2skJWTBSNhU/GoYmn1ATbDpa9VC+
ufO+ELwlzktEmmCTWklLEYDbjWfONOmFbZe91UnLM0EUrfPRfm09HZ+0yjA61Z59VIoml6oAPlHQ
G/mqmZenWsca1Su5b1JkEol3bVblMUV7QG3m5WuOmUPB54XXsihHzbl35j1t9bWyTRvDesvnPW4/
b3RhYbDc9ekd2sp54yszPDBSs+hvZ1dj78asV89/miT+mZ6BP+Bf1DO+//jLdUc3/dv4G6rW300S
fJ1fHIYzMRxbnY5NEGud9XPfJEFv74+xLsY3EFckvHERenhGsf/96pHQ4YwzVcIZd2z3C1z+b5kk
aKr8vaiBeGJ4UMXoLWZIdVFdfhY1OgwZQ4/qtxpiSHt+w2Iq2PMEaunrgE9l3aZ8ShEnjaD94GFM
Tqyw4jTZYBlO3wCSBK9VpqHttzArq6QqntKhci5kMiLWjY5/Maek30VZlNlrZVveydAy2vuyvBmO
Df2HH5ie+RSbPMVuuIdg72odCnZWgJ45LXuD4R09PyaAhcrBaidKnpNi5oN0/FSXXBPWZewM+6WR
I/1uwPo2KYoAaAkj3PSNlMZJYnjPFvA87IlAWoSOOxFUX/dyLmRSEKTIYE7xwbBctm95UtNZJ2x1
8seYZKFhVXdZ43Dk0zr9sSMLeyGgD9+CLMjBGdtsA8a5vQrjKuSwBmM9XTndHEkNkkozNm3S5vWm
KTFlkAuckmswkdl8zsAJ3DX1BE0q7VjDtr330YbQdJYDLR/ZIkWwxhnP7hsrtsFGLcx6FJ/ZmgVQ
T4N/BhnEuujtlN1Ede2sjVgAtbI4bznsoMBXhGPfHSYFMjpIAmxfbNBGuiC7WL/uq7hZ2X5rkruw
Inwebij7zVT1Y7TU3TDdUibTb4bBDI+R23Ib7RzniHmueFd2139AKXMv8ai0gl0kWGiwqgTUIIwa
j95oMGa6XfeUeAVUnMoMnwHVdtPKbS33jhY3wBdZ15UOSJYAVpYH6qDF5EaMHnGBuydGHDNYsY/p
CLropIuIJFj3oSa1s5U15g/RaeaPkUnnbOUZqFY/P5piDA6D3dJulVjFyuNMRnJIK8Q2biJwXGlQ
fk/raDhkugYzrB0Vzpl2rPbdAAwbx3rFdgolYzUEZvYEm0PMXSfBBc9B/Ulfmgb6ZqiyXeG4yaq1
Gfu9uuIT4igmqElPNipO41Vdqf7D8az8QVUp+t0k+tvW0YbbsYrkfjTr7sdo2d2zI7QeWguM3TaL
p0dz0vPTyPp822hJf2NL318NZRHdWnpmL3VrBPoLI0hc5TRZEZqcCklbppP2W9Co0YvVlWa+xuKh
H4mQD92i1HyLLH8zhPuefr+HlrPWg9/6FQ/fIWxvCx+L6oB1eTdU0fDddfrgya2U/lkUxVgTL44G
hRup4VHCWZQh3iimG0486JoMTBxzPK4tMHTDgxFZGkWfSewwhUqK+ywR14e2FsMVF25zzI2BYF7J
7c3g+Bta1wx3LBU5lwebBmHLXCQN6zykNDVuhZY7zw3q8G3DGfxWhh2OB2WUMfvusIu/lxz2j3E+
zjU6ldVBKa7H6JKUPSvXvic8QlNXYG57j6KPD80zm/exNaeMGkMSOA2E5ArdZNN6rv6U1pO3r3MQ
Ni6hv0uZCyCZNXvLVo3pLU/3/BEHgb8fe4vAceOS3WxFeaisAosIdEFuGR3UU10pWOUpPZoaKJgD
4MLmuueCOpM5C9ccNeJ73Yqt12TSzAaVZ8DEREuO2kkqd0HpJ8WmtSqWmFTRyQ/Jjgzi8QBPeOWn
eQc+XiZgbWIuO2lyZBasdPBBzQVncza0JL9xaC3DvGMzW5zAvQsWfqX1HAVhKhaTFxS3jWk38y5y
wM2rCOHyHqk+O/JMIslZgyjeYqWLVhy9/HXCInFf1Um8j4gIccjTB9DzSTCZb4Meyd2U80OoPBS7
KrW8d1KKyaVOzPJdx831wCydnVqnENAHk3HTV4V3U4eRvCqHSd3mZmCtvG5MXgtUYcUMhCKyxJxl
bQkgNVfJRGg3abUYoqDCxO0Yw0s/yZFNb+FtqFWsT+XYD3eoWw1nCxqgKHMLDZhb2XjNREshcI4c
cIvbVL9FjHQPJtGeE3FX9dDCxtkioBf3Heh7wNI1hi2vGd3jyOaWZCetu82iTL3yXVWmd5qUIZ4j
r7AfuMSBecmSzWkymvK27O1kwwea5gan8a71tqCDbegoD15BtB6PA8VY3PtdK0MjTHXuai08knfS
pNO9ND14S5lS+Ycbs6SgR7DNCfpanTp6TWq/uFE4bylLA1IHeSK/PwRjNbEbi7rOJ1U317nmU43I
nMsXF0wAKVQ948Cig4iEDmm14L9Cw8tuzKYmY6NVoGe3YVsT5WlNG+7BhG61GEXYfpREbG/x7zk0
XCgsDC4t94+OI1OysWzWe9eMiWdx/bHv5Fe8LapRXIdTBCFq3kGSn1U3kNwTWowVahAiTNIsDEwo
KyMs3duWYfTw5wT6zyZQIiD/4gS6fKu6H+1f//sP1nJ8kV/GT+ObMNmm4YJ1/C+s668rNecbnkaX
/AvnVzCt82T6j5UaiCHDY8IEN+Tq+q+YIU3/5uognlmBOTN9h4Hx30q4YOr9/fSJRRg/sK1bBo2J
xu9jWXw0UtcoqLtUWdh2TylmFx/gZ+2thMRRN8k4gJbSl9duiX9lE05GKteNiHsiMWybziTbMbcB
WcPoVkbzDRJWjD5tMuXwr4xDk+hsO/TgpcudDBKMbivKDGYT3QRzxd2w0qAkN2ILdvZN9W4ns+0u
I7AwI/JVwElQQxT4P+rOZLltJIuiv+IPaCgwEsCmIyyKkmhJ1mhZ5Q2CltQAiHke/qaXvahFR3+C
f6xPgpRs0rLKLtSCpUVVVFFKAolE5nv33XcvGG+farhm1mwA0jKb5Pt9KaB5z9QjFNoTvUQYMTS8
U7Ym46aQChvZQVRWcViR7QtKbNL1xAfNcgfQRMAnvd+2t3WqeQ+dq8P61Ir0xk5K7zJWc/XOSELr
k6uAzEiVju+WnCrWUYnvHU5wrfVOjlTpovM6fZ6ivHLfCcAnEtCPpKBVsZ9VwRJYcOkf566afkw6
eXlV545cwxsDQJLNMLiNJ5T8KIfZB7ml+RfGgDkVK/xJQFFos9gzrTGck6wt5VM9zaF0lUsgLMX1
1Y99lnnnDZSa44nlRhyeFOAQvq6O+nqZXC0VtzwvYJnesSyV06XdSfu9rwLmCuwsUnPlthN4muop
9bTJhPWwANtcNQtPMF9SLkyyduHhl0lzv2iyQ3xdu9sc1fBP0oDfVb3wY61rOngO4lx0qC8F3OcJ
4C8REGDvlNqHKmZSm6jtoWqDF6J2I501bZkKecqI8MxM8cLUCvRRgwSXoqVyqk2S+kS1pZrWmcI9
0nIdLGaZQT+R4Gx+smwX61+/1+dRF9Jp49f1Z11J1Y95Xk1miW67VyWN5/eW6eFT5jhRfumG8uQi
T/WMGrEFgCtH9kdTbfuPsSrZR2nsd+e0z5Sf88bMPvhRY0Kt6RXomJ5xWcLNmBZxU51QR3LPwnyZ
LhFr1Jx5hQQOVPBOM3mwvTNX4AS5MJW1aA5NEz1C3XDCa9XE0KLp0v6sKWSIlJSjyuAw6QvzwM3Q
npxi8u6/UyWFMCZBQBMJWUWmqmKUFsSWpM1pH7WcSYdASrM8gyxnoh0YSBdweXS0CKToU5da9iH6
W9qBFaBimZRKd0QmsfxQmCEKDCERNhSl5bkcl8aRD4tjhiZQ9F5tzH5BaBnPtSqSjk1Qzv1Msvtj
uc7qj9TEyrvYpUkED6t6XqArdEElu79C4D486dsGhX/8/aaxSbGtBK0iLkWK7H1cpd0MFBr6WU2v
Ucoedy4ngX/FhqbSWqW05zYqkNxkRIOuZnQC5+S+2j4/k8xGuUDfxJxrUq89VlDI3hmeSi6AKchx
gar6oRL2FKhr17leplYJAN9ls7gucOo1g3YBq009nyRJPXflNP4YuhTmK3xwlzSQN3DXWhnletVx
3fkyxpBvmkHeua4JCWdZ02fzMo7au6SslKPACfJ3spXZiB/HKoYT7nJepUEzy2mTnYYk0hdoIsiX
caX0n+EHAsalQML7BZPTzfTcDKyD3onIWhy6eKdyo+efIztx+yNukeabrA7p1OddPcbPsjwt+lZl
cw2jO/i6rFTMcaWZr5T5wi5MIt2lD6URSJrOK7LQiSYfUJB1IH0maE1ZUkGMKQVVitPlRJauUkSG
gWjL9mbp1MGp6qrJPbtyggJmVn5GtDn6DTZvdUrrf2JNnbjpf4tz8jzw3laqp52RxPjaePkHeu0k
hwK6A121dFIRfqLtOIFA1yQXnlxV742CctYBxvAe+h1YjFX801KgIiD6ILiBbRuxqGML4Ui1mmGY
g0m3Ktc6nlgTpZo5SdHM+653huasQ8Q5qaE21JqmUglDg4KDUWVzdn16hPWyiHALRnblo0EOgvNz
GODvQF2MOI/KUIn8hJMRtkINK/crWQuMqRRy11im2c4+zVf1hU0MSJDGhnJLB1d3Y/lpnB4qsWxc
OU5ASoOqf3PQRsKmW1V9uAsBXcPdsdT5KER5aZviwkOREMJy3aN+EBV2eVUVjjZPI1u6jmW3w2+T
nptTEs5iEch1qh77Ji4wUJ/hYvaaWTxYNTgL6Q6kM1RU8BejQxPKueQpxoVK+Bbsw32xkE9J5Mid
+UGjEeTKiX+Os6V2EnYufw1NNC/mCqgrXkPc1Xuz1y1ypgqSsRL39JH1KrvoEcWjqqK5Xoo+q2Wi
35p5xlS2Jd2lKDDQb4ixJYWVqUcuBpMWOVxYJbHW5wcGMtjRTG9UjBRVErfrwKFGBholQTZF348I
2w+kI3I74ARs5qDueXJuXhpx486Ze6JepwM97vvYOSpMh+Jwa2Dm3nPh//K8XjrRJ8QZ+27iNzeJ
pQbdzM3RntCVRLtLJVmZVrAZb/MCxSQLMl8DB7LGUgfthvIoLnL/1gpKd+Y0AB2y7eg3GfZz8yqu
EXOHniBcL7RryUg4IDoL7/TQ4WGy/klVuxQRHJogjxWBQKRQet4jNgosIftZ+w4dgvQhyvyWCEi2
uyPyP/3YFqiGuezzT66rxcImc54uMR5F6AQJ3HmEhsg1XXbqoyXbXrJPH6+Jumls/Jb0Zn0BHyC+
ovnCOUATw5f35UTmsFRpHaCAanYTovy+wj4dfifyEqqkV9cO8nUhFkqafGdWGfxl8vnbqrW6Y/w+
1NtQwD1W0wY4tiq0IkEbV37zBSgkK6X5IKGWhIgbkJErwKPUNIoztYtQUhPQElIVaD9PBOC0HLAn
gHOwMdaAcQYjoL/wPcM5aJcwznn0Xn1SK7pxqFOrfRcIWEsbEK62rSfZlDd8MkMbGQgMhZD3ACus
LBmxZbg/UGncd7SJ0txRDLiaJyC2pQDb1MBAaEq1tezM1ovoFjkkZAdU2D600Q54nT1gd7LZ5wDy
Fbp5s6KkppC1tkO+HtLUiWOuhaUxYFspIMEeWOQ2EDAhDO7suo314j2yDvVpWer2UYyqZzrFq9V/
Vwm4MWkidgJiNm+mc4CjEjVgk5Vu0ShWD5il6ZMv5hNc+wSYaaE5ddhGCb3LMjSe1l0G96WAP+va
BAn1qarfBXVcH5oCKDUFZFpUaoZ3jISqH/r8uK/uI4SpXwYD1hokTXWPV1aLVqAi3SEQEV5iv1hr
hyq832NJDRCpihPwW4HkpgLTjQW6mwqct4ky6ZMRLsNFPMDAmZdP4JgLdJhjkaSZyjCgcTEAyFJv
4u2oKHEEhqH7HsGj2vXnarxUCLgkfCf1TO4fCtF94ZWJ9gFTygR7nS6lOcOlT8MbWjaMrreuQ2fS
3BhDS4cuujti7Bmqg2Zo+kDxRFbgkBvZmSW6Qjhn4U+FQ7NIoVYuYQw0OxoLnIxTGPFeeC2kEvXM
GTpOoiTwzvFmqcWJExvzZVIXl9zH8lKh6c/bJ+6afLA1HSEnWEsoMdZDVws9hwit5RLHu5rp4aWF
J89JDsO73jdFW0xFabgDc1Up6PeiZcYdumeWQyfN3zhHXgtXCH2G2SDPcFk95t3VY0Gnw7P+gfh0
UJu/Sf7cLz0JK7w80FoY4qZLEYZYPOCEdOD/NI91uK7hol8bJlwgPVE9MD48UwOnVsipPHHybYWM
mZ4Xd/2xZMo0tsoWpHIKJPBQhZgEaf438/SjmXj9JldT+vrvvHYHK/GM+QN3IAtTA53sfAN++NWJ
sPdgyGo0yzILuDAbkHs35gEDe1i4Ez4E2bctQePdxXnQtguBvzoP5p4sfpBQFrY5Mv/amgiNFcMv
QJ7HOgd95dXE79yCULf1Vn51IvQ9gxZwGa60JU9UUxcrbGtFiC5xUCgKk/SMT1ZfuHMToYxdEZRt
VyuC20RnBY0VULqNmcCwQ/zs7pKwdaA/IQ0zaouwUM8BbuRs1IWS9yB9vjEP2h76YKpumjo5xC7u
lWIeCH5HzoOyR6F948atXV8Aq0NCG7snGHvoOGkQmQ3ZghlhWtt7Av7rhsWeMOFQWksv7eIpoa5O
r5UO2HMU8gthg/a0J/z4lNj9LQF6Cwt51JagsDlasFAwURaWCLKxvSD0PXGCEFxNIL2wdHY0bBDX
PW4iIP4gWqKQ02rsgPJ2+KTu2VRjFBTLhA/E8OLs5Iux3Rf2q1GD8QfhE15Zw2m6u2flaqtcx/l/
fodQ9wxTmSBQRxkOLTjFYOVvnBnqHkyJCX5clOtEGLlz4ZNKaLfKdv78LOh70LOxNFEVpsC0KBNu
zYJBVZKwCkWv51LmTr4XYyeCg5Efqq66rqNrpCgEYxvLQfl7hBCiCjxqo+S9ECfjD/MrNoidPzmp
9n0nZ/mrG6W1p3EamvirchwYE/CFrQVBrMUPlEQT4z7RULtb74UmnOVGrgVtzxSL4YdrwTR2JNe+
T6qY9qGrRxo4429pGz8bN2wN8BV/Ij6ivZl0SaMTw4RKsbUKRNxgoVWKbOkuroLVYSkat0dtCsYf
bAomKZfYFXY+ahgbT9P3jiS1iTatbVrkWTz5rQWh7KF1y2HKSbKCXXZtY1jHT2OXBPbUAoSH3UTY
oE4Q5t2aCB0DVfZNEChNRs5XkN93a4dEm3fsciCaRqzAVhRYXZC6AGC3JkG8OJwS1Adla41e79Yk
rIGHsZALhyHhqOAPTciuUJ7dngh1z4J+ucpBBS6xc9H0eqccvyIg2k2AVxDMoLsEo7+tFTEcKMwP
nxN6g3ft2mtho8jNxY08MWx8ldkCRYqi2EMG9d08WORdTJAmGnIGjuROvhljQdk/rFesz9ZdPzqF
YsuoGEIHetT4UcgyZU01Bba1kWHxZhBlP78XuxdSU8SjsDZ2h1BB6VV16DJTbBmr0u0CFqmoTOEG
yhXOBoPA7269GGwQtLSN3SBAJiFnKEjv88wJI6ztoo2+ZyNHREMYe+VOInLE/PpY2EHb0w1KNqos
DzYEuqgAbLwUeCWAV9raYKzBZrqj+KwwUBi1O/BWmCKEwkpE+NDy5Lcmgm0ShJaYk9OV40Isl599
LX6i5PnMnZh6fvgwsCb8x+IlcsWPfuGJKvD952uagOACkI5u/J7gUKy+esUXEP/9zw1KxcBk+ObD
J2bD8DXrP1/f3/ffvPFdTzf19D+P/cd8kd973fBBt77Kld3HdBE+bGqUr4LlrxfyHfPj+em/Nu6V
XyxyMfa3Ofoaxxw79k2CY/jGwGsIZOzAt4swfHzz8Bi+mS6q+81vWG0BY7/hfZKX4hveXC/ichE/
PObfzs9zcXj01yxy/8t/N7qqnwuuY8c+W7gPi/Ax3pgeRl/VsMaO/rrjzECEepGO9FOL8run+nzO
j73s/ST88nu92Hqa6/B67OBvy/DLv7n1+60Huj6cRw//ulHByDm/qF7t8B85+uuSiCMH/4PusJGj
H1WL2l/kj99uAGvEhlhj7EM9rvxw4w1dZ72c3mOH5sL9+MvvL42ujB/9svLjhy+/byz19bUTMY29
9uki9ctF+ObHPEaR/Yz9lrPH8qXZIaIbO/K0ih/8eIGey+bx9BXTGPsNt/69t9g8tteDC5HRkWt+
uigW8YtrXgDXY0d/m2+f2usr/wvep/2kW9y/1CgqOExjL3zqJfdf/vc0zlcqqcgRxo79lkeWZJX/
woLU/oKl/mIcs5p2UUcbe/XX1f1LO6QozowdevpIhPo0zNc51/+CZX66eMMmufTzFyZd1KnGXvpb
gnk/9b/8J1y4yTqafPM2fshRB/7HG9rLav/hMb73F2+6VaBJPMuux8bx9N1f71fo775+PS8lHc+8
6+9TkSc+9Ut/tplmid+4Dx8X+T//DwAA//8=</cx:binary>
              </cx:geoCache>
            </cx:geography>
          </cx:layoutPr>
        </cx:series>
      </cx:plotAreaRegion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fr-FR" sz="900" b="0" i="0" u="none" strike="noStrike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microsoft.com/office/2014/relationships/chartEx" Target="../charts/chartEx3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28</xdr:row>
      <xdr:rowOff>88900</xdr:rowOff>
    </xdr:from>
    <xdr:to>
      <xdr:col>11</xdr:col>
      <xdr:colOff>635000</xdr:colOff>
      <xdr:row>52</xdr:row>
      <xdr:rowOff>50800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AD67C2E5-0824-9B45-8273-B34B5F1A6C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600" y="5778500"/>
              <a:ext cx="3949700" cy="483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774700</xdr:colOff>
      <xdr:row>2</xdr:row>
      <xdr:rowOff>12700</xdr:rowOff>
    </xdr:from>
    <xdr:to>
      <xdr:col>12</xdr:col>
      <xdr:colOff>622300</xdr:colOff>
      <xdr:row>26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4435858A-7933-6F49-A3A2-B0EBCF2670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0300" y="419100"/>
              <a:ext cx="4114800" cy="486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18</xdr:row>
      <xdr:rowOff>50800</xdr:rowOff>
    </xdr:from>
    <xdr:to>
      <xdr:col>9</xdr:col>
      <xdr:colOff>666750</xdr:colOff>
      <xdr:row>42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51EF4CC-1347-5A45-9FAA-21297A760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3950" y="3708400"/>
              <a:ext cx="4165600" cy="486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215900</xdr:colOff>
      <xdr:row>13</xdr:row>
      <xdr:rowOff>67735</xdr:rowOff>
    </xdr:from>
    <xdr:to>
      <xdr:col>41</xdr:col>
      <xdr:colOff>596899</xdr:colOff>
      <xdr:row>101</xdr:row>
      <xdr:rowOff>139701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5DA46E65-B4B0-7045-890D-D9DE398EE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31000" y="2709335"/>
          <a:ext cx="17144999" cy="17991666"/>
        </a:xfrm>
        <a:prstGeom prst="rect">
          <a:avLst/>
        </a:prstGeom>
      </xdr:spPr>
    </xdr:pic>
    <xdr:clientData/>
  </xdr:twoCellAnchor>
  <xdr:twoCellAnchor>
    <xdr:from>
      <xdr:col>5</xdr:col>
      <xdr:colOff>228600</xdr:colOff>
      <xdr:row>42</xdr:row>
      <xdr:rowOff>190500</xdr:rowOff>
    </xdr:from>
    <xdr:to>
      <xdr:col>9</xdr:col>
      <xdr:colOff>520700</xdr:colOff>
      <xdr:row>66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51C60524-1F13-5443-9C1D-DFCE02B247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3800" y="8763000"/>
              <a:ext cx="3949700" cy="483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5</xdr:col>
      <xdr:colOff>393700</xdr:colOff>
      <xdr:row>67</xdr:row>
      <xdr:rowOff>50800</xdr:rowOff>
    </xdr:from>
    <xdr:to>
      <xdr:col>9</xdr:col>
      <xdr:colOff>685800</xdr:colOff>
      <xdr:row>91</xdr:row>
      <xdr:rowOff>12700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D831E92C-0F6E-D142-801D-AA38B3C91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8900" y="13703300"/>
              <a:ext cx="3949700" cy="483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19</xdr:row>
      <xdr:rowOff>127000</xdr:rowOff>
    </xdr:from>
    <xdr:to>
      <xdr:col>6</xdr:col>
      <xdr:colOff>165100</xdr:colOff>
      <xdr:row>46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B2A696-3D95-FA44-BD2F-600BDCEE6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0</xdr:row>
      <xdr:rowOff>139700</xdr:rowOff>
    </xdr:from>
    <xdr:to>
      <xdr:col>21</xdr:col>
      <xdr:colOff>406400</xdr:colOff>
      <xdr:row>26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6691B-9FF3-7145-8C9E-DA27192E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958850</xdr:colOff>
      <xdr:row>27</xdr:row>
      <xdr:rowOff>152400</xdr:rowOff>
    </xdr:from>
    <xdr:to>
      <xdr:col>20</xdr:col>
      <xdr:colOff>203200</xdr:colOff>
      <xdr:row>46</xdr:row>
      <xdr:rowOff>228600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5034BA-634E-644F-AF41-6857AC19A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a/Dropbox/00-SCHOOL/1-University/2021-20/1-Historia_Econo&#769;mica_de_Colombia/3-Investigacio&#769;n/8-Datos/censos_consoli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LANTICO-1912"/>
      <sheetName val="BOLIVAR-1912"/>
      <sheetName val="nacionalidad-consolidado"/>
      <sheetName val="educacion"/>
      <sheetName val="censos_edwin"/>
      <sheetName val="analfabetismo_sXX"/>
      <sheetName val="analfabetismo_masculino-sXX"/>
      <sheetName val="to_stata"/>
      <sheetName val="extranjeros-1851"/>
      <sheetName val="tabla_dinamica"/>
    </sheetNames>
    <sheetDataSet>
      <sheetData sheetId="0" refreshError="1"/>
      <sheetData sheetId="1" refreshError="1"/>
      <sheetData sheetId="2">
        <row r="2">
          <cell r="C2" t="str">
            <v>Bolívar</v>
          </cell>
          <cell r="D2">
            <v>158963</v>
          </cell>
          <cell r="E2">
            <v>1751</v>
          </cell>
        </row>
        <row r="3">
          <cell r="C3" t="str">
            <v>Atlantico</v>
          </cell>
          <cell r="D3">
            <v>53691</v>
          </cell>
          <cell r="E3">
            <v>913</v>
          </cell>
        </row>
        <row r="4">
          <cell r="C4" t="str">
            <v>Boyacá</v>
          </cell>
          <cell r="D4">
            <v>258192</v>
          </cell>
          <cell r="E4">
            <v>65</v>
          </cell>
        </row>
        <row r="5">
          <cell r="C5" t="str">
            <v>Antioquia</v>
          </cell>
          <cell r="D5">
            <v>735042</v>
          </cell>
          <cell r="E5">
            <v>428</v>
          </cell>
        </row>
        <row r="6">
          <cell r="C6" t="str">
            <v>Caldas</v>
          </cell>
          <cell r="D6">
            <v>163382</v>
          </cell>
          <cell r="E6">
            <v>18</v>
          </cell>
        </row>
        <row r="7">
          <cell r="C7" t="str">
            <v>Cauca</v>
          </cell>
          <cell r="D7">
            <v>98246</v>
          </cell>
          <cell r="E7">
            <v>88</v>
          </cell>
        </row>
        <row r="8">
          <cell r="C8" t="str">
            <v>Cundinamarca</v>
          </cell>
          <cell r="D8">
            <v>321768</v>
          </cell>
          <cell r="E8">
            <v>585</v>
          </cell>
        </row>
        <row r="9">
          <cell r="C9" t="str">
            <v>Valle</v>
          </cell>
          <cell r="D9">
            <v>99576</v>
          </cell>
          <cell r="E9">
            <v>143</v>
          </cell>
        </row>
        <row r="10">
          <cell r="C10" t="str">
            <v>Huila</v>
          </cell>
          <cell r="D10">
            <v>71356</v>
          </cell>
          <cell r="E10">
            <v>37</v>
          </cell>
        </row>
        <row r="11">
          <cell r="C11" t="str">
            <v>Magdalena</v>
          </cell>
          <cell r="D11" t="str">
            <v>.</v>
          </cell>
          <cell r="E11" t="str">
            <v>.</v>
          </cell>
        </row>
        <row r="12">
          <cell r="C12" t="str">
            <v>Nariño</v>
          </cell>
          <cell r="D12">
            <v>120861</v>
          </cell>
          <cell r="E12">
            <v>466</v>
          </cell>
        </row>
        <row r="13">
          <cell r="C13" t="str">
            <v>Norte de Santander</v>
          </cell>
          <cell r="D13">
            <v>89460</v>
          </cell>
          <cell r="E13">
            <v>3692</v>
          </cell>
        </row>
        <row r="14">
          <cell r="C14" t="str">
            <v>Santander</v>
          </cell>
          <cell r="D14">
            <v>384698</v>
          </cell>
          <cell r="E14">
            <v>274</v>
          </cell>
        </row>
        <row r="15">
          <cell r="C15" t="str">
            <v>Tolima</v>
          </cell>
          <cell r="D15">
            <v>245308</v>
          </cell>
          <cell r="E15">
            <v>188</v>
          </cell>
        </row>
        <row r="16">
          <cell r="C16" t="str">
            <v>Chocó</v>
          </cell>
          <cell r="D16">
            <v>57533</v>
          </cell>
          <cell r="E16">
            <v>73</v>
          </cell>
        </row>
        <row r="17">
          <cell r="C17" t="str">
            <v>Guajira</v>
          </cell>
          <cell r="D17">
            <v>50194</v>
          </cell>
          <cell r="E17">
            <v>300</v>
          </cell>
        </row>
        <row r="18">
          <cell r="C18" t="str">
            <v>Meta</v>
          </cell>
          <cell r="D18">
            <v>4503</v>
          </cell>
          <cell r="E18">
            <v>47</v>
          </cell>
        </row>
        <row r="19">
          <cell r="C19" t="str">
            <v>Bolívar</v>
          </cell>
          <cell r="E19">
            <v>22</v>
          </cell>
        </row>
        <row r="20">
          <cell r="C20" t="str">
            <v>Atlantico</v>
          </cell>
        </row>
        <row r="21">
          <cell r="C21" t="str">
            <v>Boyacá</v>
          </cell>
          <cell r="E21">
            <v>9</v>
          </cell>
        </row>
        <row r="22">
          <cell r="C22" t="str">
            <v>Antioquia</v>
          </cell>
          <cell r="E22">
            <v>62</v>
          </cell>
        </row>
        <row r="23">
          <cell r="C23" t="str">
            <v>Caldas</v>
          </cell>
        </row>
        <row r="24">
          <cell r="C24" t="str">
            <v>Cauca</v>
          </cell>
          <cell r="E24">
            <v>11</v>
          </cell>
        </row>
        <row r="25">
          <cell r="C25" t="str">
            <v>Cundinamarca</v>
          </cell>
          <cell r="E25">
            <v>157</v>
          </cell>
        </row>
        <row r="26">
          <cell r="C26" t="str">
            <v>Valle</v>
          </cell>
          <cell r="E26">
            <v>15</v>
          </cell>
        </row>
        <row r="27">
          <cell r="C27" t="str">
            <v>Huila</v>
          </cell>
          <cell r="E27">
            <v>6</v>
          </cell>
        </row>
        <row r="28">
          <cell r="C28" t="str">
            <v>Magdalena</v>
          </cell>
          <cell r="E28">
            <v>73</v>
          </cell>
        </row>
        <row r="29">
          <cell r="C29" t="str">
            <v>Nariño</v>
          </cell>
          <cell r="E29">
            <v>32</v>
          </cell>
        </row>
        <row r="30">
          <cell r="C30" t="str">
            <v>Norte de Santander</v>
          </cell>
          <cell r="E30">
            <v>0</v>
          </cell>
        </row>
        <row r="31">
          <cell r="C31" t="str">
            <v>Santander</v>
          </cell>
          <cell r="E31">
            <v>13</v>
          </cell>
        </row>
        <row r="32">
          <cell r="C32" t="str">
            <v>Tolima</v>
          </cell>
          <cell r="E32">
            <v>70</v>
          </cell>
        </row>
        <row r="33">
          <cell r="C33" t="str">
            <v>Chocó</v>
          </cell>
          <cell r="E33">
            <v>10</v>
          </cell>
        </row>
        <row r="34">
          <cell r="C34" t="str">
            <v>Guajira</v>
          </cell>
          <cell r="E34">
            <v>110</v>
          </cell>
        </row>
        <row r="35">
          <cell r="C35" t="str">
            <v>Meta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A627-D75A-D14A-93D0-6DB2D79CB61D}">
  <sheetPr codeName="Feuil1">
    <tabColor rgb="FFFFFF00"/>
  </sheetPr>
  <dimension ref="A1:L67"/>
  <sheetViews>
    <sheetView workbookViewId="0">
      <selection activeCell="C36" sqref="C36:D67"/>
    </sheetView>
  </sheetViews>
  <sheetFormatPr baseColWidth="10" defaultRowHeight="16" x14ac:dyDescent="0.2"/>
  <cols>
    <col min="2" max="2" width="12.33203125" bestFit="1" customWidth="1"/>
    <col min="3" max="3" width="17.33203125" bestFit="1" customWidth="1"/>
    <col min="6" max="6" width="15" bestFit="1" customWidth="1"/>
    <col min="11" max="11" width="12.6640625" bestFit="1" customWidth="1"/>
  </cols>
  <sheetData>
    <row r="1" spans="1:12" x14ac:dyDescent="0.2">
      <c r="A1" s="103" t="s">
        <v>76</v>
      </c>
      <c r="B1" s="103" t="s">
        <v>77</v>
      </c>
      <c r="C1" s="103" t="s">
        <v>78</v>
      </c>
      <c r="D1" s="103" t="s">
        <v>79</v>
      </c>
      <c r="E1" s="103" t="s">
        <v>80</v>
      </c>
      <c r="F1" s="103" t="s">
        <v>81</v>
      </c>
      <c r="G1" s="103" t="s">
        <v>82</v>
      </c>
      <c r="H1" s="103"/>
      <c r="I1" s="103"/>
      <c r="J1" s="103"/>
      <c r="K1" s="103"/>
      <c r="L1" s="103"/>
    </row>
    <row r="2" spans="1:12" x14ac:dyDescent="0.2">
      <c r="B2">
        <v>1912</v>
      </c>
      <c r="C2" t="s">
        <v>2</v>
      </c>
      <c r="D2" s="104">
        <v>158963</v>
      </c>
      <c r="E2" s="104">
        <v>1751</v>
      </c>
      <c r="F2">
        <v>280</v>
      </c>
      <c r="G2" s="105">
        <f>E2/SUM(D2:E2)</f>
        <v>1.0895130480231965E-2</v>
      </c>
    </row>
    <row r="3" spans="1:12" x14ac:dyDescent="0.2">
      <c r="B3">
        <v>1912</v>
      </c>
      <c r="C3" t="s">
        <v>88</v>
      </c>
      <c r="D3" s="104">
        <v>53691</v>
      </c>
      <c r="E3" s="104">
        <v>913</v>
      </c>
      <c r="F3">
        <v>4</v>
      </c>
      <c r="G3" s="105">
        <f t="shared" ref="G3:G18" si="0">E3/SUM(D3:E3)</f>
        <v>1.6720386784850928E-2</v>
      </c>
    </row>
    <row r="4" spans="1:12" x14ac:dyDescent="0.2">
      <c r="B4">
        <v>1912</v>
      </c>
      <c r="C4" t="s">
        <v>3</v>
      </c>
      <c r="D4" s="104">
        <v>258192</v>
      </c>
      <c r="E4" s="104">
        <v>65</v>
      </c>
      <c r="F4" s="106">
        <v>30</v>
      </c>
      <c r="G4" s="105">
        <f t="shared" si="0"/>
        <v>2.5168727275543353E-4</v>
      </c>
    </row>
    <row r="5" spans="1:12" x14ac:dyDescent="0.2">
      <c r="B5">
        <v>1912</v>
      </c>
      <c r="C5" t="s">
        <v>1</v>
      </c>
      <c r="D5" s="104">
        <v>735042</v>
      </c>
      <c r="E5" s="107">
        <v>428</v>
      </c>
      <c r="F5">
        <v>15</v>
      </c>
      <c r="G5" s="105">
        <f t="shared" si="0"/>
        <v>5.819407997606972E-4</v>
      </c>
    </row>
    <row r="6" spans="1:12" x14ac:dyDescent="0.2">
      <c r="B6">
        <v>1912</v>
      </c>
      <c r="C6" t="s">
        <v>89</v>
      </c>
      <c r="D6" s="104">
        <v>163382</v>
      </c>
      <c r="E6" s="104">
        <v>18</v>
      </c>
      <c r="F6">
        <v>0</v>
      </c>
      <c r="G6" s="105">
        <f t="shared" si="0"/>
        <v>1.1015911872705018E-4</v>
      </c>
    </row>
    <row r="7" spans="1:12" x14ac:dyDescent="0.2">
      <c r="B7">
        <v>1912</v>
      </c>
      <c r="C7" t="s">
        <v>4</v>
      </c>
      <c r="D7" s="104">
        <v>98246</v>
      </c>
      <c r="E7" s="104">
        <v>88</v>
      </c>
      <c r="F7">
        <v>3</v>
      </c>
      <c r="G7" s="105">
        <f t="shared" si="0"/>
        <v>8.9490918705635895E-4</v>
      </c>
    </row>
    <row r="8" spans="1:12" x14ac:dyDescent="0.2">
      <c r="B8">
        <v>1912</v>
      </c>
      <c r="C8" t="s">
        <v>5</v>
      </c>
      <c r="D8" s="104">
        <v>321768</v>
      </c>
      <c r="E8" s="104">
        <v>585</v>
      </c>
      <c r="F8">
        <v>44</v>
      </c>
      <c r="G8" s="105">
        <f t="shared" si="0"/>
        <v>1.8147806907334507E-3</v>
      </c>
    </row>
    <row r="9" spans="1:12" x14ac:dyDescent="0.2">
      <c r="B9">
        <v>1912</v>
      </c>
      <c r="C9" t="s">
        <v>90</v>
      </c>
      <c r="D9" s="104">
        <v>99576</v>
      </c>
      <c r="E9" s="104">
        <v>143</v>
      </c>
      <c r="F9">
        <v>16</v>
      </c>
      <c r="G9" s="105">
        <f t="shared" si="0"/>
        <v>1.434029623241308E-3</v>
      </c>
    </row>
    <row r="10" spans="1:12" x14ac:dyDescent="0.2">
      <c r="B10">
        <v>1912</v>
      </c>
      <c r="C10" t="s">
        <v>91</v>
      </c>
      <c r="D10" s="104">
        <v>71356</v>
      </c>
      <c r="E10" s="104">
        <v>37</v>
      </c>
      <c r="F10">
        <v>0</v>
      </c>
      <c r="G10" s="105">
        <f t="shared" si="0"/>
        <v>5.1825809253008002E-4</v>
      </c>
    </row>
    <row r="11" spans="1:12" x14ac:dyDescent="0.2">
      <c r="B11">
        <v>1912</v>
      </c>
      <c r="C11" t="s">
        <v>7</v>
      </c>
      <c r="D11" s="104" t="s">
        <v>92</v>
      </c>
      <c r="E11" s="104" t="s">
        <v>92</v>
      </c>
      <c r="F11" t="s">
        <v>92</v>
      </c>
      <c r="G11" s="105" t="e">
        <f t="shared" si="0"/>
        <v>#VALUE!</v>
      </c>
    </row>
    <row r="12" spans="1:12" x14ac:dyDescent="0.2">
      <c r="B12">
        <v>1912</v>
      </c>
      <c r="C12" t="s">
        <v>93</v>
      </c>
      <c r="D12" s="104">
        <v>120861</v>
      </c>
      <c r="E12" s="104">
        <v>466</v>
      </c>
      <c r="F12">
        <v>76</v>
      </c>
      <c r="G12" s="105">
        <f t="shared" si="0"/>
        <v>3.8408598251007606E-3</v>
      </c>
    </row>
    <row r="13" spans="1:12" x14ac:dyDescent="0.2">
      <c r="B13">
        <v>1912</v>
      </c>
      <c r="C13" t="s">
        <v>94</v>
      </c>
      <c r="D13" s="104">
        <v>89460</v>
      </c>
      <c r="E13" s="104">
        <v>3692</v>
      </c>
      <c r="F13">
        <v>192</v>
      </c>
      <c r="G13" s="105">
        <f t="shared" si="0"/>
        <v>3.9634146341463415E-2</v>
      </c>
    </row>
    <row r="14" spans="1:12" x14ac:dyDescent="0.2">
      <c r="B14">
        <v>1912</v>
      </c>
      <c r="C14" t="s">
        <v>9</v>
      </c>
      <c r="D14" s="104">
        <v>384698</v>
      </c>
      <c r="E14" s="104">
        <v>274</v>
      </c>
      <c r="F14">
        <v>27</v>
      </c>
      <c r="G14" s="105">
        <f t="shared" si="0"/>
        <v>7.1174007460282824E-4</v>
      </c>
    </row>
    <row r="15" spans="1:12" x14ac:dyDescent="0.2">
      <c r="B15">
        <v>1912</v>
      </c>
      <c r="C15" t="s">
        <v>10</v>
      </c>
      <c r="D15" s="104">
        <v>245308</v>
      </c>
      <c r="E15" s="104">
        <v>188</v>
      </c>
      <c r="F15">
        <v>4</v>
      </c>
      <c r="G15" s="105">
        <f t="shared" si="0"/>
        <v>7.6579659139049106E-4</v>
      </c>
    </row>
    <row r="16" spans="1:12" x14ac:dyDescent="0.2">
      <c r="B16">
        <v>1912</v>
      </c>
      <c r="C16" t="s">
        <v>95</v>
      </c>
      <c r="D16" s="104">
        <v>57533</v>
      </c>
      <c r="E16" s="104">
        <v>73</v>
      </c>
      <c r="F16">
        <v>0</v>
      </c>
      <c r="G16" s="105">
        <f t="shared" si="0"/>
        <v>1.2672291080790196E-3</v>
      </c>
    </row>
    <row r="17" spans="2:7" x14ac:dyDescent="0.2">
      <c r="B17">
        <v>1912</v>
      </c>
      <c r="C17" t="s">
        <v>96</v>
      </c>
      <c r="D17" s="104">
        <v>50194</v>
      </c>
      <c r="E17" s="104">
        <v>300</v>
      </c>
      <c r="F17">
        <v>0</v>
      </c>
      <c r="G17" s="105">
        <f t="shared" si="0"/>
        <v>5.9412999564304667E-3</v>
      </c>
    </row>
    <row r="18" spans="2:7" x14ac:dyDescent="0.2">
      <c r="B18">
        <v>1912</v>
      </c>
      <c r="C18" t="s">
        <v>97</v>
      </c>
      <c r="D18" s="104">
        <v>4503</v>
      </c>
      <c r="E18" s="104">
        <v>47</v>
      </c>
      <c r="F18">
        <v>0</v>
      </c>
      <c r="G18" s="105">
        <f t="shared" si="0"/>
        <v>1.032967032967033E-2</v>
      </c>
    </row>
    <row r="19" spans="2:7" x14ac:dyDescent="0.2">
      <c r="B19">
        <v>1851</v>
      </c>
      <c r="C19" t="s">
        <v>2</v>
      </c>
      <c r="D19" s="108"/>
      <c r="E19">
        <v>22</v>
      </c>
      <c r="F19" t="s">
        <v>92</v>
      </c>
    </row>
    <row r="20" spans="2:7" x14ac:dyDescent="0.2">
      <c r="B20">
        <v>1851</v>
      </c>
      <c r="C20" t="s">
        <v>88</v>
      </c>
      <c r="D20" s="108"/>
      <c r="F20" t="s">
        <v>92</v>
      </c>
    </row>
    <row r="21" spans="2:7" x14ac:dyDescent="0.2">
      <c r="B21">
        <v>1851</v>
      </c>
      <c r="C21" t="s">
        <v>3</v>
      </c>
      <c r="D21" s="109"/>
      <c r="E21">
        <v>9</v>
      </c>
      <c r="F21" t="s">
        <v>92</v>
      </c>
    </row>
    <row r="22" spans="2:7" x14ac:dyDescent="0.2">
      <c r="B22">
        <v>1851</v>
      </c>
      <c r="C22" t="s">
        <v>1</v>
      </c>
      <c r="D22" s="109"/>
      <c r="E22">
        <v>62</v>
      </c>
      <c r="F22" t="s">
        <v>92</v>
      </c>
    </row>
    <row r="23" spans="2:7" x14ac:dyDescent="0.2">
      <c r="B23">
        <v>1851</v>
      </c>
      <c r="C23" t="s">
        <v>89</v>
      </c>
      <c r="D23" s="109"/>
      <c r="F23" t="s">
        <v>92</v>
      </c>
    </row>
    <row r="24" spans="2:7" x14ac:dyDescent="0.2">
      <c r="B24">
        <v>1851</v>
      </c>
      <c r="C24" t="s">
        <v>4</v>
      </c>
      <c r="D24" s="109"/>
      <c r="E24">
        <v>11</v>
      </c>
      <c r="F24" t="s">
        <v>92</v>
      </c>
    </row>
    <row r="25" spans="2:7" x14ac:dyDescent="0.2">
      <c r="B25">
        <v>1851</v>
      </c>
      <c r="C25" t="s">
        <v>5</v>
      </c>
      <c r="D25" s="109"/>
      <c r="E25">
        <v>157</v>
      </c>
      <c r="F25" t="s">
        <v>92</v>
      </c>
    </row>
    <row r="26" spans="2:7" x14ac:dyDescent="0.2">
      <c r="B26">
        <v>1851</v>
      </c>
      <c r="C26" t="s">
        <v>90</v>
      </c>
      <c r="D26" s="109"/>
      <c r="E26">
        <v>15</v>
      </c>
      <c r="F26" t="s">
        <v>92</v>
      </c>
    </row>
    <row r="27" spans="2:7" x14ac:dyDescent="0.2">
      <c r="B27">
        <v>1851</v>
      </c>
      <c r="C27" t="s">
        <v>91</v>
      </c>
      <c r="D27" s="109"/>
      <c r="E27">
        <v>6</v>
      </c>
      <c r="F27" t="s">
        <v>92</v>
      </c>
    </row>
    <row r="28" spans="2:7" x14ac:dyDescent="0.2">
      <c r="B28">
        <v>1851</v>
      </c>
      <c r="C28" t="s">
        <v>7</v>
      </c>
      <c r="D28" s="109"/>
      <c r="E28">
        <v>73</v>
      </c>
      <c r="F28" t="s">
        <v>92</v>
      </c>
    </row>
    <row r="29" spans="2:7" x14ac:dyDescent="0.2">
      <c r="B29">
        <v>1851</v>
      </c>
      <c r="C29" t="s">
        <v>93</v>
      </c>
      <c r="D29" s="109"/>
      <c r="E29">
        <v>32</v>
      </c>
      <c r="F29" t="s">
        <v>92</v>
      </c>
    </row>
    <row r="30" spans="2:7" x14ac:dyDescent="0.2">
      <c r="B30">
        <v>1851</v>
      </c>
      <c r="C30" t="s">
        <v>94</v>
      </c>
      <c r="D30" s="109"/>
      <c r="E30">
        <v>0</v>
      </c>
      <c r="F30" t="s">
        <v>92</v>
      </c>
    </row>
    <row r="31" spans="2:7" x14ac:dyDescent="0.2">
      <c r="B31">
        <v>1851</v>
      </c>
      <c r="C31" t="s">
        <v>9</v>
      </c>
      <c r="D31" s="109"/>
      <c r="E31">
        <v>13</v>
      </c>
      <c r="F31" t="s">
        <v>92</v>
      </c>
    </row>
    <row r="32" spans="2:7" x14ac:dyDescent="0.2">
      <c r="B32">
        <v>1851</v>
      </c>
      <c r="C32" t="s">
        <v>10</v>
      </c>
      <c r="D32" s="109"/>
      <c r="E32">
        <v>70</v>
      </c>
      <c r="F32" t="s">
        <v>92</v>
      </c>
    </row>
    <row r="33" spans="2:6" x14ac:dyDescent="0.2">
      <c r="B33">
        <v>1851</v>
      </c>
      <c r="C33" t="s">
        <v>95</v>
      </c>
      <c r="D33" s="109"/>
      <c r="E33">
        <v>10</v>
      </c>
      <c r="F33" t="s">
        <v>92</v>
      </c>
    </row>
    <row r="34" spans="2:6" x14ac:dyDescent="0.2">
      <c r="B34">
        <v>1851</v>
      </c>
      <c r="C34" t="s">
        <v>96</v>
      </c>
      <c r="D34" s="109"/>
      <c r="E34">
        <v>110</v>
      </c>
      <c r="F34" t="s">
        <v>92</v>
      </c>
    </row>
    <row r="35" spans="2:6" x14ac:dyDescent="0.2">
      <c r="B35">
        <v>1851</v>
      </c>
      <c r="C35" t="s">
        <v>97</v>
      </c>
      <c r="D35" s="109"/>
      <c r="F35" t="s">
        <v>92</v>
      </c>
    </row>
    <row r="36" spans="2:6" x14ac:dyDescent="0.2">
      <c r="C36" t="s">
        <v>152</v>
      </c>
    </row>
    <row r="37" spans="2:6" x14ac:dyDescent="0.2">
      <c r="C37" t="s">
        <v>1</v>
      </c>
      <c r="D37">
        <v>62</v>
      </c>
    </row>
    <row r="38" spans="2:6" x14ac:dyDescent="0.2">
      <c r="C38" t="s">
        <v>159</v>
      </c>
      <c r="D38">
        <v>79</v>
      </c>
    </row>
    <row r="39" spans="2:6" x14ac:dyDescent="0.2">
      <c r="C39" t="s">
        <v>161</v>
      </c>
      <c r="D39">
        <v>0</v>
      </c>
    </row>
    <row r="40" spans="2:6" x14ac:dyDescent="0.2">
      <c r="C40" t="s">
        <v>189</v>
      </c>
      <c r="D40">
        <v>157</v>
      </c>
    </row>
    <row r="41" spans="2:6" x14ac:dyDescent="0.2">
      <c r="C41" t="s">
        <v>160</v>
      </c>
      <c r="D41">
        <v>22</v>
      </c>
    </row>
    <row r="42" spans="2:6" x14ac:dyDescent="0.2">
      <c r="C42" t="s">
        <v>169</v>
      </c>
      <c r="D42">
        <v>9</v>
      </c>
    </row>
    <row r="43" spans="2:6" x14ac:dyDescent="0.2">
      <c r="C43" t="s">
        <v>89</v>
      </c>
      <c r="D43">
        <v>18</v>
      </c>
    </row>
    <row r="44" spans="2:6" x14ac:dyDescent="0.2">
      <c r="C44" t="s">
        <v>172</v>
      </c>
      <c r="D44">
        <v>0</v>
      </c>
    </row>
    <row r="45" spans="2:6" x14ac:dyDescent="0.2">
      <c r="C45" t="s">
        <v>132</v>
      </c>
      <c r="D45">
        <v>79</v>
      </c>
    </row>
    <row r="46" spans="2:6" x14ac:dyDescent="0.2">
      <c r="C46" t="s">
        <v>4</v>
      </c>
      <c r="D46">
        <v>32</v>
      </c>
    </row>
    <row r="47" spans="2:6" x14ac:dyDescent="0.2">
      <c r="C47" t="s">
        <v>158</v>
      </c>
      <c r="D47">
        <v>11</v>
      </c>
    </row>
    <row r="48" spans="2:6" x14ac:dyDescent="0.2">
      <c r="C48" t="s">
        <v>168</v>
      </c>
      <c r="D48">
        <v>10</v>
      </c>
    </row>
    <row r="49" spans="3:4" x14ac:dyDescent="0.2">
      <c r="C49" t="s">
        <v>163</v>
      </c>
      <c r="D49">
        <v>0</v>
      </c>
    </row>
    <row r="50" spans="3:4" x14ac:dyDescent="0.2">
      <c r="C50" t="s">
        <v>5</v>
      </c>
      <c r="D50">
        <v>157</v>
      </c>
    </row>
    <row r="51" spans="3:4" x14ac:dyDescent="0.2">
      <c r="C51" t="s">
        <v>180</v>
      </c>
      <c r="D51">
        <v>0</v>
      </c>
    </row>
    <row r="52" spans="3:4" x14ac:dyDescent="0.2">
      <c r="C52" t="s">
        <v>179</v>
      </c>
      <c r="D52">
        <v>0</v>
      </c>
    </row>
    <row r="53" spans="3:4" x14ac:dyDescent="0.2">
      <c r="C53" t="s">
        <v>91</v>
      </c>
      <c r="D53">
        <v>6</v>
      </c>
    </row>
    <row r="54" spans="3:4" x14ac:dyDescent="0.2">
      <c r="C54" t="s">
        <v>193</v>
      </c>
      <c r="D54">
        <v>110</v>
      </c>
    </row>
    <row r="55" spans="3:4" x14ac:dyDescent="0.2">
      <c r="C55" t="s">
        <v>7</v>
      </c>
      <c r="D55">
        <v>62</v>
      </c>
    </row>
    <row r="56" spans="3:4" x14ac:dyDescent="0.2">
      <c r="C56" t="s">
        <v>97</v>
      </c>
      <c r="D56">
        <v>0</v>
      </c>
    </row>
    <row r="57" spans="3:4" x14ac:dyDescent="0.2">
      <c r="C57" t="s">
        <v>93</v>
      </c>
      <c r="D57">
        <v>53</v>
      </c>
    </row>
    <row r="58" spans="3:4" x14ac:dyDescent="0.2">
      <c r="C58" t="s">
        <v>94</v>
      </c>
      <c r="D58">
        <v>456</v>
      </c>
    </row>
    <row r="59" spans="3:4" x14ac:dyDescent="0.2">
      <c r="C59" t="s">
        <v>177</v>
      </c>
      <c r="D59">
        <v>0</v>
      </c>
    </row>
    <row r="60" spans="3:4" x14ac:dyDescent="0.2">
      <c r="C60" t="s">
        <v>171</v>
      </c>
      <c r="D60">
        <v>0</v>
      </c>
    </row>
    <row r="61" spans="3:4" x14ac:dyDescent="0.2">
      <c r="C61" t="s">
        <v>170</v>
      </c>
      <c r="D61">
        <v>0</v>
      </c>
    </row>
    <row r="62" spans="3:4" x14ac:dyDescent="0.2">
      <c r="C62" t="s">
        <v>9</v>
      </c>
      <c r="D62">
        <v>12</v>
      </c>
    </row>
    <row r="63" spans="3:4" x14ac:dyDescent="0.2">
      <c r="C63" t="s">
        <v>162</v>
      </c>
      <c r="D63">
        <v>22</v>
      </c>
    </row>
    <row r="64" spans="3:4" x14ac:dyDescent="0.2">
      <c r="C64" t="s">
        <v>10</v>
      </c>
      <c r="D64">
        <v>76</v>
      </c>
    </row>
    <row r="65" spans="3:4" x14ac:dyDescent="0.2">
      <c r="C65" t="s">
        <v>90</v>
      </c>
      <c r="D65">
        <v>15</v>
      </c>
    </row>
    <row r="66" spans="3:4" x14ac:dyDescent="0.2">
      <c r="C66" t="s">
        <v>192</v>
      </c>
      <c r="D66">
        <v>0</v>
      </c>
    </row>
    <row r="67" spans="3:4" x14ac:dyDescent="0.2">
      <c r="C67" t="s">
        <v>183</v>
      </c>
      <c r="D6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C43-07D1-E647-A788-FEFE2B06C22C}">
  <sheetPr codeName="Feuil2">
    <tabColor rgb="FF0070C0"/>
  </sheetPr>
  <dimension ref="A1:U83"/>
  <sheetViews>
    <sheetView tabSelected="1" topLeftCell="A47" workbookViewId="0">
      <selection activeCell="K85" sqref="K85"/>
    </sheetView>
  </sheetViews>
  <sheetFormatPr baseColWidth="10" defaultColWidth="11" defaultRowHeight="16" x14ac:dyDescent="0.2"/>
  <cols>
    <col min="2" max="2" width="12.33203125" bestFit="1" customWidth="1"/>
    <col min="3" max="3" width="17.33203125" bestFit="1" customWidth="1"/>
    <col min="6" max="6" width="15" bestFit="1" customWidth="1"/>
    <col min="11" max="11" width="12.6640625" bestFit="1" customWidth="1"/>
    <col min="15" max="15" width="17.1640625" bestFit="1" customWidth="1"/>
    <col min="18" max="18" width="12.6640625" bestFit="1" customWidth="1"/>
  </cols>
  <sheetData>
    <row r="1" spans="1:12" x14ac:dyDescent="0.2">
      <c r="A1" s="103" t="s">
        <v>76</v>
      </c>
      <c r="B1" s="103" t="s">
        <v>77</v>
      </c>
      <c r="C1" s="103" t="s">
        <v>78</v>
      </c>
      <c r="D1" s="103" t="s">
        <v>79</v>
      </c>
      <c r="E1" s="103" t="s">
        <v>80</v>
      </c>
      <c r="F1" s="103" t="s">
        <v>81</v>
      </c>
      <c r="G1" s="103" t="s">
        <v>82</v>
      </c>
      <c r="H1" s="103" t="s">
        <v>83</v>
      </c>
      <c r="I1" s="103" t="s">
        <v>84</v>
      </c>
      <c r="J1" s="103" t="s">
        <v>85</v>
      </c>
      <c r="K1" s="103" t="s">
        <v>86</v>
      </c>
      <c r="L1" s="103" t="s">
        <v>87</v>
      </c>
    </row>
    <row r="2" spans="1:12" x14ac:dyDescent="0.2">
      <c r="B2">
        <v>1912</v>
      </c>
      <c r="C2" t="s">
        <v>2</v>
      </c>
      <c r="D2" s="104">
        <v>158963</v>
      </c>
      <c r="E2" s="104">
        <v>1751</v>
      </c>
      <c r="F2">
        <v>280</v>
      </c>
      <c r="G2" s="105">
        <f>E2/SUM(D2:E2)</f>
        <v>1.0895130480231965E-2</v>
      </c>
    </row>
    <row r="3" spans="1:12" x14ac:dyDescent="0.2">
      <c r="B3">
        <v>1912</v>
      </c>
      <c r="C3" t="s">
        <v>88</v>
      </c>
      <c r="D3" s="104">
        <v>53691</v>
      </c>
      <c r="E3" s="104">
        <v>913</v>
      </c>
      <c r="F3">
        <v>4</v>
      </c>
      <c r="G3" s="105">
        <f t="shared" ref="G3:G18" si="0">E3/SUM(D3:E3)</f>
        <v>1.6720386784850928E-2</v>
      </c>
    </row>
    <row r="4" spans="1:12" x14ac:dyDescent="0.2">
      <c r="B4">
        <v>1912</v>
      </c>
      <c r="C4" t="s">
        <v>3</v>
      </c>
      <c r="D4" s="104">
        <v>258192</v>
      </c>
      <c r="E4" s="104">
        <v>65</v>
      </c>
      <c r="F4" s="106">
        <v>30</v>
      </c>
      <c r="G4" s="105">
        <f t="shared" si="0"/>
        <v>2.5168727275543353E-4</v>
      </c>
    </row>
    <row r="5" spans="1:12" x14ac:dyDescent="0.2">
      <c r="B5">
        <v>1912</v>
      </c>
      <c r="C5" t="s">
        <v>1</v>
      </c>
      <c r="D5" s="104">
        <v>735042</v>
      </c>
      <c r="E5" s="107">
        <v>428</v>
      </c>
      <c r="F5">
        <v>15</v>
      </c>
      <c r="G5" s="105">
        <f t="shared" si="0"/>
        <v>5.819407997606972E-4</v>
      </c>
    </row>
    <row r="6" spans="1:12" x14ac:dyDescent="0.2">
      <c r="B6">
        <v>1912</v>
      </c>
      <c r="C6" t="s">
        <v>89</v>
      </c>
      <c r="D6" s="104">
        <v>163382</v>
      </c>
      <c r="E6" s="104">
        <v>18</v>
      </c>
      <c r="F6">
        <v>0</v>
      </c>
      <c r="G6" s="105">
        <f t="shared" si="0"/>
        <v>1.1015911872705018E-4</v>
      </c>
    </row>
    <row r="7" spans="1:12" x14ac:dyDescent="0.2">
      <c r="B7">
        <v>1912</v>
      </c>
      <c r="C7" t="s">
        <v>4</v>
      </c>
      <c r="D7" s="104">
        <v>98246</v>
      </c>
      <c r="E7" s="104">
        <v>88</v>
      </c>
      <c r="F7">
        <v>3</v>
      </c>
      <c r="G7" s="105">
        <f t="shared" si="0"/>
        <v>8.9490918705635895E-4</v>
      </c>
    </row>
    <row r="8" spans="1:12" x14ac:dyDescent="0.2">
      <c r="B8">
        <v>1912</v>
      </c>
      <c r="C8" t="s">
        <v>5</v>
      </c>
      <c r="D8" s="104">
        <v>321768</v>
      </c>
      <c r="E8" s="104">
        <v>585</v>
      </c>
      <c r="F8">
        <v>44</v>
      </c>
      <c r="G8" s="105">
        <f t="shared" si="0"/>
        <v>1.8147806907334507E-3</v>
      </c>
    </row>
    <row r="9" spans="1:12" x14ac:dyDescent="0.2">
      <c r="B9">
        <v>1912</v>
      </c>
      <c r="C9" t="s">
        <v>90</v>
      </c>
      <c r="D9" s="104">
        <v>99576</v>
      </c>
      <c r="E9" s="104">
        <v>143</v>
      </c>
      <c r="F9">
        <v>16</v>
      </c>
      <c r="G9" s="105">
        <f t="shared" si="0"/>
        <v>1.434029623241308E-3</v>
      </c>
    </row>
    <row r="10" spans="1:12" x14ac:dyDescent="0.2">
      <c r="B10">
        <v>1912</v>
      </c>
      <c r="C10" t="s">
        <v>91</v>
      </c>
      <c r="D10" s="104">
        <v>71356</v>
      </c>
      <c r="E10" s="104">
        <v>37</v>
      </c>
      <c r="F10">
        <v>0</v>
      </c>
      <c r="G10" s="105">
        <f t="shared" si="0"/>
        <v>5.1825809253008002E-4</v>
      </c>
    </row>
    <row r="11" spans="1:12" x14ac:dyDescent="0.2">
      <c r="B11">
        <v>1912</v>
      </c>
      <c r="C11" t="s">
        <v>7</v>
      </c>
      <c r="D11" s="104" t="s">
        <v>92</v>
      </c>
      <c r="E11" s="104" t="s">
        <v>92</v>
      </c>
      <c r="F11" t="s">
        <v>92</v>
      </c>
      <c r="G11" s="105" t="e">
        <f t="shared" si="0"/>
        <v>#VALUE!</v>
      </c>
    </row>
    <row r="12" spans="1:12" x14ac:dyDescent="0.2">
      <c r="B12">
        <v>1912</v>
      </c>
      <c r="C12" t="s">
        <v>93</v>
      </c>
      <c r="D12" s="104">
        <v>120861</v>
      </c>
      <c r="E12" s="104">
        <v>466</v>
      </c>
      <c r="F12">
        <v>76</v>
      </c>
      <c r="G12" s="105">
        <f t="shared" si="0"/>
        <v>3.8408598251007606E-3</v>
      </c>
    </row>
    <row r="13" spans="1:12" x14ac:dyDescent="0.2">
      <c r="B13">
        <v>1912</v>
      </c>
      <c r="C13" t="s">
        <v>94</v>
      </c>
      <c r="D13" s="104">
        <v>89460</v>
      </c>
      <c r="E13" s="104">
        <v>3692</v>
      </c>
      <c r="F13">
        <v>192</v>
      </c>
      <c r="G13" s="105">
        <f t="shared" si="0"/>
        <v>3.9634146341463415E-2</v>
      </c>
    </row>
    <row r="14" spans="1:12" x14ac:dyDescent="0.2">
      <c r="B14">
        <v>1912</v>
      </c>
      <c r="C14" t="s">
        <v>9</v>
      </c>
      <c r="D14" s="104">
        <v>384698</v>
      </c>
      <c r="E14" s="104">
        <v>274</v>
      </c>
      <c r="F14">
        <v>27</v>
      </c>
      <c r="G14" s="105">
        <f t="shared" si="0"/>
        <v>7.1174007460282824E-4</v>
      </c>
    </row>
    <row r="15" spans="1:12" x14ac:dyDescent="0.2">
      <c r="B15">
        <v>1912</v>
      </c>
      <c r="C15" t="s">
        <v>10</v>
      </c>
      <c r="D15" s="104">
        <v>245308</v>
      </c>
      <c r="E15" s="104">
        <v>188</v>
      </c>
      <c r="F15">
        <v>4</v>
      </c>
      <c r="G15" s="105">
        <f t="shared" si="0"/>
        <v>7.6579659139049106E-4</v>
      </c>
    </row>
    <row r="16" spans="1:12" x14ac:dyDescent="0.2">
      <c r="B16">
        <v>1912</v>
      </c>
      <c r="C16" t="s">
        <v>95</v>
      </c>
      <c r="D16" s="104">
        <v>57533</v>
      </c>
      <c r="E16" s="104">
        <v>73</v>
      </c>
      <c r="F16">
        <v>0</v>
      </c>
      <c r="G16" s="105">
        <f t="shared" si="0"/>
        <v>1.2672291080790196E-3</v>
      </c>
    </row>
    <row r="17" spans="2:21" x14ac:dyDescent="0.2">
      <c r="B17">
        <v>1912</v>
      </c>
      <c r="C17" t="s">
        <v>96</v>
      </c>
      <c r="D17" s="104">
        <v>50194</v>
      </c>
      <c r="E17" s="104">
        <v>300</v>
      </c>
      <c r="F17">
        <v>0</v>
      </c>
      <c r="G17" s="105">
        <f t="shared" si="0"/>
        <v>5.9412999564304667E-3</v>
      </c>
    </row>
    <row r="18" spans="2:21" x14ac:dyDescent="0.2">
      <c r="B18">
        <v>1912</v>
      </c>
      <c r="C18" t="s">
        <v>97</v>
      </c>
      <c r="D18" s="104">
        <v>4503</v>
      </c>
      <c r="E18" s="104">
        <v>47</v>
      </c>
      <c r="F18">
        <v>0</v>
      </c>
      <c r="G18" s="105">
        <f t="shared" si="0"/>
        <v>1.032967032967033E-2</v>
      </c>
    </row>
    <row r="19" spans="2:21" x14ac:dyDescent="0.2">
      <c r="B19" s="117">
        <v>1851</v>
      </c>
      <c r="C19" t="s">
        <v>152</v>
      </c>
      <c r="F19" s="117" t="s">
        <v>92</v>
      </c>
      <c r="G19" s="117"/>
      <c r="H19" s="117"/>
      <c r="L19" t="s">
        <v>146</v>
      </c>
      <c r="N19" s="118"/>
      <c r="O19" s="119" t="s">
        <v>147</v>
      </c>
      <c r="P19" s="156" t="s">
        <v>148</v>
      </c>
      <c r="Q19" s="156"/>
      <c r="R19" s="156"/>
      <c r="S19" s="156"/>
      <c r="T19" s="119" t="s">
        <v>149</v>
      </c>
      <c r="U19" s="120"/>
    </row>
    <row r="20" spans="2:21" ht="19" x14ac:dyDescent="0.25">
      <c r="B20">
        <v>1851</v>
      </c>
      <c r="C20" t="s">
        <v>1</v>
      </c>
      <c r="E20">
        <v>62</v>
      </c>
      <c r="F20" t="s">
        <v>92</v>
      </c>
      <c r="K20" s="121" t="s">
        <v>150</v>
      </c>
      <c r="L20" s="122" t="s">
        <v>151</v>
      </c>
      <c r="N20" s="118">
        <v>1851</v>
      </c>
      <c r="O20" s="119" t="s">
        <v>152</v>
      </c>
      <c r="P20" s="123" t="s">
        <v>153</v>
      </c>
      <c r="Q20" s="124"/>
      <c r="R20" s="124"/>
      <c r="S20" s="124"/>
      <c r="T20" s="125"/>
      <c r="U20" s="126"/>
    </row>
    <row r="21" spans="2:21" x14ac:dyDescent="0.2">
      <c r="B21">
        <v>1851</v>
      </c>
      <c r="C21" t="s">
        <v>159</v>
      </c>
      <c r="E21">
        <v>79</v>
      </c>
      <c r="F21" t="s">
        <v>92</v>
      </c>
      <c r="K21" s="127" t="s">
        <v>135</v>
      </c>
      <c r="L21" s="128" t="s">
        <v>96</v>
      </c>
      <c r="N21" s="129"/>
      <c r="O21" s="130"/>
      <c r="P21" s="131" t="s">
        <v>154</v>
      </c>
      <c r="Q21" s="131"/>
      <c r="R21" s="131"/>
      <c r="S21" s="131"/>
      <c r="T21" s="132"/>
      <c r="U21" s="119" t="s">
        <v>152</v>
      </c>
    </row>
    <row r="22" spans="2:21" x14ac:dyDescent="0.2">
      <c r="B22">
        <v>1851</v>
      </c>
      <c r="C22" t="s">
        <v>161</v>
      </c>
      <c r="E22">
        <v>0</v>
      </c>
      <c r="F22" t="s">
        <v>92</v>
      </c>
      <c r="K22" s="127" t="s">
        <v>155</v>
      </c>
      <c r="L22" s="128" t="s">
        <v>7</v>
      </c>
      <c r="N22" s="118">
        <v>1851</v>
      </c>
      <c r="O22" s="119" t="s">
        <v>1</v>
      </c>
      <c r="P22" s="123" t="s">
        <v>1</v>
      </c>
      <c r="Q22" s="124" t="s">
        <v>128</v>
      </c>
      <c r="R22" s="124" t="s">
        <v>156</v>
      </c>
      <c r="S22" s="124"/>
      <c r="T22" s="125"/>
      <c r="U22" s="126"/>
    </row>
    <row r="23" spans="2:21" x14ac:dyDescent="0.2">
      <c r="B23">
        <v>1851</v>
      </c>
      <c r="C23" t="s">
        <v>189</v>
      </c>
      <c r="E23">
        <v>157</v>
      </c>
      <c r="F23" t="s">
        <v>92</v>
      </c>
      <c r="K23" s="127" t="s">
        <v>157</v>
      </c>
      <c r="L23" s="128" t="s">
        <v>88</v>
      </c>
      <c r="N23" s="129"/>
      <c r="O23" s="130"/>
      <c r="P23" s="131">
        <v>10</v>
      </c>
      <c r="Q23" s="131">
        <v>34</v>
      </c>
      <c r="R23" s="131">
        <v>18</v>
      </c>
      <c r="S23" s="131"/>
      <c r="T23" s="132">
        <f>SUM(P23:S23)</f>
        <v>62</v>
      </c>
      <c r="U23" s="119" t="s">
        <v>1</v>
      </c>
    </row>
    <row r="24" spans="2:21" x14ac:dyDescent="0.2">
      <c r="B24">
        <v>1851</v>
      </c>
      <c r="C24" t="s">
        <v>160</v>
      </c>
      <c r="E24">
        <v>22</v>
      </c>
      <c r="F24" t="s">
        <v>92</v>
      </c>
      <c r="K24" s="127" t="s">
        <v>137</v>
      </c>
      <c r="L24" s="128" t="s">
        <v>158</v>
      </c>
      <c r="N24" s="118">
        <v>1851</v>
      </c>
      <c r="O24" s="119" t="s">
        <v>159</v>
      </c>
      <c r="P24" s="133" t="s">
        <v>132</v>
      </c>
      <c r="Q24" s="124"/>
      <c r="R24" s="124"/>
      <c r="S24" s="124"/>
      <c r="T24" s="125"/>
      <c r="U24" s="126"/>
    </row>
    <row r="25" spans="2:21" x14ac:dyDescent="0.2">
      <c r="B25">
        <v>1851</v>
      </c>
      <c r="C25" t="s">
        <v>169</v>
      </c>
      <c r="E25">
        <v>9</v>
      </c>
      <c r="F25" t="s">
        <v>92</v>
      </c>
      <c r="K25" s="134" t="s">
        <v>140</v>
      </c>
      <c r="L25" s="135"/>
      <c r="N25" s="129"/>
      <c r="O25" s="130"/>
      <c r="P25" s="131">
        <v>79</v>
      </c>
      <c r="Q25" s="131"/>
      <c r="R25" s="131"/>
      <c r="S25" s="131"/>
      <c r="T25" s="132">
        <f>SUM(P25:S25)</f>
        <v>79</v>
      </c>
      <c r="U25" s="119" t="s">
        <v>159</v>
      </c>
    </row>
    <row r="26" spans="2:21" x14ac:dyDescent="0.2">
      <c r="B26">
        <v>1851</v>
      </c>
      <c r="C26" t="s">
        <v>89</v>
      </c>
      <c r="E26">
        <v>18</v>
      </c>
      <c r="F26" t="s">
        <v>92</v>
      </c>
      <c r="K26" s="136" t="s">
        <v>129</v>
      </c>
      <c r="L26" s="137" t="s">
        <v>160</v>
      </c>
      <c r="N26" s="118">
        <v>1851</v>
      </c>
      <c r="O26" s="119" t="s">
        <v>161</v>
      </c>
      <c r="P26" s="133" t="s">
        <v>157</v>
      </c>
      <c r="Q26" s="124"/>
      <c r="R26" s="124"/>
      <c r="S26" s="124"/>
      <c r="T26" s="125"/>
      <c r="U26" s="126"/>
    </row>
    <row r="27" spans="2:21" x14ac:dyDescent="0.2">
      <c r="B27">
        <v>1851</v>
      </c>
      <c r="C27" t="s">
        <v>172</v>
      </c>
      <c r="E27">
        <v>0</v>
      </c>
      <c r="F27" t="s">
        <v>92</v>
      </c>
      <c r="K27" s="136"/>
      <c r="L27" s="137" t="s">
        <v>162</v>
      </c>
      <c r="N27" s="129"/>
      <c r="O27" s="130"/>
      <c r="P27" s="131" t="s">
        <v>154</v>
      </c>
      <c r="Q27" s="131"/>
      <c r="R27" s="131"/>
      <c r="S27" s="131"/>
      <c r="T27" s="132">
        <f>SUM(P27:S27)</f>
        <v>0</v>
      </c>
      <c r="U27" s="119" t="s">
        <v>161</v>
      </c>
    </row>
    <row r="28" spans="2:21" x14ac:dyDescent="0.2">
      <c r="B28">
        <v>1851</v>
      </c>
      <c r="C28" t="s">
        <v>132</v>
      </c>
      <c r="E28">
        <v>79</v>
      </c>
      <c r="F28" t="s">
        <v>92</v>
      </c>
      <c r="K28" s="136"/>
      <c r="L28" s="137" t="s">
        <v>163</v>
      </c>
      <c r="N28" s="118">
        <v>1851</v>
      </c>
      <c r="O28" s="119" t="s">
        <v>134</v>
      </c>
      <c r="P28" s="124" t="s">
        <v>134</v>
      </c>
      <c r="Q28" s="124" t="s">
        <v>164</v>
      </c>
      <c r="R28" s="124" t="s">
        <v>5</v>
      </c>
      <c r="S28" s="124" t="s">
        <v>165</v>
      </c>
      <c r="T28" s="125"/>
      <c r="U28" s="126"/>
    </row>
    <row r="29" spans="2:21" x14ac:dyDescent="0.2">
      <c r="B29">
        <v>1851</v>
      </c>
      <c r="C29" t="s">
        <v>4</v>
      </c>
      <c r="E29">
        <v>32</v>
      </c>
      <c r="F29" t="s">
        <v>92</v>
      </c>
      <c r="K29" s="127" t="s">
        <v>1</v>
      </c>
      <c r="L29" s="128" t="s">
        <v>1</v>
      </c>
      <c r="N29" s="129"/>
      <c r="O29" s="130"/>
      <c r="P29" s="131">
        <v>157</v>
      </c>
      <c r="Q29" s="131" t="s">
        <v>154</v>
      </c>
      <c r="R29" s="131" t="s">
        <v>154</v>
      </c>
      <c r="S29" s="131" t="s">
        <v>154</v>
      </c>
      <c r="T29" s="132">
        <f>SUM(P29:S29)</f>
        <v>157</v>
      </c>
      <c r="U29" s="119" t="s">
        <v>134</v>
      </c>
    </row>
    <row r="30" spans="2:21" x14ac:dyDescent="0.2">
      <c r="B30">
        <v>1851</v>
      </c>
      <c r="C30" t="s">
        <v>158</v>
      </c>
      <c r="E30">
        <v>11</v>
      </c>
      <c r="F30" t="s">
        <v>92</v>
      </c>
      <c r="K30" s="138" t="s">
        <v>166</v>
      </c>
      <c r="L30" s="139"/>
      <c r="N30" s="118">
        <v>1851</v>
      </c>
      <c r="O30" s="119" t="s">
        <v>160</v>
      </c>
      <c r="P30" s="124" t="s">
        <v>129</v>
      </c>
      <c r="Q30" s="124" t="s">
        <v>130</v>
      </c>
      <c r="R30" s="124"/>
      <c r="S30" s="124"/>
      <c r="T30" s="125"/>
      <c r="U30" s="126"/>
    </row>
    <row r="31" spans="2:21" x14ac:dyDescent="0.2">
      <c r="B31">
        <v>1851</v>
      </c>
      <c r="C31" t="s">
        <v>168</v>
      </c>
      <c r="E31">
        <v>10</v>
      </c>
      <c r="F31" t="s">
        <v>92</v>
      </c>
      <c r="K31" s="140" t="s">
        <v>156</v>
      </c>
      <c r="L31" s="135"/>
      <c r="N31" s="129"/>
      <c r="O31" s="130"/>
      <c r="P31" s="141" t="s">
        <v>167</v>
      </c>
      <c r="Q31" s="131">
        <v>22</v>
      </c>
      <c r="R31" s="131"/>
      <c r="S31" s="131"/>
      <c r="T31" s="132">
        <f>SUM(P31:S31)</f>
        <v>22</v>
      </c>
      <c r="U31" s="119" t="s">
        <v>160</v>
      </c>
    </row>
    <row r="32" spans="2:21" x14ac:dyDescent="0.2">
      <c r="B32">
        <v>1851</v>
      </c>
      <c r="C32" t="s">
        <v>163</v>
      </c>
      <c r="E32">
        <v>0</v>
      </c>
      <c r="F32" t="s">
        <v>92</v>
      </c>
      <c r="K32" s="138" t="s">
        <v>168</v>
      </c>
      <c r="L32" s="139" t="s">
        <v>168</v>
      </c>
      <c r="N32" s="118">
        <v>1851</v>
      </c>
      <c r="O32" s="119" t="s">
        <v>169</v>
      </c>
      <c r="P32" s="124" t="s">
        <v>131</v>
      </c>
      <c r="Q32" s="124" t="s">
        <v>48</v>
      </c>
      <c r="R32" s="124"/>
      <c r="S32" s="124"/>
      <c r="T32" s="125"/>
      <c r="U32" s="126"/>
    </row>
    <row r="33" spans="2:21" x14ac:dyDescent="0.2">
      <c r="B33">
        <v>1851</v>
      </c>
      <c r="C33" t="s">
        <v>5</v>
      </c>
      <c r="E33">
        <v>157</v>
      </c>
      <c r="F33" t="s">
        <v>92</v>
      </c>
      <c r="K33" s="142" t="s">
        <v>156</v>
      </c>
      <c r="L33" s="128" t="s">
        <v>89</v>
      </c>
      <c r="N33" s="129"/>
      <c r="O33" s="130"/>
      <c r="P33" s="141">
        <v>3</v>
      </c>
      <c r="Q33" s="131">
        <v>6</v>
      </c>
      <c r="R33" s="131"/>
      <c r="S33" s="131"/>
      <c r="T33" s="132">
        <f>SUM(P33:S33)</f>
        <v>9</v>
      </c>
      <c r="U33" s="119" t="s">
        <v>169</v>
      </c>
    </row>
    <row r="34" spans="2:21" x14ac:dyDescent="0.2">
      <c r="B34">
        <v>1851</v>
      </c>
      <c r="C34" t="s">
        <v>180</v>
      </c>
      <c r="E34">
        <v>0</v>
      </c>
      <c r="F34" t="s">
        <v>92</v>
      </c>
      <c r="K34" s="127" t="s">
        <v>4</v>
      </c>
      <c r="L34" s="128" t="s">
        <v>170</v>
      </c>
      <c r="N34" s="118">
        <v>1851</v>
      </c>
      <c r="O34" s="119" t="s">
        <v>89</v>
      </c>
      <c r="P34" s="124" t="s">
        <v>156</v>
      </c>
      <c r="Q34" s="124"/>
      <c r="R34" s="124"/>
      <c r="S34" s="124"/>
      <c r="T34" s="125"/>
      <c r="U34" s="126"/>
    </row>
    <row r="35" spans="2:21" x14ac:dyDescent="0.2">
      <c r="B35">
        <v>1851</v>
      </c>
      <c r="C35" t="s">
        <v>179</v>
      </c>
      <c r="E35">
        <v>0</v>
      </c>
      <c r="F35" t="s">
        <v>92</v>
      </c>
      <c r="K35" s="138"/>
      <c r="L35" s="143" t="s">
        <v>90</v>
      </c>
      <c r="N35" s="129"/>
      <c r="O35" s="130"/>
      <c r="P35" s="141">
        <v>18</v>
      </c>
      <c r="Q35" s="131"/>
      <c r="R35" s="131"/>
      <c r="S35" s="131"/>
      <c r="T35" s="132">
        <f>SUM(P35:S35)</f>
        <v>18</v>
      </c>
      <c r="U35" s="119" t="s">
        <v>89</v>
      </c>
    </row>
    <row r="36" spans="2:21" x14ac:dyDescent="0.2">
      <c r="B36">
        <v>1851</v>
      </c>
      <c r="C36" t="s">
        <v>91</v>
      </c>
      <c r="E36">
        <v>6</v>
      </c>
      <c r="K36" s="138"/>
      <c r="L36" s="139" t="s">
        <v>171</v>
      </c>
      <c r="N36" s="118">
        <v>1851</v>
      </c>
      <c r="O36" s="119" t="s">
        <v>172</v>
      </c>
      <c r="P36" s="133" t="s">
        <v>173</v>
      </c>
      <c r="Q36" s="124"/>
      <c r="R36" s="124"/>
      <c r="S36" s="124"/>
      <c r="T36" s="119"/>
      <c r="U36" s="144"/>
    </row>
    <row r="37" spans="2:21" x14ac:dyDescent="0.2">
      <c r="B37">
        <v>1851</v>
      </c>
      <c r="C37" t="s">
        <v>193</v>
      </c>
      <c r="E37">
        <v>110</v>
      </c>
      <c r="K37" s="127" t="s">
        <v>145</v>
      </c>
      <c r="L37" s="145" t="s">
        <v>174</v>
      </c>
      <c r="N37" s="129"/>
      <c r="O37" s="130"/>
      <c r="P37" s="141" t="s">
        <v>154</v>
      </c>
      <c r="Q37" s="131"/>
      <c r="R37" s="131"/>
      <c r="S37" s="131"/>
      <c r="T37" s="130">
        <f>SUM(P37:S37)</f>
        <v>0</v>
      </c>
      <c r="U37" s="132" t="s">
        <v>172</v>
      </c>
    </row>
    <row r="38" spans="2:21" x14ac:dyDescent="0.2">
      <c r="B38">
        <v>1851</v>
      </c>
      <c r="C38" t="s">
        <v>7</v>
      </c>
      <c r="E38">
        <v>62</v>
      </c>
      <c r="K38" s="127" t="s">
        <v>133</v>
      </c>
      <c r="L38" s="128" t="s">
        <v>4</v>
      </c>
      <c r="N38" s="118">
        <v>1851</v>
      </c>
      <c r="O38" s="119" t="s">
        <v>132</v>
      </c>
      <c r="P38" s="133" t="s">
        <v>132</v>
      </c>
      <c r="Q38" s="124"/>
      <c r="R38" s="124"/>
      <c r="S38" s="124"/>
      <c r="T38" s="119"/>
      <c r="U38" s="144"/>
    </row>
    <row r="39" spans="2:21" x14ac:dyDescent="0.2">
      <c r="B39">
        <v>1851</v>
      </c>
      <c r="C39" t="s">
        <v>97</v>
      </c>
      <c r="E39">
        <v>0</v>
      </c>
      <c r="K39" s="146" t="s">
        <v>138</v>
      </c>
      <c r="L39" s="135"/>
      <c r="N39" s="129"/>
      <c r="O39" s="130"/>
      <c r="P39" s="141">
        <v>79</v>
      </c>
      <c r="Q39" s="131"/>
      <c r="R39" s="131"/>
      <c r="S39" s="131"/>
      <c r="T39" s="130">
        <f>SUM(P39:S39)</f>
        <v>79</v>
      </c>
      <c r="U39" s="119" t="s">
        <v>132</v>
      </c>
    </row>
    <row r="40" spans="2:21" x14ac:dyDescent="0.2">
      <c r="B40">
        <v>1851</v>
      </c>
      <c r="C40" t="s">
        <v>93</v>
      </c>
      <c r="E40">
        <v>53</v>
      </c>
      <c r="K40" s="147" t="s">
        <v>138</v>
      </c>
      <c r="L40" s="139" t="s">
        <v>93</v>
      </c>
      <c r="N40" s="118">
        <v>1851</v>
      </c>
      <c r="O40" s="119" t="s">
        <v>175</v>
      </c>
      <c r="P40" s="133" t="s">
        <v>133</v>
      </c>
      <c r="Q40" s="124" t="s">
        <v>138</v>
      </c>
      <c r="R40" s="124"/>
      <c r="S40" s="124"/>
      <c r="T40" s="119"/>
      <c r="U40" s="144"/>
    </row>
    <row r="41" spans="2:21" x14ac:dyDescent="0.2">
      <c r="B41">
        <v>1851</v>
      </c>
      <c r="C41" t="s">
        <v>94</v>
      </c>
      <c r="E41">
        <v>456</v>
      </c>
      <c r="K41" s="138" t="s">
        <v>176</v>
      </c>
      <c r="L41" s="139"/>
      <c r="N41" s="129"/>
      <c r="O41" s="130"/>
      <c r="P41" s="141">
        <v>11</v>
      </c>
      <c r="Q41" s="131">
        <v>21</v>
      </c>
      <c r="R41" s="131"/>
      <c r="S41" s="131"/>
      <c r="T41" s="130">
        <f>SUM(P41:S41)</f>
        <v>32</v>
      </c>
      <c r="U41" s="119" t="s">
        <v>175</v>
      </c>
    </row>
    <row r="42" spans="2:21" x14ac:dyDescent="0.2">
      <c r="B42">
        <v>1851</v>
      </c>
      <c r="C42" t="s">
        <v>177</v>
      </c>
      <c r="E42">
        <v>0</v>
      </c>
      <c r="K42" s="138" t="s">
        <v>139</v>
      </c>
      <c r="L42" s="139"/>
      <c r="N42" s="118">
        <v>1851</v>
      </c>
      <c r="O42" s="119" t="s">
        <v>158</v>
      </c>
      <c r="P42" s="133" t="s">
        <v>137</v>
      </c>
      <c r="Q42" s="124" t="s">
        <v>140</v>
      </c>
      <c r="R42" s="124"/>
      <c r="S42" s="124"/>
      <c r="T42" s="119"/>
      <c r="U42" s="144"/>
    </row>
    <row r="43" spans="2:21" x14ac:dyDescent="0.2">
      <c r="B43">
        <v>1851</v>
      </c>
      <c r="C43" t="s">
        <v>171</v>
      </c>
      <c r="E43">
        <v>0</v>
      </c>
      <c r="K43" s="127" t="s">
        <v>153</v>
      </c>
      <c r="L43" s="128" t="s">
        <v>177</v>
      </c>
      <c r="N43" s="129"/>
      <c r="O43" s="130"/>
      <c r="P43" s="141">
        <v>11</v>
      </c>
      <c r="Q43" s="131"/>
      <c r="R43" s="131"/>
      <c r="S43" s="131"/>
      <c r="T43" s="130">
        <f>SUM(P43:S43)</f>
        <v>11</v>
      </c>
      <c r="U43" s="119" t="s">
        <v>158</v>
      </c>
    </row>
    <row r="44" spans="2:21" x14ac:dyDescent="0.2">
      <c r="B44">
        <v>1851</v>
      </c>
      <c r="C44" t="s">
        <v>170</v>
      </c>
      <c r="E44">
        <v>0</v>
      </c>
      <c r="K44" s="138"/>
      <c r="L44" s="139" t="s">
        <v>178</v>
      </c>
      <c r="N44" s="118">
        <v>1851</v>
      </c>
      <c r="O44" s="119" t="s">
        <v>168</v>
      </c>
      <c r="P44" s="133" t="s">
        <v>168</v>
      </c>
      <c r="Q44" s="124"/>
      <c r="R44" s="124"/>
      <c r="S44" s="124"/>
      <c r="T44" s="119"/>
      <c r="U44" s="144"/>
    </row>
    <row r="45" spans="2:21" x14ac:dyDescent="0.2">
      <c r="B45">
        <v>1851</v>
      </c>
      <c r="C45" t="s">
        <v>9</v>
      </c>
      <c r="E45">
        <v>12</v>
      </c>
      <c r="K45" s="138"/>
      <c r="L45" s="139" t="s">
        <v>179</v>
      </c>
      <c r="N45" s="129"/>
      <c r="O45" s="130"/>
      <c r="P45" s="131">
        <v>10</v>
      </c>
      <c r="Q45" s="131"/>
      <c r="R45" s="131"/>
      <c r="S45" s="131"/>
      <c r="T45" s="130">
        <f>SUM(P45:S45)</f>
        <v>10</v>
      </c>
      <c r="U45" s="119" t="s">
        <v>168</v>
      </c>
    </row>
    <row r="46" spans="2:21" x14ac:dyDescent="0.2">
      <c r="B46">
        <v>1851</v>
      </c>
      <c r="C46" t="s">
        <v>162</v>
      </c>
      <c r="E46">
        <v>22</v>
      </c>
      <c r="K46" s="138"/>
      <c r="L46" s="139" t="s">
        <v>180</v>
      </c>
      <c r="N46" s="118">
        <v>1851</v>
      </c>
      <c r="O46" s="119" t="s">
        <v>163</v>
      </c>
      <c r="P46" s="124" t="s">
        <v>129</v>
      </c>
      <c r="Q46" s="124"/>
      <c r="R46" s="124"/>
      <c r="S46" s="124"/>
      <c r="T46" s="119"/>
      <c r="U46" s="144"/>
    </row>
    <row r="47" spans="2:21" x14ac:dyDescent="0.2">
      <c r="B47">
        <v>1851</v>
      </c>
      <c r="C47" t="s">
        <v>10</v>
      </c>
      <c r="E47">
        <v>76</v>
      </c>
      <c r="K47" s="138"/>
      <c r="L47" s="139" t="s">
        <v>181</v>
      </c>
      <c r="N47" s="129"/>
      <c r="O47" s="130"/>
      <c r="P47" s="131" t="s">
        <v>167</v>
      </c>
      <c r="Q47" s="131"/>
      <c r="R47" s="131"/>
      <c r="S47" s="131"/>
      <c r="T47" s="130">
        <f>SUM(P47:S47)</f>
        <v>0</v>
      </c>
      <c r="U47" s="119" t="s">
        <v>163</v>
      </c>
    </row>
    <row r="48" spans="2:21" x14ac:dyDescent="0.2">
      <c r="B48">
        <v>1851</v>
      </c>
      <c r="C48" t="s">
        <v>90</v>
      </c>
      <c r="E48">
        <v>15</v>
      </c>
      <c r="K48" s="138"/>
      <c r="L48" s="139" t="s">
        <v>152</v>
      </c>
      <c r="N48" s="118">
        <v>1851</v>
      </c>
      <c r="O48" s="119" t="s">
        <v>5</v>
      </c>
      <c r="P48" s="124" t="s">
        <v>134</v>
      </c>
      <c r="Q48" s="124" t="s">
        <v>164</v>
      </c>
      <c r="R48" s="124" t="s">
        <v>5</v>
      </c>
      <c r="S48" s="124" t="s">
        <v>165</v>
      </c>
      <c r="T48" s="119"/>
      <c r="U48" s="144"/>
    </row>
    <row r="49" spans="2:21" x14ac:dyDescent="0.2">
      <c r="B49">
        <v>1851</v>
      </c>
      <c r="C49" t="s">
        <v>192</v>
      </c>
      <c r="E49">
        <v>0</v>
      </c>
      <c r="K49" s="127" t="s">
        <v>182</v>
      </c>
      <c r="L49" s="128" t="s">
        <v>97</v>
      </c>
      <c r="N49" s="129"/>
      <c r="O49" s="130"/>
      <c r="P49" s="131">
        <v>157</v>
      </c>
      <c r="Q49" s="131" t="s">
        <v>154</v>
      </c>
      <c r="R49" s="131" t="s">
        <v>154</v>
      </c>
      <c r="S49" s="131" t="s">
        <v>154</v>
      </c>
      <c r="T49" s="130">
        <f>SUM(P49:S49)</f>
        <v>157</v>
      </c>
      <c r="U49" s="119" t="s">
        <v>5</v>
      </c>
    </row>
    <row r="50" spans="2:21" x14ac:dyDescent="0.2">
      <c r="B50">
        <v>1851</v>
      </c>
      <c r="C50" t="s">
        <v>183</v>
      </c>
      <c r="E50">
        <v>0</v>
      </c>
      <c r="K50" s="138"/>
      <c r="L50" s="139" t="s">
        <v>183</v>
      </c>
      <c r="N50" s="118">
        <v>1851</v>
      </c>
      <c r="O50" s="119" t="s">
        <v>180</v>
      </c>
      <c r="P50" s="133" t="s">
        <v>173</v>
      </c>
      <c r="Q50" s="124"/>
      <c r="R50" s="124"/>
      <c r="S50" s="124"/>
      <c r="T50" s="119"/>
      <c r="U50" s="144"/>
    </row>
    <row r="51" spans="2:21" x14ac:dyDescent="0.2">
      <c r="B51" s="163">
        <v>1851</v>
      </c>
      <c r="C51" s="164" t="s">
        <v>152</v>
      </c>
      <c r="D51" s="164"/>
      <c r="E51" s="164"/>
      <c r="K51" s="127" t="s">
        <v>132</v>
      </c>
      <c r="L51" s="128" t="s">
        <v>159</v>
      </c>
      <c r="N51" s="129"/>
      <c r="O51" s="130"/>
      <c r="P51" s="141" t="s">
        <v>154</v>
      </c>
      <c r="Q51" s="131"/>
      <c r="R51" s="131"/>
      <c r="S51" s="131"/>
      <c r="T51" s="130">
        <f>SUM(P51:S51)</f>
        <v>0</v>
      </c>
      <c r="U51" s="119" t="s">
        <v>180</v>
      </c>
    </row>
    <row r="52" spans="2:21" x14ac:dyDescent="0.2">
      <c r="B52" s="164">
        <v>1851</v>
      </c>
      <c r="C52" s="164" t="s">
        <v>1</v>
      </c>
      <c r="D52" s="164"/>
      <c r="E52" s="164">
        <v>62</v>
      </c>
      <c r="K52" s="138"/>
      <c r="L52" s="139" t="s">
        <v>132</v>
      </c>
      <c r="N52" s="118">
        <v>1851</v>
      </c>
      <c r="O52" s="119" t="s">
        <v>179</v>
      </c>
      <c r="P52" s="133" t="s">
        <v>173</v>
      </c>
      <c r="Q52" s="124"/>
      <c r="R52" s="124"/>
      <c r="S52" s="124"/>
      <c r="T52" s="119"/>
      <c r="U52" s="144"/>
    </row>
    <row r="53" spans="2:21" x14ac:dyDescent="0.2">
      <c r="B53" s="164">
        <v>1851</v>
      </c>
      <c r="C53" s="164" t="s">
        <v>159</v>
      </c>
      <c r="D53" s="164"/>
      <c r="E53" s="164">
        <v>79</v>
      </c>
      <c r="K53" s="148" t="s">
        <v>140</v>
      </c>
      <c r="L53" s="128" t="s">
        <v>184</v>
      </c>
      <c r="N53" s="129"/>
      <c r="O53" s="130"/>
      <c r="P53" s="141" t="s">
        <v>154</v>
      </c>
      <c r="Q53" s="131"/>
      <c r="R53" s="131"/>
      <c r="S53" s="131"/>
      <c r="T53" s="130">
        <f>SUM(P53:S53)</f>
        <v>0</v>
      </c>
      <c r="U53" s="119" t="s">
        <v>179</v>
      </c>
    </row>
    <row r="54" spans="2:21" x14ac:dyDescent="0.2">
      <c r="B54" s="164">
        <v>1851</v>
      </c>
      <c r="C54" s="164" t="s">
        <v>161</v>
      </c>
      <c r="D54" s="164"/>
      <c r="E54" s="164">
        <v>0</v>
      </c>
      <c r="K54" s="138" t="s">
        <v>9</v>
      </c>
      <c r="L54" s="139"/>
      <c r="N54" s="118">
        <v>1851</v>
      </c>
      <c r="O54" s="119" t="s">
        <v>91</v>
      </c>
      <c r="P54" s="124" t="s">
        <v>136</v>
      </c>
      <c r="Q54" s="124"/>
      <c r="R54" s="124"/>
      <c r="S54" s="124"/>
      <c r="T54" s="119"/>
      <c r="U54" s="144"/>
    </row>
    <row r="55" spans="2:21" x14ac:dyDescent="0.2">
      <c r="B55" s="164">
        <v>1851</v>
      </c>
      <c r="C55" s="164" t="s">
        <v>189</v>
      </c>
      <c r="D55" s="164"/>
      <c r="E55" s="164">
        <v>157</v>
      </c>
      <c r="K55" s="138" t="s">
        <v>141</v>
      </c>
      <c r="L55" s="139"/>
      <c r="N55" s="129"/>
      <c r="O55" s="130"/>
      <c r="P55" s="131">
        <v>6</v>
      </c>
      <c r="Q55" s="131"/>
      <c r="R55" s="131"/>
      <c r="S55" s="131"/>
      <c r="T55" s="130">
        <f>SUM(P55:S55)</f>
        <v>6</v>
      </c>
      <c r="U55" s="119" t="s">
        <v>91</v>
      </c>
    </row>
    <row r="56" spans="2:21" x14ac:dyDescent="0.2">
      <c r="B56" s="164">
        <v>1851</v>
      </c>
      <c r="C56" s="164" t="s">
        <v>160</v>
      </c>
      <c r="D56" s="164"/>
      <c r="E56" s="164">
        <v>22</v>
      </c>
      <c r="K56" s="149" t="s">
        <v>185</v>
      </c>
      <c r="L56" s="150" t="s">
        <v>160</v>
      </c>
      <c r="N56" s="118">
        <v>1851</v>
      </c>
      <c r="O56" s="119" t="s">
        <v>186</v>
      </c>
      <c r="P56" s="124" t="s">
        <v>135</v>
      </c>
      <c r="Q56" s="124"/>
      <c r="R56" s="124"/>
      <c r="S56" s="124"/>
      <c r="T56" s="119"/>
      <c r="U56" s="144"/>
    </row>
    <row r="57" spans="2:21" x14ac:dyDescent="0.2">
      <c r="B57" s="164">
        <v>1851</v>
      </c>
      <c r="C57" s="164" t="s">
        <v>169</v>
      </c>
      <c r="D57" s="164"/>
      <c r="E57" s="164">
        <v>9</v>
      </c>
      <c r="K57" s="136" t="s">
        <v>129</v>
      </c>
      <c r="L57" s="137"/>
      <c r="N57" s="129"/>
      <c r="O57" s="130"/>
      <c r="P57" s="131">
        <v>110</v>
      </c>
      <c r="Q57" s="131"/>
      <c r="R57" s="131"/>
      <c r="S57" s="131"/>
      <c r="T57" s="130">
        <f>SUM(P57:S57)</f>
        <v>110</v>
      </c>
      <c r="U57" s="119" t="s">
        <v>186</v>
      </c>
    </row>
    <row r="58" spans="2:21" x14ac:dyDescent="0.2">
      <c r="B58" s="164">
        <v>1851</v>
      </c>
      <c r="C58" s="164" t="s">
        <v>89</v>
      </c>
      <c r="D58" s="164"/>
      <c r="E58" s="164">
        <v>18</v>
      </c>
      <c r="K58" s="127" t="s">
        <v>143</v>
      </c>
      <c r="L58" s="128" t="s">
        <v>9</v>
      </c>
      <c r="N58" s="118">
        <v>1851</v>
      </c>
      <c r="O58" s="119" t="s">
        <v>7</v>
      </c>
      <c r="P58" s="124" t="s">
        <v>155</v>
      </c>
      <c r="Q58" s="124"/>
      <c r="R58" s="124"/>
      <c r="S58" s="124"/>
      <c r="T58" s="119"/>
      <c r="U58" s="144"/>
    </row>
    <row r="59" spans="2:21" x14ac:dyDescent="0.2">
      <c r="B59" s="164">
        <v>1851</v>
      </c>
      <c r="C59" s="164" t="s">
        <v>172</v>
      </c>
      <c r="D59" s="164"/>
      <c r="E59" s="164">
        <v>0</v>
      </c>
      <c r="K59" s="138" t="s">
        <v>142</v>
      </c>
      <c r="L59" s="139"/>
      <c r="N59" s="129"/>
      <c r="O59" s="130"/>
      <c r="P59" s="131">
        <v>62</v>
      </c>
      <c r="Q59" s="131"/>
      <c r="R59" s="131"/>
      <c r="S59" s="131"/>
      <c r="T59" s="130">
        <f>SUM(P59:S59)</f>
        <v>62</v>
      </c>
      <c r="U59" s="119" t="s">
        <v>7</v>
      </c>
    </row>
    <row r="60" spans="2:21" x14ac:dyDescent="0.2">
      <c r="B60" s="164">
        <v>1851</v>
      </c>
      <c r="C60" s="164" t="s">
        <v>132</v>
      </c>
      <c r="D60" s="164"/>
      <c r="E60" s="164">
        <v>79</v>
      </c>
      <c r="K60" s="138" t="s">
        <v>187</v>
      </c>
      <c r="L60" s="139"/>
      <c r="N60" s="118">
        <v>1851</v>
      </c>
      <c r="O60" s="119" t="s">
        <v>97</v>
      </c>
      <c r="P60" s="124" t="s">
        <v>188</v>
      </c>
      <c r="Q60" s="124"/>
      <c r="R60" s="124"/>
      <c r="S60" s="124"/>
      <c r="T60" s="119"/>
      <c r="U60" s="144"/>
    </row>
    <row r="61" spans="2:21" x14ac:dyDescent="0.2">
      <c r="B61" s="164">
        <v>1851</v>
      </c>
      <c r="C61" s="164" t="s">
        <v>4</v>
      </c>
      <c r="D61" s="164"/>
      <c r="E61" s="164">
        <v>32</v>
      </c>
      <c r="K61" s="127" t="s">
        <v>131</v>
      </c>
      <c r="L61" s="128" t="s">
        <v>169</v>
      </c>
      <c r="N61" s="129"/>
      <c r="O61" s="130"/>
      <c r="P61" s="131" t="s">
        <v>154</v>
      </c>
      <c r="Q61" s="131"/>
      <c r="R61" s="131"/>
      <c r="S61" s="131"/>
      <c r="T61" s="130">
        <f>SUM(P61:S61)</f>
        <v>0</v>
      </c>
      <c r="U61" s="119" t="s">
        <v>97</v>
      </c>
    </row>
    <row r="62" spans="2:21" x14ac:dyDescent="0.2">
      <c r="B62" s="164">
        <v>1851</v>
      </c>
      <c r="C62" s="164" t="s">
        <v>158</v>
      </c>
      <c r="D62" s="164"/>
      <c r="E62" s="164">
        <v>11</v>
      </c>
      <c r="K62" s="138" t="s">
        <v>48</v>
      </c>
      <c r="L62" s="139"/>
      <c r="N62" s="118">
        <v>1851</v>
      </c>
      <c r="O62" s="119" t="s">
        <v>93</v>
      </c>
      <c r="P62" s="124" t="s">
        <v>138</v>
      </c>
      <c r="Q62" s="124" t="s">
        <v>176</v>
      </c>
      <c r="R62" s="124" t="s">
        <v>139</v>
      </c>
      <c r="S62" s="124"/>
      <c r="T62" s="119"/>
      <c r="U62" s="144"/>
    </row>
    <row r="63" spans="2:21" x14ac:dyDescent="0.2">
      <c r="B63" s="164">
        <v>1851</v>
      </c>
      <c r="C63" s="164" t="s">
        <v>168</v>
      </c>
      <c r="D63" s="164"/>
      <c r="E63" s="164">
        <v>10</v>
      </c>
      <c r="K63" s="127" t="s">
        <v>189</v>
      </c>
      <c r="L63" s="128" t="s">
        <v>190</v>
      </c>
      <c r="N63" s="129"/>
      <c r="O63" s="130"/>
      <c r="P63" s="131">
        <v>21</v>
      </c>
      <c r="Q63" s="131">
        <v>32</v>
      </c>
      <c r="R63" s="131" t="s">
        <v>167</v>
      </c>
      <c r="S63" s="131"/>
      <c r="T63" s="130">
        <f>SUM(P63:S63)</f>
        <v>53</v>
      </c>
      <c r="U63" s="119" t="s">
        <v>93</v>
      </c>
    </row>
    <row r="64" spans="2:21" x14ac:dyDescent="0.2">
      <c r="B64" s="164">
        <v>1851</v>
      </c>
      <c r="C64" s="164" t="s">
        <v>163</v>
      </c>
      <c r="D64" s="164"/>
      <c r="E64" s="164">
        <v>0</v>
      </c>
      <c r="K64" s="138" t="s">
        <v>191</v>
      </c>
      <c r="L64" s="139"/>
      <c r="N64" s="118">
        <v>1851</v>
      </c>
      <c r="O64" s="119" t="s">
        <v>94</v>
      </c>
      <c r="P64" s="124" t="s">
        <v>140</v>
      </c>
      <c r="Q64" s="124" t="s">
        <v>9</v>
      </c>
      <c r="R64" s="124" t="s">
        <v>141</v>
      </c>
      <c r="S64" s="124"/>
      <c r="T64" s="119"/>
      <c r="U64" s="144"/>
    </row>
    <row r="65" spans="2:21" x14ac:dyDescent="0.2">
      <c r="B65" s="164">
        <v>1851</v>
      </c>
      <c r="C65" s="164" t="s">
        <v>5</v>
      </c>
      <c r="D65" s="164"/>
      <c r="E65" s="164">
        <v>157</v>
      </c>
      <c r="K65" s="138" t="s">
        <v>5</v>
      </c>
      <c r="L65" s="139"/>
      <c r="N65" s="129"/>
      <c r="O65" s="130"/>
      <c r="P65" s="131" t="s">
        <v>167</v>
      </c>
      <c r="Q65" s="131">
        <v>456</v>
      </c>
      <c r="R65" s="131">
        <v>0</v>
      </c>
      <c r="S65" s="131"/>
      <c r="T65" s="130">
        <f>SUM(P65:S65)</f>
        <v>456</v>
      </c>
      <c r="U65" s="119" t="s">
        <v>94</v>
      </c>
    </row>
    <row r="66" spans="2:21" x14ac:dyDescent="0.2">
      <c r="B66" s="164">
        <v>1851</v>
      </c>
      <c r="C66" s="164" t="s">
        <v>180</v>
      </c>
      <c r="D66" s="164"/>
      <c r="E66" s="164">
        <v>0</v>
      </c>
      <c r="K66" s="138" t="s">
        <v>165</v>
      </c>
      <c r="L66" s="139"/>
      <c r="N66" s="118">
        <v>1851</v>
      </c>
      <c r="O66" s="119" t="s">
        <v>177</v>
      </c>
      <c r="P66" s="133" t="s">
        <v>173</v>
      </c>
      <c r="Q66" s="124"/>
      <c r="R66" s="124"/>
      <c r="S66" s="124"/>
      <c r="T66" s="119"/>
      <c r="U66" s="144"/>
    </row>
    <row r="67" spans="2:21" x14ac:dyDescent="0.2">
      <c r="B67" s="164">
        <v>1851</v>
      </c>
      <c r="C67" s="164" t="s">
        <v>179</v>
      </c>
      <c r="D67" s="164"/>
      <c r="E67" s="164">
        <v>0</v>
      </c>
      <c r="K67" s="127" t="s">
        <v>144</v>
      </c>
      <c r="L67" s="128" t="s">
        <v>10</v>
      </c>
      <c r="N67" s="129"/>
      <c r="O67" s="130"/>
      <c r="P67" s="141" t="s">
        <v>154</v>
      </c>
      <c r="Q67" s="131"/>
      <c r="R67" s="131"/>
      <c r="S67" s="131"/>
      <c r="T67" s="130">
        <f>SUM(P67:S67)</f>
        <v>0</v>
      </c>
      <c r="U67" s="119" t="s">
        <v>177</v>
      </c>
    </row>
    <row r="68" spans="2:21" x14ac:dyDescent="0.2">
      <c r="B68" s="164">
        <v>1851</v>
      </c>
      <c r="C68" s="164" t="s">
        <v>91</v>
      </c>
      <c r="D68" s="164"/>
      <c r="E68" s="164">
        <v>6</v>
      </c>
      <c r="K68" s="151"/>
      <c r="L68" s="135" t="s">
        <v>136</v>
      </c>
      <c r="N68" s="118">
        <v>1851</v>
      </c>
      <c r="O68" s="119" t="s">
        <v>171</v>
      </c>
      <c r="P68" s="124" t="s">
        <v>4</v>
      </c>
      <c r="Q68" s="124"/>
      <c r="R68" s="124"/>
      <c r="S68" s="124"/>
      <c r="T68" s="119"/>
      <c r="U68" s="144"/>
    </row>
    <row r="69" spans="2:21" x14ac:dyDescent="0.2">
      <c r="B69" s="164">
        <v>1851</v>
      </c>
      <c r="C69" s="164" t="s">
        <v>193</v>
      </c>
      <c r="D69" s="164"/>
      <c r="E69" s="164">
        <v>110</v>
      </c>
      <c r="K69" s="151" t="s">
        <v>136</v>
      </c>
      <c r="L69" s="135" t="s">
        <v>91</v>
      </c>
      <c r="N69" s="129"/>
      <c r="O69" s="130"/>
      <c r="P69" s="131" t="s">
        <v>167</v>
      </c>
      <c r="Q69" s="131"/>
      <c r="R69" s="131"/>
      <c r="S69" s="131"/>
      <c r="T69" s="130">
        <f>SUM(P69:S69)</f>
        <v>0</v>
      </c>
      <c r="U69" s="119" t="s">
        <v>171</v>
      </c>
    </row>
    <row r="70" spans="2:21" x14ac:dyDescent="0.2">
      <c r="B70" s="164">
        <v>1851</v>
      </c>
      <c r="C70" s="164" t="s">
        <v>7</v>
      </c>
      <c r="D70" s="164"/>
      <c r="E70" s="164">
        <v>62</v>
      </c>
      <c r="K70" t="s">
        <v>130</v>
      </c>
      <c r="L70" t="s">
        <v>162</v>
      </c>
      <c r="N70" s="118">
        <v>1851</v>
      </c>
      <c r="O70" s="119" t="s">
        <v>170</v>
      </c>
      <c r="P70" s="124" t="s">
        <v>4</v>
      </c>
      <c r="Q70" s="124"/>
      <c r="R70" s="124"/>
      <c r="S70" s="124"/>
      <c r="T70" s="119"/>
      <c r="U70" s="144"/>
    </row>
    <row r="71" spans="2:21" x14ac:dyDescent="0.2">
      <c r="B71" s="164">
        <v>1851</v>
      </c>
      <c r="C71" s="164" t="s">
        <v>97</v>
      </c>
      <c r="D71" s="164"/>
      <c r="E71" s="164">
        <v>0</v>
      </c>
      <c r="N71" s="129"/>
      <c r="O71" s="130"/>
      <c r="P71" s="131" t="s">
        <v>167</v>
      </c>
      <c r="Q71" s="131"/>
      <c r="R71" s="131"/>
      <c r="S71" s="131"/>
      <c r="T71" s="130">
        <f>SUM(P71:S71)</f>
        <v>0</v>
      </c>
      <c r="U71" s="119" t="s">
        <v>170</v>
      </c>
    </row>
    <row r="72" spans="2:21" x14ac:dyDescent="0.2">
      <c r="B72" s="164">
        <v>1851</v>
      </c>
      <c r="C72" s="164" t="s">
        <v>93</v>
      </c>
      <c r="D72" s="164"/>
      <c r="E72" s="164">
        <v>53</v>
      </c>
      <c r="N72" s="118">
        <v>1851</v>
      </c>
      <c r="O72" s="119" t="s">
        <v>9</v>
      </c>
      <c r="P72" s="124" t="s">
        <v>143</v>
      </c>
      <c r="Q72" s="124" t="s">
        <v>142</v>
      </c>
      <c r="R72" s="124" t="s">
        <v>187</v>
      </c>
      <c r="S72" s="124"/>
      <c r="T72" s="119"/>
      <c r="U72" s="144"/>
    </row>
    <row r="73" spans="2:21" x14ac:dyDescent="0.2">
      <c r="B73" s="164">
        <v>1851</v>
      </c>
      <c r="C73" s="165" t="s">
        <v>94</v>
      </c>
      <c r="D73" s="165"/>
      <c r="E73" s="165"/>
      <c r="N73" s="129"/>
      <c r="O73" s="130"/>
      <c r="P73" s="131">
        <v>12</v>
      </c>
      <c r="Q73" s="131" t="s">
        <v>167</v>
      </c>
      <c r="R73" s="131" t="s">
        <v>167</v>
      </c>
      <c r="S73" s="131"/>
      <c r="T73" s="130">
        <f>SUM(P73:S73)</f>
        <v>12</v>
      </c>
      <c r="U73" s="119" t="s">
        <v>9</v>
      </c>
    </row>
    <row r="74" spans="2:21" x14ac:dyDescent="0.2">
      <c r="B74" s="164">
        <v>1851</v>
      </c>
      <c r="C74" s="164" t="s">
        <v>177</v>
      </c>
      <c r="D74" s="164"/>
      <c r="E74" s="164">
        <v>0</v>
      </c>
      <c r="N74" s="118">
        <v>1851</v>
      </c>
      <c r="O74" s="119" t="s">
        <v>162</v>
      </c>
      <c r="P74" s="124" t="s">
        <v>129</v>
      </c>
      <c r="Q74" s="124" t="s">
        <v>130</v>
      </c>
      <c r="R74" s="124"/>
      <c r="S74" s="124"/>
      <c r="T74" s="119"/>
      <c r="U74" s="144"/>
    </row>
    <row r="75" spans="2:21" x14ac:dyDescent="0.2">
      <c r="B75" s="164">
        <v>1851</v>
      </c>
      <c r="C75" s="164" t="s">
        <v>171</v>
      </c>
      <c r="D75" s="164"/>
      <c r="E75" s="164">
        <v>0</v>
      </c>
      <c r="N75" s="129"/>
      <c r="O75" s="130"/>
      <c r="P75" s="131" t="s">
        <v>167</v>
      </c>
      <c r="Q75" s="131">
        <v>22</v>
      </c>
      <c r="R75" s="131"/>
      <c r="S75" s="131"/>
      <c r="T75" s="130">
        <f>SUM(P75:S75)</f>
        <v>22</v>
      </c>
      <c r="U75" s="119" t="s">
        <v>162</v>
      </c>
    </row>
    <row r="76" spans="2:21" x14ac:dyDescent="0.2">
      <c r="B76" s="164">
        <v>1851</v>
      </c>
      <c r="C76" s="164" t="s">
        <v>170</v>
      </c>
      <c r="D76" s="164"/>
      <c r="E76" s="164">
        <v>0</v>
      </c>
      <c r="N76" s="118">
        <v>1851</v>
      </c>
      <c r="O76" s="119" t="s">
        <v>10</v>
      </c>
      <c r="P76" s="124" t="s">
        <v>144</v>
      </c>
      <c r="Q76" s="124" t="s">
        <v>136</v>
      </c>
      <c r="R76" s="124"/>
      <c r="S76" s="124"/>
      <c r="T76" s="119"/>
      <c r="U76" s="144"/>
    </row>
    <row r="77" spans="2:21" x14ac:dyDescent="0.2">
      <c r="B77" s="164">
        <v>1851</v>
      </c>
      <c r="C77" s="164" t="s">
        <v>9</v>
      </c>
      <c r="D77" s="164"/>
      <c r="E77" s="164">
        <v>12</v>
      </c>
      <c r="N77" s="129"/>
      <c r="O77" s="130"/>
      <c r="P77" s="131">
        <v>70</v>
      </c>
      <c r="Q77" s="131">
        <v>6</v>
      </c>
      <c r="R77" s="131"/>
      <c r="S77" s="131"/>
      <c r="T77" s="130">
        <f>SUM(P77:S77)</f>
        <v>76</v>
      </c>
      <c r="U77" s="152" t="s">
        <v>10</v>
      </c>
    </row>
    <row r="78" spans="2:21" x14ac:dyDescent="0.2">
      <c r="B78" s="164">
        <v>1851</v>
      </c>
      <c r="C78" s="164" t="s">
        <v>162</v>
      </c>
      <c r="D78" s="164"/>
      <c r="E78" s="164">
        <v>22</v>
      </c>
      <c r="N78" s="118">
        <v>1851</v>
      </c>
      <c r="O78" s="119" t="s">
        <v>90</v>
      </c>
      <c r="P78" s="124" t="s">
        <v>4</v>
      </c>
      <c r="Q78" s="124" t="s">
        <v>145</v>
      </c>
      <c r="R78" s="124"/>
      <c r="S78" s="124"/>
      <c r="T78" s="119"/>
      <c r="U78" s="126"/>
    </row>
    <row r="79" spans="2:21" x14ac:dyDescent="0.2">
      <c r="B79" s="164">
        <v>1851</v>
      </c>
      <c r="C79" s="164" t="s">
        <v>10</v>
      </c>
      <c r="D79" s="164"/>
      <c r="E79" s="164">
        <v>76</v>
      </c>
      <c r="N79" s="129"/>
      <c r="O79" s="130"/>
      <c r="P79" s="131" t="s">
        <v>167</v>
      </c>
      <c r="Q79" s="131">
        <v>15</v>
      </c>
      <c r="R79" s="131"/>
      <c r="S79" s="131"/>
      <c r="T79" s="130">
        <f>SUM(P79:S79)</f>
        <v>15</v>
      </c>
      <c r="U79" s="119" t="s">
        <v>90</v>
      </c>
    </row>
    <row r="80" spans="2:21" x14ac:dyDescent="0.2">
      <c r="B80" s="164">
        <v>1851</v>
      </c>
      <c r="C80" s="164" t="s">
        <v>90</v>
      </c>
      <c r="D80" s="164"/>
      <c r="E80" s="164">
        <v>15</v>
      </c>
      <c r="N80" s="118">
        <v>1851</v>
      </c>
      <c r="O80" s="119" t="s">
        <v>192</v>
      </c>
      <c r="P80" s="133" t="s">
        <v>173</v>
      </c>
      <c r="Q80" s="124"/>
      <c r="R80" s="124"/>
      <c r="S80" s="124"/>
      <c r="T80" s="119"/>
      <c r="U80" s="144"/>
    </row>
    <row r="81" spans="2:21" x14ac:dyDescent="0.2">
      <c r="B81" s="164">
        <v>1851</v>
      </c>
      <c r="C81" s="164" t="s">
        <v>192</v>
      </c>
      <c r="D81" s="164"/>
      <c r="E81" s="164">
        <v>0</v>
      </c>
      <c r="N81" s="129"/>
      <c r="O81" s="130"/>
      <c r="P81" s="141" t="s">
        <v>154</v>
      </c>
      <c r="Q81" s="131"/>
      <c r="R81" s="131"/>
      <c r="S81" s="131"/>
      <c r="T81" s="130">
        <f>SUM(P81:S81)</f>
        <v>0</v>
      </c>
      <c r="U81" s="119" t="s">
        <v>192</v>
      </c>
    </row>
    <row r="82" spans="2:21" x14ac:dyDescent="0.2">
      <c r="B82" s="164">
        <v>1851</v>
      </c>
      <c r="C82" s="164" t="s">
        <v>183</v>
      </c>
      <c r="D82" s="164"/>
      <c r="E82" s="164">
        <v>0</v>
      </c>
      <c r="N82" s="118">
        <v>1851</v>
      </c>
      <c r="O82" s="119" t="s">
        <v>183</v>
      </c>
      <c r="P82" s="124" t="s">
        <v>188</v>
      </c>
      <c r="Q82" s="124"/>
      <c r="R82" s="124"/>
      <c r="S82" s="124"/>
      <c r="T82" s="119"/>
      <c r="U82" s="144"/>
    </row>
    <row r="83" spans="2:21" x14ac:dyDescent="0.2">
      <c r="N83" s="153"/>
      <c r="O83" s="154"/>
      <c r="P83" s="155" t="s">
        <v>154</v>
      </c>
      <c r="Q83" s="155"/>
      <c r="R83" s="155"/>
      <c r="S83" s="155"/>
      <c r="T83" s="154">
        <f>SUM(P83:S83)</f>
        <v>0</v>
      </c>
      <c r="U83" s="119" t="s">
        <v>183</v>
      </c>
    </row>
  </sheetData>
  <mergeCells count="1">
    <mergeCell ref="P19:S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2E2A-1E1C-FC47-A11C-04D97B828891}">
  <dimension ref="A1:B32"/>
  <sheetViews>
    <sheetView workbookViewId="0">
      <selection sqref="A1:B32"/>
    </sheetView>
  </sheetViews>
  <sheetFormatPr baseColWidth="10" defaultRowHeight="16" x14ac:dyDescent="0.2"/>
  <sheetData>
    <row r="1" spans="1:2" x14ac:dyDescent="0.2">
      <c r="A1" s="119" t="s">
        <v>152</v>
      </c>
      <c r="B1" s="132"/>
    </row>
    <row r="2" spans="1:2" x14ac:dyDescent="0.2">
      <c r="A2" s="119" t="s">
        <v>1</v>
      </c>
      <c r="B2" s="132">
        <v>62</v>
      </c>
    </row>
    <row r="3" spans="1:2" x14ac:dyDescent="0.2">
      <c r="A3" s="119" t="s">
        <v>159</v>
      </c>
      <c r="B3" s="132">
        <v>79</v>
      </c>
    </row>
    <row r="4" spans="1:2" x14ac:dyDescent="0.2">
      <c r="A4" s="119" t="s">
        <v>161</v>
      </c>
      <c r="B4" s="132">
        <v>0</v>
      </c>
    </row>
    <row r="5" spans="1:2" x14ac:dyDescent="0.2">
      <c r="A5" s="119" t="s">
        <v>189</v>
      </c>
      <c r="B5" s="132">
        <v>157</v>
      </c>
    </row>
    <row r="6" spans="1:2" x14ac:dyDescent="0.2">
      <c r="A6" s="119" t="s">
        <v>160</v>
      </c>
      <c r="B6" s="132">
        <v>22</v>
      </c>
    </row>
    <row r="7" spans="1:2" x14ac:dyDescent="0.2">
      <c r="A7" s="119" t="s">
        <v>169</v>
      </c>
      <c r="B7" s="132">
        <v>9</v>
      </c>
    </row>
    <row r="8" spans="1:2" x14ac:dyDescent="0.2">
      <c r="A8" s="119" t="s">
        <v>89</v>
      </c>
      <c r="B8" s="132">
        <v>18</v>
      </c>
    </row>
    <row r="9" spans="1:2" x14ac:dyDescent="0.2">
      <c r="A9" s="132" t="s">
        <v>172</v>
      </c>
      <c r="B9" s="130">
        <v>0</v>
      </c>
    </row>
    <row r="10" spans="1:2" x14ac:dyDescent="0.2">
      <c r="A10" s="119" t="s">
        <v>132</v>
      </c>
      <c r="B10" s="130">
        <v>79</v>
      </c>
    </row>
    <row r="11" spans="1:2" x14ac:dyDescent="0.2">
      <c r="A11" s="119" t="s">
        <v>4</v>
      </c>
      <c r="B11" s="130">
        <v>32</v>
      </c>
    </row>
    <row r="12" spans="1:2" x14ac:dyDescent="0.2">
      <c r="A12" s="119" t="s">
        <v>158</v>
      </c>
      <c r="B12" s="130">
        <v>11</v>
      </c>
    </row>
    <row r="13" spans="1:2" x14ac:dyDescent="0.2">
      <c r="A13" s="119" t="s">
        <v>168</v>
      </c>
      <c r="B13" s="130">
        <v>10</v>
      </c>
    </row>
    <row r="14" spans="1:2" x14ac:dyDescent="0.2">
      <c r="A14" s="119" t="s">
        <v>163</v>
      </c>
      <c r="B14" s="130">
        <v>0</v>
      </c>
    </row>
    <row r="15" spans="1:2" x14ac:dyDescent="0.2">
      <c r="A15" s="119" t="s">
        <v>5</v>
      </c>
      <c r="B15" s="130">
        <v>157</v>
      </c>
    </row>
    <row r="16" spans="1:2" x14ac:dyDescent="0.2">
      <c r="A16" s="119" t="s">
        <v>180</v>
      </c>
      <c r="B16" s="130">
        <v>0</v>
      </c>
    </row>
    <row r="17" spans="1:2" x14ac:dyDescent="0.2">
      <c r="A17" s="119" t="s">
        <v>179</v>
      </c>
      <c r="B17" s="130">
        <v>0</v>
      </c>
    </row>
    <row r="18" spans="1:2" x14ac:dyDescent="0.2">
      <c r="A18" s="119" t="s">
        <v>91</v>
      </c>
      <c r="B18" s="130">
        <v>6</v>
      </c>
    </row>
    <row r="19" spans="1:2" x14ac:dyDescent="0.2">
      <c r="A19" s="119" t="s">
        <v>193</v>
      </c>
      <c r="B19" s="130">
        <v>110</v>
      </c>
    </row>
    <row r="20" spans="1:2" x14ac:dyDescent="0.2">
      <c r="A20" s="119" t="s">
        <v>7</v>
      </c>
      <c r="B20" s="130">
        <v>62</v>
      </c>
    </row>
    <row r="21" spans="1:2" x14ac:dyDescent="0.2">
      <c r="A21" s="119" t="s">
        <v>97</v>
      </c>
      <c r="B21" s="130">
        <v>0</v>
      </c>
    </row>
    <row r="22" spans="1:2" x14ac:dyDescent="0.2">
      <c r="A22" s="119" t="s">
        <v>93</v>
      </c>
      <c r="B22" s="130">
        <v>53</v>
      </c>
    </row>
    <row r="23" spans="1:2" x14ac:dyDescent="0.2">
      <c r="A23" s="119" t="s">
        <v>94</v>
      </c>
      <c r="B23" s="130">
        <v>456</v>
      </c>
    </row>
    <row r="24" spans="1:2" x14ac:dyDescent="0.2">
      <c r="A24" s="119" t="s">
        <v>177</v>
      </c>
      <c r="B24" s="130">
        <v>0</v>
      </c>
    </row>
    <row r="25" spans="1:2" x14ac:dyDescent="0.2">
      <c r="A25" s="119" t="s">
        <v>171</v>
      </c>
      <c r="B25" s="130">
        <v>0</v>
      </c>
    </row>
    <row r="26" spans="1:2" x14ac:dyDescent="0.2">
      <c r="A26" s="119" t="s">
        <v>170</v>
      </c>
      <c r="B26" s="130">
        <v>0</v>
      </c>
    </row>
    <row r="27" spans="1:2" x14ac:dyDescent="0.2">
      <c r="A27" s="119" t="s">
        <v>9</v>
      </c>
      <c r="B27" s="130">
        <v>12</v>
      </c>
    </row>
    <row r="28" spans="1:2" x14ac:dyDescent="0.2">
      <c r="A28" s="119" t="s">
        <v>162</v>
      </c>
      <c r="B28" s="130">
        <v>22</v>
      </c>
    </row>
    <row r="29" spans="1:2" x14ac:dyDescent="0.2">
      <c r="A29" s="152" t="s">
        <v>10</v>
      </c>
      <c r="B29" s="130">
        <v>76</v>
      </c>
    </row>
    <row r="30" spans="1:2" x14ac:dyDescent="0.2">
      <c r="A30" s="119" t="s">
        <v>90</v>
      </c>
      <c r="B30" s="130">
        <v>15</v>
      </c>
    </row>
    <row r="31" spans="1:2" x14ac:dyDescent="0.2">
      <c r="A31" s="119" t="s">
        <v>192</v>
      </c>
      <c r="B31" s="130">
        <v>0</v>
      </c>
    </row>
    <row r="32" spans="1:2" x14ac:dyDescent="0.2">
      <c r="A32" s="119" t="s">
        <v>183</v>
      </c>
      <c r="B32" s="1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4629-BAC1-B045-80CC-750C0D354E10}">
  <sheetPr codeName="Feuil3">
    <tabColor rgb="FFFFFF00"/>
  </sheetPr>
  <dimension ref="A1:I19"/>
  <sheetViews>
    <sheetView topLeftCell="A2" workbookViewId="0">
      <selection activeCell="J27" sqref="J27"/>
    </sheetView>
  </sheetViews>
  <sheetFormatPr baseColWidth="10" defaultRowHeight="16" x14ac:dyDescent="0.2"/>
  <cols>
    <col min="2" max="2" width="15" customWidth="1"/>
    <col min="3" max="3" width="13.33203125" customWidth="1"/>
    <col min="4" max="5" width="14.6640625" customWidth="1"/>
    <col min="7" max="7" width="13.6640625" customWidth="1"/>
    <col min="8" max="8" width="14.5" customWidth="1"/>
  </cols>
  <sheetData>
    <row r="1" spans="1:9" x14ac:dyDescent="0.2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s="103" t="s">
        <v>104</v>
      </c>
      <c r="H1" s="103" t="s">
        <v>105</v>
      </c>
      <c r="I1" s="103" t="s">
        <v>106</v>
      </c>
    </row>
    <row r="2" spans="1:9" x14ac:dyDescent="0.2">
      <c r="A2" t="s">
        <v>107</v>
      </c>
      <c r="B2" t="s">
        <v>9</v>
      </c>
      <c r="C2">
        <v>67958</v>
      </c>
      <c r="D2">
        <v>123440</v>
      </c>
      <c r="E2">
        <f t="shared" ref="E2:E7" si="0">C2/SUM(C2:D2)</f>
        <v>0.35506118141255394</v>
      </c>
      <c r="F2" s="110">
        <f t="shared" ref="F2:F7" si="1">D2/SUM(C2:D2)</f>
        <v>0.64493881858744606</v>
      </c>
      <c r="G2" s="104">
        <f>VLOOKUP(B2,'[1]nacionalidad-consolidado'!$C$2:$E$18,2,)</f>
        <v>384698</v>
      </c>
      <c r="H2" s="104">
        <f>VLOOKUP(B2,'[1]nacionalidad-consolidado'!$C$2:$E$18,3,)</f>
        <v>274</v>
      </c>
      <c r="I2">
        <f>VLOOKUP(B2,'[1]nacionalidad-consolidado'!$C$19:$E$35,3,)</f>
        <v>13</v>
      </c>
    </row>
    <row r="3" spans="1:9" x14ac:dyDescent="0.2">
      <c r="A3" t="s">
        <v>108</v>
      </c>
      <c r="B3" t="s">
        <v>88</v>
      </c>
      <c r="C3">
        <v>19423</v>
      </c>
      <c r="D3">
        <v>35516</v>
      </c>
      <c r="E3">
        <f t="shared" si="0"/>
        <v>0.3535375598390943</v>
      </c>
      <c r="F3" s="110">
        <f t="shared" si="1"/>
        <v>0.6464624401609057</v>
      </c>
      <c r="G3" s="104">
        <f>VLOOKUP(B3,'[1]nacionalidad-consolidado'!$C$2:$E$18,2,)</f>
        <v>53691</v>
      </c>
      <c r="H3" s="104">
        <f>VLOOKUP(B3,'[1]nacionalidad-consolidado'!$C$2:$E$18,3,)</f>
        <v>913</v>
      </c>
      <c r="I3">
        <f>VLOOKUP(B3,'[1]nacionalidad-consolidado'!$C$19:$E$35,3,)</f>
        <v>0</v>
      </c>
    </row>
    <row r="4" spans="1:9" x14ac:dyDescent="0.2">
      <c r="A4" t="s">
        <v>109</v>
      </c>
      <c r="B4" t="s">
        <v>89</v>
      </c>
      <c r="C4">
        <v>59275</v>
      </c>
      <c r="D4">
        <v>111220</v>
      </c>
      <c r="E4">
        <f t="shared" si="0"/>
        <v>0.34766415437402859</v>
      </c>
      <c r="F4" s="110">
        <f t="shared" si="1"/>
        <v>0.65233584562597147</v>
      </c>
      <c r="G4" s="104">
        <f>VLOOKUP(B4,'[1]nacionalidad-consolidado'!$C$2:$E$18,2,)</f>
        <v>163382</v>
      </c>
      <c r="H4" s="104">
        <f>VLOOKUP(B4,'[1]nacionalidad-consolidado'!$C$2:$E$18,3,)</f>
        <v>18</v>
      </c>
      <c r="I4">
        <f>VLOOKUP(B4,'[1]nacionalidad-consolidado'!$C$19:$E$35,3,)</f>
        <v>0</v>
      </c>
    </row>
    <row r="5" spans="1:9" x14ac:dyDescent="0.2">
      <c r="A5" t="s">
        <v>110</v>
      </c>
      <c r="B5" t="s">
        <v>1</v>
      </c>
      <c r="C5">
        <v>122500</v>
      </c>
      <c r="D5">
        <v>234802</v>
      </c>
      <c r="E5">
        <f t="shared" si="0"/>
        <v>0.34284722727552602</v>
      </c>
      <c r="F5" s="110">
        <f t="shared" si="1"/>
        <v>0.65715277272447392</v>
      </c>
      <c r="G5" s="104">
        <f>VLOOKUP(B5,'[1]nacionalidad-consolidado'!$C$2:$E$18,2,)</f>
        <v>735042</v>
      </c>
      <c r="H5" s="104">
        <f>VLOOKUP(B5,'[1]nacionalidad-consolidado'!$C$2:$E$18,3,)</f>
        <v>428</v>
      </c>
      <c r="I5">
        <f>VLOOKUP(B5,'[1]nacionalidad-consolidado'!$C$19:$E$35,3,)</f>
        <v>62</v>
      </c>
    </row>
    <row r="6" spans="1:9" x14ac:dyDescent="0.2">
      <c r="A6" t="s">
        <v>111</v>
      </c>
      <c r="B6" t="s">
        <v>93</v>
      </c>
      <c r="C6">
        <v>40415</v>
      </c>
      <c r="D6">
        <v>101684</v>
      </c>
      <c r="E6">
        <f t="shared" si="0"/>
        <v>0.28441438715261896</v>
      </c>
      <c r="F6" s="110">
        <f t="shared" si="1"/>
        <v>0.71558561284738109</v>
      </c>
      <c r="G6" s="104">
        <f>VLOOKUP(B6,'[1]nacionalidad-consolidado'!$C$2:$E$18,2,)</f>
        <v>120861</v>
      </c>
      <c r="H6" s="104">
        <f>VLOOKUP(B6,'[1]nacionalidad-consolidado'!$C$2:$E$18,3,)</f>
        <v>466</v>
      </c>
      <c r="I6">
        <f>VLOOKUP(B6,'[1]nacionalidad-consolidado'!$C$19:$E$35,3,)</f>
        <v>32</v>
      </c>
    </row>
    <row r="7" spans="1:9" x14ac:dyDescent="0.2">
      <c r="A7" t="s">
        <v>112</v>
      </c>
      <c r="B7" t="s">
        <v>90</v>
      </c>
      <c r="C7">
        <v>28131</v>
      </c>
      <c r="D7">
        <v>76574</v>
      </c>
      <c r="E7">
        <f t="shared" si="0"/>
        <v>0.26866911799818538</v>
      </c>
      <c r="F7" s="110">
        <f t="shared" si="1"/>
        <v>0.73133088200181462</v>
      </c>
      <c r="G7" s="104">
        <f>VLOOKUP(B7,'[1]nacionalidad-consolidado'!$C$2:$E$18,2,)</f>
        <v>99576</v>
      </c>
      <c r="H7" s="104">
        <f>VLOOKUP(B7,'[1]nacionalidad-consolidado'!$C$2:$E$18,3,)</f>
        <v>143</v>
      </c>
      <c r="I7">
        <f>VLOOKUP(B7,'[1]nacionalidad-consolidado'!$C$19:$E$35,3,)</f>
        <v>15</v>
      </c>
    </row>
    <row r="8" spans="1:9" x14ac:dyDescent="0.2">
      <c r="B8" t="s">
        <v>113</v>
      </c>
      <c r="C8">
        <v>46742.230769230766</v>
      </c>
      <c r="D8">
        <v>126632.46153846153</v>
      </c>
      <c r="E8">
        <v>0.26693355782733491</v>
      </c>
      <c r="F8" s="110">
        <v>0.73306644217266514</v>
      </c>
      <c r="G8">
        <v>215426.38461538462</v>
      </c>
      <c r="H8">
        <v>665.23076923076928</v>
      </c>
      <c r="I8">
        <v>30.53846153846154</v>
      </c>
    </row>
    <row r="9" spans="1:9" x14ac:dyDescent="0.2">
      <c r="A9" t="s">
        <v>114</v>
      </c>
      <c r="B9" t="s">
        <v>5</v>
      </c>
      <c r="C9">
        <v>89692</v>
      </c>
      <c r="D9">
        <v>248780</v>
      </c>
      <c r="E9">
        <f t="shared" ref="E9:E15" si="2">C9/SUM(C9:D9)</f>
        <v>0.26499090028126404</v>
      </c>
      <c r="F9" s="110">
        <f t="shared" ref="F9:F15" si="3">D9/SUM(C9:D9)</f>
        <v>0.73500909971873596</v>
      </c>
      <c r="G9" s="104">
        <f>VLOOKUP(B9,'[1]nacionalidad-consolidado'!$C$2:$E$18,2,)</f>
        <v>321768</v>
      </c>
      <c r="H9" s="104">
        <f>VLOOKUP(B9,'[1]nacionalidad-consolidado'!$C$2:$E$18,3,)</f>
        <v>585</v>
      </c>
      <c r="I9">
        <f>VLOOKUP(B9,'[1]nacionalidad-consolidado'!$C$19:$E$35,3,)</f>
        <v>157</v>
      </c>
    </row>
    <row r="10" spans="1:9" x14ac:dyDescent="0.2">
      <c r="A10" t="s">
        <v>115</v>
      </c>
      <c r="B10" t="s">
        <v>125</v>
      </c>
      <c r="C10">
        <v>25351</v>
      </c>
      <c r="D10">
        <v>74131</v>
      </c>
      <c r="E10">
        <f t="shared" si="2"/>
        <v>0.25483001950101525</v>
      </c>
      <c r="F10" s="110">
        <f t="shared" si="3"/>
        <v>0.74516998049898475</v>
      </c>
      <c r="G10" s="104" t="e">
        <f>VLOOKUP(B10,'[1]nacionalidad-consolidado'!$C$2:$E$18,2,)</f>
        <v>#N/A</v>
      </c>
      <c r="H10" s="104" t="e">
        <f>VLOOKUP(B10,'[1]nacionalidad-consolidado'!$C$2:$E$18,3,)</f>
        <v>#N/A</v>
      </c>
      <c r="I10" t="e">
        <f>VLOOKUP(B10,'[1]nacionalidad-consolidado'!$C$19:$E$35,3,)</f>
        <v>#N/A</v>
      </c>
    </row>
    <row r="11" spans="1:9" x14ac:dyDescent="0.2">
      <c r="A11" t="s">
        <v>116</v>
      </c>
      <c r="B11" t="s">
        <v>2</v>
      </c>
      <c r="C11">
        <v>45418</v>
      </c>
      <c r="D11">
        <v>159662</v>
      </c>
      <c r="E11">
        <f t="shared" si="2"/>
        <v>0.22146479422664325</v>
      </c>
      <c r="F11" s="110">
        <f t="shared" si="3"/>
        <v>0.77853520577335678</v>
      </c>
      <c r="G11" s="104">
        <f>VLOOKUP(B11,'[1]nacionalidad-consolidado'!$C$2:$E$18,2,)</f>
        <v>158963</v>
      </c>
      <c r="H11" s="104">
        <f>VLOOKUP(B11,'[1]nacionalidad-consolidado'!$C$2:$E$18,3,)</f>
        <v>1751</v>
      </c>
      <c r="I11">
        <f>VLOOKUP(B11,'[1]nacionalidad-consolidado'!$C$19:$E$35,3,)</f>
        <v>22</v>
      </c>
    </row>
    <row r="12" spans="1:9" x14ac:dyDescent="0.2">
      <c r="A12" t="s">
        <v>117</v>
      </c>
      <c r="B12" t="s">
        <v>91</v>
      </c>
      <c r="C12">
        <v>15481</v>
      </c>
      <c r="D12">
        <v>58208</v>
      </c>
      <c r="E12">
        <f t="shared" si="2"/>
        <v>0.21008563014832607</v>
      </c>
      <c r="F12" s="110">
        <f t="shared" si="3"/>
        <v>0.78991436985167396</v>
      </c>
      <c r="G12" s="104">
        <f>VLOOKUP(B12,'[1]nacionalidad-consolidado'!$C$2:$E$18,2,)</f>
        <v>71356</v>
      </c>
      <c r="H12" s="104">
        <f>VLOOKUP(B12,'[1]nacionalidad-consolidado'!$C$2:$E$18,3,)</f>
        <v>37</v>
      </c>
      <c r="I12">
        <f>VLOOKUP(B12,'[1]nacionalidad-consolidado'!$C$19:$E$35,3,)</f>
        <v>6</v>
      </c>
    </row>
    <row r="13" spans="1:9" x14ac:dyDescent="0.2">
      <c r="A13" t="s">
        <v>118</v>
      </c>
      <c r="B13" t="s">
        <v>4</v>
      </c>
      <c r="C13">
        <v>21344</v>
      </c>
      <c r="D13">
        <v>82124</v>
      </c>
      <c r="E13">
        <f t="shared" si="2"/>
        <v>0.20628600146905324</v>
      </c>
      <c r="F13" s="110">
        <f t="shared" si="3"/>
        <v>0.79371399853094682</v>
      </c>
      <c r="G13" s="104">
        <f>VLOOKUP(B13,'[1]nacionalidad-consolidado'!$C$2:$E$18,2,)</f>
        <v>98246</v>
      </c>
      <c r="H13" s="104">
        <f>VLOOKUP(B13,'[1]nacionalidad-consolidado'!$C$2:$E$18,3,)</f>
        <v>88</v>
      </c>
      <c r="I13">
        <f>VLOOKUP(B13,'[1]nacionalidad-consolidado'!$C$19:$E$35,3,)</f>
        <v>11</v>
      </c>
    </row>
    <row r="14" spans="1:9" x14ac:dyDescent="0.2">
      <c r="A14" t="s">
        <v>119</v>
      </c>
      <c r="B14" t="s">
        <v>10</v>
      </c>
      <c r="C14">
        <v>26175</v>
      </c>
      <c r="D14">
        <v>110016</v>
      </c>
      <c r="E14">
        <f t="shared" si="2"/>
        <v>0.19219331673899157</v>
      </c>
      <c r="F14" s="110">
        <f t="shared" si="3"/>
        <v>0.80780668326100846</v>
      </c>
      <c r="G14" s="104">
        <f>VLOOKUP(B14,'[1]nacionalidad-consolidado'!$C$2:$E$18,2,)</f>
        <v>245308</v>
      </c>
      <c r="H14" s="104">
        <f>VLOOKUP(B14,'[1]nacionalidad-consolidado'!$C$2:$E$18,3,)</f>
        <v>188</v>
      </c>
      <c r="I14">
        <f>VLOOKUP(B14,'[1]nacionalidad-consolidado'!$C$19:$E$35,3,)</f>
        <v>70</v>
      </c>
    </row>
    <row r="15" spans="1:9" x14ac:dyDescent="0.2">
      <c r="A15" t="s">
        <v>120</v>
      </c>
      <c r="B15" t="s">
        <v>3</v>
      </c>
      <c r="C15">
        <v>46486</v>
      </c>
      <c r="D15">
        <v>230065</v>
      </c>
      <c r="E15">
        <f t="shared" si="2"/>
        <v>0.16809196133805338</v>
      </c>
      <c r="F15" s="110">
        <f t="shared" si="3"/>
        <v>0.83190803866194662</v>
      </c>
      <c r="G15" s="104">
        <f>VLOOKUP(B15,'[1]nacionalidad-consolidado'!$C$2:$E$18,2,)</f>
        <v>258192</v>
      </c>
      <c r="H15" s="104">
        <f>VLOOKUP(B15,'[1]nacionalidad-consolidado'!$C$2:$E$18,3,)</f>
        <v>65</v>
      </c>
      <c r="I15">
        <f>VLOOKUP(B15,'[1]nacionalidad-consolidado'!$C$19:$E$35,3,)</f>
        <v>9</v>
      </c>
    </row>
    <row r="16" spans="1:9" x14ac:dyDescent="0.2">
      <c r="A16" t="s">
        <v>121</v>
      </c>
      <c r="B16" t="s">
        <v>122</v>
      </c>
      <c r="F16" s="110" t="e">
        <f>C16/SUM(C16:D16)</f>
        <v>#DIV/0!</v>
      </c>
      <c r="G16" s="104" t="e">
        <f>VLOOKUP(B16,'[1]nacionalidad-consolidado'!$C$2:$E$18,2,)</f>
        <v>#N/A</v>
      </c>
      <c r="H16" s="104" t="e">
        <f>VLOOKUP(B16,'[1]nacionalidad-consolidado'!$C$2:$E$18,3,)</f>
        <v>#N/A</v>
      </c>
    </row>
    <row r="17" spans="1:8" x14ac:dyDescent="0.2">
      <c r="A17" t="s">
        <v>123</v>
      </c>
      <c r="B17" t="s">
        <v>8</v>
      </c>
      <c r="F17" s="110" t="e">
        <f>C17/SUM(C17:D17)</f>
        <v>#DIV/0!</v>
      </c>
      <c r="G17" s="104" t="e">
        <f>VLOOKUP(B17,'[1]nacionalidad-consolidado'!$C$2:$E$18,2,)</f>
        <v>#N/A</v>
      </c>
      <c r="H17" s="104" t="e">
        <f>VLOOKUP(B17,'[1]nacionalidad-consolidado'!$C$2:$E$18,3,)</f>
        <v>#N/A</v>
      </c>
    </row>
    <row r="18" spans="1:8" x14ac:dyDescent="0.2">
      <c r="F18" s="110"/>
      <c r="H18" s="104"/>
    </row>
    <row r="19" spans="1:8" x14ac:dyDescent="0.2">
      <c r="A19" t="s">
        <v>124</v>
      </c>
      <c r="G19" s="104"/>
      <c r="H19" s="104"/>
    </row>
  </sheetData>
  <autoFilter ref="A1:I17" xr:uid="{2D8B2101-2814-2D43-B9EB-8244030028EE}">
    <sortState xmlns:xlrd2="http://schemas.microsoft.com/office/spreadsheetml/2017/richdata2" ref="A2:I17">
      <sortCondition ref="F1:F1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9360-1150-8048-8C34-FDC68E6C598B}">
  <sheetPr codeName="Feuil4">
    <tabColor rgb="FFFFFF00"/>
  </sheetPr>
  <dimension ref="A1:AL113"/>
  <sheetViews>
    <sheetView workbookViewId="0">
      <selection activeCell="L16" sqref="L16"/>
    </sheetView>
  </sheetViews>
  <sheetFormatPr baseColWidth="10" defaultRowHeight="15" x14ac:dyDescent="0.2"/>
  <cols>
    <col min="1" max="1" width="10.83203125" style="1"/>
    <col min="2" max="3" width="13.6640625" style="1" customWidth="1"/>
    <col min="4" max="5" width="10.83203125" style="1"/>
    <col min="6" max="6" width="18" style="1" customWidth="1"/>
    <col min="7" max="7" width="10.83203125" style="1"/>
    <col min="8" max="9" width="11.5" style="1" bestFit="1" customWidth="1"/>
    <col min="10" max="13" width="10.83203125" style="1"/>
    <col min="14" max="16" width="12.6640625" style="1" customWidth="1"/>
    <col min="17" max="17" width="13" style="1" customWidth="1"/>
    <col min="18" max="25" width="10.83203125" style="1"/>
    <col min="26" max="26" width="14" style="1" customWidth="1"/>
    <col min="27" max="16384" width="10.83203125" style="1"/>
  </cols>
  <sheetData>
    <row r="1" spans="1:11" ht="16" thickBot="1" x14ac:dyDescent="0.25">
      <c r="A1" s="157" t="s">
        <v>0</v>
      </c>
      <c r="B1" s="158"/>
      <c r="C1" s="158"/>
      <c r="D1" s="158"/>
      <c r="E1" s="158"/>
      <c r="F1" s="158"/>
      <c r="G1" s="158"/>
      <c r="H1" s="158"/>
      <c r="I1" s="158"/>
      <c r="J1" s="159"/>
    </row>
    <row r="2" spans="1:11" ht="16" thickBot="1" x14ac:dyDescent="0.25">
      <c r="A2" s="2"/>
      <c r="B2" s="3"/>
      <c r="C2" s="3">
        <f>(C4-B4)/C4</f>
        <v>0.34024187270989831</v>
      </c>
      <c r="D2" s="3"/>
      <c r="E2" s="3"/>
      <c r="F2" s="3"/>
      <c r="G2" s="3"/>
      <c r="H2" s="3"/>
      <c r="I2" s="3"/>
      <c r="J2" s="4"/>
      <c r="K2" s="5"/>
    </row>
    <row r="3" spans="1:11" ht="16" thickBot="1" x14ac:dyDescent="0.25">
      <c r="A3" s="6"/>
      <c r="B3" s="7">
        <v>1825</v>
      </c>
      <c r="C3" s="8">
        <v>1835</v>
      </c>
      <c r="D3" s="8">
        <v>1843</v>
      </c>
      <c r="E3" s="8">
        <v>1851</v>
      </c>
      <c r="F3" s="8">
        <v>1864</v>
      </c>
      <c r="G3" s="9">
        <v>1870</v>
      </c>
      <c r="H3" s="6">
        <v>1887</v>
      </c>
      <c r="I3" s="6">
        <v>1898</v>
      </c>
      <c r="J3" s="6">
        <v>1905</v>
      </c>
      <c r="K3" s="10"/>
    </row>
    <row r="4" spans="1:11" ht="16" x14ac:dyDescent="0.2">
      <c r="A4" s="11" t="s">
        <v>1</v>
      </c>
      <c r="B4" s="12">
        <v>104253</v>
      </c>
      <c r="C4" s="13">
        <v>158017</v>
      </c>
      <c r="D4" s="13">
        <v>189534</v>
      </c>
      <c r="E4" s="13">
        <v>243388</v>
      </c>
      <c r="F4" s="13">
        <v>303000</v>
      </c>
      <c r="G4" s="14">
        <v>365974</v>
      </c>
      <c r="H4" s="15">
        <v>520000</v>
      </c>
      <c r="I4" s="15">
        <v>620000</v>
      </c>
      <c r="J4" s="16">
        <v>897000</v>
      </c>
      <c r="K4" s="17"/>
    </row>
    <row r="5" spans="1:11" ht="16" x14ac:dyDescent="0.2">
      <c r="A5" s="18" t="s">
        <v>2</v>
      </c>
      <c r="B5" s="19">
        <v>121663</v>
      </c>
      <c r="C5" s="20">
        <v>177881</v>
      </c>
      <c r="D5" s="20">
        <v>191708</v>
      </c>
      <c r="E5" s="20">
        <v>205607</v>
      </c>
      <c r="F5" s="20">
        <v>225337</v>
      </c>
      <c r="G5" s="21">
        <v>241704</v>
      </c>
      <c r="H5" s="22">
        <v>336000</v>
      </c>
      <c r="I5" s="22">
        <v>375000</v>
      </c>
      <c r="J5" s="22">
        <v>310000</v>
      </c>
      <c r="K5" s="17"/>
    </row>
    <row r="6" spans="1:11" ht="16" x14ac:dyDescent="0.2">
      <c r="A6" s="23" t="s">
        <v>3</v>
      </c>
      <c r="B6" s="24">
        <v>189682</v>
      </c>
      <c r="C6" s="25">
        <v>288872</v>
      </c>
      <c r="D6" s="25">
        <v>331887</v>
      </c>
      <c r="E6" s="25">
        <v>379682</v>
      </c>
      <c r="F6" s="26">
        <v>482800</v>
      </c>
      <c r="G6" s="27">
        <v>498541</v>
      </c>
      <c r="H6" s="28">
        <v>615000</v>
      </c>
      <c r="I6" s="28">
        <v>685000</v>
      </c>
      <c r="J6" s="28">
        <v>503000</v>
      </c>
      <c r="K6" s="17"/>
    </row>
    <row r="7" spans="1:11" ht="16" x14ac:dyDescent="0.2">
      <c r="A7" s="23" t="s">
        <v>4</v>
      </c>
      <c r="B7" s="24">
        <v>150844</v>
      </c>
      <c r="C7" s="25">
        <v>210359</v>
      </c>
      <c r="D7" s="25">
        <v>268607</v>
      </c>
      <c r="E7" s="25">
        <v>323574</v>
      </c>
      <c r="F7" s="26">
        <v>386208</v>
      </c>
      <c r="G7" s="27">
        <v>435078</v>
      </c>
      <c r="H7" s="28">
        <v>635000</v>
      </c>
      <c r="I7" s="28">
        <v>800000</v>
      </c>
      <c r="J7" s="28">
        <v>734000</v>
      </c>
      <c r="K7" s="17"/>
    </row>
    <row r="8" spans="1:11" ht="16" x14ac:dyDescent="0.2">
      <c r="A8" s="29" t="s">
        <v>5</v>
      </c>
      <c r="B8" s="30" t="s">
        <v>6</v>
      </c>
      <c r="C8" s="25">
        <v>255569</v>
      </c>
      <c r="D8" s="25">
        <v>279032</v>
      </c>
      <c r="E8" s="25">
        <v>317351</v>
      </c>
      <c r="F8" s="26">
        <v>393000</v>
      </c>
      <c r="G8" s="27">
        <v>413658</v>
      </c>
      <c r="H8" s="28">
        <v>550000</v>
      </c>
      <c r="I8" s="28">
        <v>630000</v>
      </c>
      <c r="J8" s="28">
        <v>631000</v>
      </c>
      <c r="K8" s="17"/>
    </row>
    <row r="9" spans="1:11" ht="16" x14ac:dyDescent="0.2">
      <c r="A9" s="18" t="s">
        <v>7</v>
      </c>
      <c r="B9" s="19">
        <v>56141</v>
      </c>
      <c r="C9" s="20">
        <v>61388</v>
      </c>
      <c r="D9" s="20">
        <v>62411</v>
      </c>
      <c r="E9" s="20">
        <v>67764</v>
      </c>
      <c r="F9" s="20">
        <v>89000</v>
      </c>
      <c r="G9" s="21">
        <v>82255</v>
      </c>
      <c r="H9" s="22">
        <v>115000</v>
      </c>
      <c r="I9" s="22">
        <v>132000</v>
      </c>
      <c r="J9" s="22">
        <v>125000</v>
      </c>
      <c r="K9" s="17"/>
    </row>
    <row r="10" spans="1:11" ht="16" x14ac:dyDescent="0.2">
      <c r="A10" s="23" t="s">
        <v>8</v>
      </c>
      <c r="B10" s="30" t="s">
        <v>6</v>
      </c>
      <c r="C10" s="25">
        <v>115179</v>
      </c>
      <c r="D10" s="25">
        <v>119179</v>
      </c>
      <c r="E10" s="25">
        <v>138108</v>
      </c>
      <c r="F10" s="26">
        <v>221499</v>
      </c>
      <c r="G10" s="27">
        <v>224032</v>
      </c>
      <c r="H10" s="28"/>
      <c r="I10" s="28"/>
      <c r="J10" s="31" t="s">
        <v>6</v>
      </c>
      <c r="K10" s="17"/>
    </row>
    <row r="11" spans="1:11" ht="16" x14ac:dyDescent="0.2">
      <c r="A11" s="23" t="s">
        <v>9</v>
      </c>
      <c r="B11" s="24">
        <v>201200</v>
      </c>
      <c r="C11" s="25">
        <v>261600</v>
      </c>
      <c r="D11" s="25">
        <v>306255</v>
      </c>
      <c r="E11" s="25">
        <v>360148</v>
      </c>
      <c r="F11" s="25">
        <v>378000</v>
      </c>
      <c r="G11" s="27">
        <v>433178</v>
      </c>
      <c r="H11" s="28">
        <v>565000</v>
      </c>
      <c r="I11" s="28">
        <v>550000</v>
      </c>
      <c r="J11" s="28">
        <v>550000</v>
      </c>
      <c r="K11" s="17"/>
    </row>
    <row r="12" spans="1:11" ht="17" thickBot="1" x14ac:dyDescent="0.25">
      <c r="A12" s="23" t="s">
        <v>10</v>
      </c>
      <c r="B12" s="32">
        <v>98496</v>
      </c>
      <c r="C12" s="33">
        <v>157173</v>
      </c>
      <c r="D12" s="33">
        <v>183148</v>
      </c>
      <c r="E12" s="33">
        <v>208108</v>
      </c>
      <c r="F12" s="33">
        <v>220000</v>
      </c>
      <c r="G12" s="34">
        <v>230891</v>
      </c>
      <c r="H12" s="35">
        <v>330000</v>
      </c>
      <c r="I12" s="35">
        <v>380000</v>
      </c>
      <c r="J12" s="35">
        <v>372000</v>
      </c>
      <c r="K12" s="17"/>
    </row>
    <row r="13" spans="1:11" ht="17" thickBot="1" x14ac:dyDescent="0.25">
      <c r="A13" s="36" t="s">
        <v>11</v>
      </c>
      <c r="B13" s="37">
        <v>1110974</v>
      </c>
      <c r="C13" s="38">
        <v>1686038</v>
      </c>
      <c r="D13" s="38">
        <v>1931684</v>
      </c>
      <c r="E13" s="38">
        <v>2243730</v>
      </c>
      <c r="F13" s="38">
        <f>SUM(F4:F12)</f>
        <v>2698844</v>
      </c>
      <c r="G13" s="39">
        <v>2928311</v>
      </c>
      <c r="H13" s="40">
        <f>SUM(H4:H12)</f>
        <v>3666000</v>
      </c>
      <c r="I13" s="40">
        <v>4183000</v>
      </c>
      <c r="J13" s="41" t="s">
        <v>12</v>
      </c>
      <c r="K13" s="17"/>
    </row>
    <row r="15" spans="1:11" x14ac:dyDescent="0.2">
      <c r="A15" s="1" t="s">
        <v>13</v>
      </c>
    </row>
    <row r="16" spans="1:11" x14ac:dyDescent="0.2">
      <c r="A16" s="42" t="s">
        <v>14</v>
      </c>
    </row>
    <row r="17" spans="1:14" ht="16" thickBot="1" x14ac:dyDescent="0.25">
      <c r="A17" s="42" t="s">
        <v>15</v>
      </c>
    </row>
    <row r="18" spans="1:14" ht="16" thickBot="1" x14ac:dyDescent="0.25">
      <c r="A18" s="157" t="s">
        <v>16</v>
      </c>
      <c r="B18" s="158"/>
      <c r="C18" s="158"/>
      <c r="D18" s="158"/>
      <c r="E18" s="158"/>
      <c r="F18" s="158"/>
      <c r="G18" s="158"/>
      <c r="H18" s="158"/>
      <c r="I18" s="158"/>
      <c r="J18" s="159"/>
    </row>
    <row r="19" spans="1:14" ht="17" thickBot="1" x14ac:dyDescent="0.25">
      <c r="A19" s="6"/>
      <c r="B19" s="7">
        <v>1825</v>
      </c>
      <c r="C19" s="8" t="s">
        <v>17</v>
      </c>
      <c r="D19" s="8" t="s">
        <v>18</v>
      </c>
      <c r="E19" s="8" t="s">
        <v>19</v>
      </c>
      <c r="F19" s="8" t="s">
        <v>20</v>
      </c>
      <c r="G19" s="9" t="s">
        <v>21</v>
      </c>
      <c r="H19" s="6" t="s">
        <v>22</v>
      </c>
      <c r="I19" s="6" t="s">
        <v>23</v>
      </c>
      <c r="J19" s="6" t="s">
        <v>24</v>
      </c>
      <c r="K19" s="1" t="s">
        <v>25</v>
      </c>
    </row>
    <row r="20" spans="1:14" ht="16" x14ac:dyDescent="0.2">
      <c r="A20" s="11" t="s">
        <v>1</v>
      </c>
      <c r="B20" s="12"/>
      <c r="C20" s="43">
        <f t="shared" ref="C20:J23" si="0">(C4-B4)/C4</f>
        <v>0.34024187270989831</v>
      </c>
      <c r="D20" s="43">
        <f t="shared" si="0"/>
        <v>0.16628678759483786</v>
      </c>
      <c r="E20" s="43">
        <f t="shared" si="0"/>
        <v>0.2212680986737226</v>
      </c>
      <c r="F20" s="43">
        <f t="shared" si="0"/>
        <v>0.19673927392739274</v>
      </c>
      <c r="G20" s="43">
        <f t="shared" si="0"/>
        <v>0.17207233300726282</v>
      </c>
      <c r="H20" s="43">
        <f t="shared" si="0"/>
        <v>0.29620384615384615</v>
      </c>
      <c r="I20" s="43">
        <f t="shared" si="0"/>
        <v>0.16129032258064516</v>
      </c>
      <c r="J20" s="43">
        <f t="shared" si="0"/>
        <v>0.3088071348940914</v>
      </c>
      <c r="K20" s="44">
        <f t="shared" ref="K20:K27" si="1">AVERAGE(C20:J20)</f>
        <v>0.23286370869271217</v>
      </c>
    </row>
    <row r="21" spans="1:14" ht="16" x14ac:dyDescent="0.2">
      <c r="A21" s="18" t="s">
        <v>2</v>
      </c>
      <c r="B21" s="19"/>
      <c r="C21" s="45">
        <f t="shared" si="0"/>
        <v>0.31604274767962853</v>
      </c>
      <c r="D21" s="45">
        <f t="shared" si="0"/>
        <v>7.2125315584117514E-2</v>
      </c>
      <c r="E21" s="45">
        <f t="shared" si="0"/>
        <v>6.7599838526898409E-2</v>
      </c>
      <c r="F21" s="45">
        <f t="shared" si="0"/>
        <v>8.7557746841397555E-2</v>
      </c>
      <c r="G21" s="45">
        <f t="shared" si="0"/>
        <v>6.7715056432661444E-2</v>
      </c>
      <c r="H21" s="45">
        <f t="shared" si="0"/>
        <v>0.28064285714285714</v>
      </c>
      <c r="I21" s="45">
        <f t="shared" si="0"/>
        <v>0.104</v>
      </c>
      <c r="J21" s="45">
        <f t="shared" si="0"/>
        <v>-0.20967741935483872</v>
      </c>
      <c r="K21" s="46">
        <f t="shared" si="1"/>
        <v>9.8250767856590218E-2</v>
      </c>
    </row>
    <row r="22" spans="1:14" ht="16" x14ac:dyDescent="0.2">
      <c r="A22" s="23" t="s">
        <v>3</v>
      </c>
      <c r="B22" s="24"/>
      <c r="C22" s="43">
        <f t="shared" si="0"/>
        <v>0.34337007394278435</v>
      </c>
      <c r="D22" s="43">
        <f t="shared" si="0"/>
        <v>0.12960736636264752</v>
      </c>
      <c r="E22" s="43">
        <f t="shared" si="0"/>
        <v>0.12588165886188968</v>
      </c>
      <c r="F22" s="43">
        <f t="shared" si="0"/>
        <v>0.21358326429163216</v>
      </c>
      <c r="G22" s="43">
        <f t="shared" si="0"/>
        <v>3.1574133321030769E-2</v>
      </c>
      <c r="H22" s="43">
        <f t="shared" si="0"/>
        <v>0.18936422764227642</v>
      </c>
      <c r="I22" s="43">
        <f t="shared" si="0"/>
        <v>0.10218978102189781</v>
      </c>
      <c r="J22" s="43">
        <f t="shared" si="0"/>
        <v>-0.36182902584493043</v>
      </c>
      <c r="K22" s="44">
        <f t="shared" si="1"/>
        <v>9.6717684949903543E-2</v>
      </c>
    </row>
    <row r="23" spans="1:14" ht="16" x14ac:dyDescent="0.2">
      <c r="A23" s="23" t="s">
        <v>4</v>
      </c>
      <c r="B23" s="24"/>
      <c r="C23" s="43">
        <f t="shared" si="0"/>
        <v>0.28292110154545325</v>
      </c>
      <c r="D23" s="43">
        <f t="shared" si="0"/>
        <v>0.21685212969133344</v>
      </c>
      <c r="E23" s="43">
        <f t="shared" si="0"/>
        <v>0.16987458819311813</v>
      </c>
      <c r="F23" s="43">
        <f t="shared" si="0"/>
        <v>0.16217685806611981</v>
      </c>
      <c r="G23" s="43">
        <f t="shared" si="0"/>
        <v>0.11232468660791858</v>
      </c>
      <c r="H23" s="43">
        <f t="shared" si="0"/>
        <v>0.31483779527559053</v>
      </c>
      <c r="I23" s="43">
        <f t="shared" si="0"/>
        <v>0.20624999999999999</v>
      </c>
      <c r="J23" s="43">
        <f t="shared" si="0"/>
        <v>-8.9918256130790186E-2</v>
      </c>
      <c r="K23" s="44">
        <f t="shared" si="1"/>
        <v>0.17191486290609298</v>
      </c>
    </row>
    <row r="24" spans="1:14" x14ac:dyDescent="0.2">
      <c r="A24" s="29" t="s">
        <v>5</v>
      </c>
      <c r="B24" s="30"/>
      <c r="C24" s="43"/>
      <c r="D24" s="43">
        <f t="shared" ref="D24:J25" si="2">(D8-C8)/D8</f>
        <v>8.4087129791565129E-2</v>
      </c>
      <c r="E24" s="43">
        <f t="shared" si="2"/>
        <v>0.12074642903283746</v>
      </c>
      <c r="F24" s="43">
        <f t="shared" si="2"/>
        <v>0.1924910941475827</v>
      </c>
      <c r="G24" s="43">
        <f t="shared" si="2"/>
        <v>4.9939805346445612E-2</v>
      </c>
      <c r="H24" s="43">
        <f t="shared" si="2"/>
        <v>0.24789454545454545</v>
      </c>
      <c r="I24" s="43">
        <f t="shared" si="2"/>
        <v>0.12698412698412698</v>
      </c>
      <c r="J24" s="43">
        <f t="shared" si="2"/>
        <v>1.5847860538827259E-3</v>
      </c>
      <c r="K24" s="44">
        <f t="shared" si="1"/>
        <v>0.11767541668728372</v>
      </c>
    </row>
    <row r="25" spans="1:14" ht="16" x14ac:dyDescent="0.2">
      <c r="A25" s="18" t="s">
        <v>7</v>
      </c>
      <c r="B25" s="19"/>
      <c r="C25" s="45">
        <f>(C9-B9)/C9</f>
        <v>8.5472730826871707E-2</v>
      </c>
      <c r="D25" s="45">
        <f t="shared" si="2"/>
        <v>1.6391341269968437E-2</v>
      </c>
      <c r="E25" s="45">
        <f t="shared" si="2"/>
        <v>7.8994746473053545E-2</v>
      </c>
      <c r="F25" s="45">
        <f t="shared" si="2"/>
        <v>0.23860674157303371</v>
      </c>
      <c r="G25" s="45">
        <f t="shared" si="2"/>
        <v>-8.2001094158409824E-2</v>
      </c>
      <c r="H25" s="45">
        <f t="shared" si="2"/>
        <v>0.28473913043478261</v>
      </c>
      <c r="I25" s="45">
        <f t="shared" si="2"/>
        <v>0.12878787878787878</v>
      </c>
      <c r="J25" s="45">
        <f t="shared" si="2"/>
        <v>-5.6000000000000001E-2</v>
      </c>
      <c r="K25" s="46">
        <f t="shared" si="1"/>
        <v>8.6873934400897371E-2</v>
      </c>
    </row>
    <row r="26" spans="1:14" ht="16" x14ac:dyDescent="0.2">
      <c r="A26" s="23" t="s">
        <v>9</v>
      </c>
      <c r="B26" s="24"/>
      <c r="C26" s="43">
        <f t="shared" ref="C26:J27" si="3">(C11-B11)/C11</f>
        <v>0.23088685015290519</v>
      </c>
      <c r="D26" s="43">
        <f t="shared" si="3"/>
        <v>0.14580986432874565</v>
      </c>
      <c r="E26" s="43">
        <f t="shared" si="3"/>
        <v>0.14964125859368926</v>
      </c>
      <c r="F26" s="43">
        <f t="shared" si="3"/>
        <v>4.7227513227513229E-2</v>
      </c>
      <c r="G26" s="43">
        <f t="shared" si="3"/>
        <v>0.12737950680782495</v>
      </c>
      <c r="H26" s="43">
        <f t="shared" si="3"/>
        <v>0.23331327433628318</v>
      </c>
      <c r="I26" s="43">
        <f t="shared" si="3"/>
        <v>-2.7272727272727271E-2</v>
      </c>
      <c r="J26" s="43">
        <f t="shared" si="3"/>
        <v>0</v>
      </c>
      <c r="K26" s="44">
        <f t="shared" si="1"/>
        <v>0.11337319252177928</v>
      </c>
    </row>
    <row r="27" spans="1:14" ht="16" x14ac:dyDescent="0.2">
      <c r="A27" s="23" t="s">
        <v>10</v>
      </c>
      <c r="B27" s="32"/>
      <c r="C27" s="43">
        <f t="shared" si="3"/>
        <v>0.37332747991067167</v>
      </c>
      <c r="D27" s="43">
        <f t="shared" si="3"/>
        <v>0.14182519055627144</v>
      </c>
      <c r="E27" s="43">
        <f t="shared" si="3"/>
        <v>0.11993772464297384</v>
      </c>
      <c r="F27" s="43">
        <f t="shared" si="3"/>
        <v>5.4054545454545452E-2</v>
      </c>
      <c r="G27" s="43">
        <f t="shared" si="3"/>
        <v>4.7169443590265536E-2</v>
      </c>
      <c r="H27" s="43">
        <f t="shared" si="3"/>
        <v>0.300330303030303</v>
      </c>
      <c r="I27" s="43">
        <f t="shared" si="3"/>
        <v>0.13157894736842105</v>
      </c>
      <c r="J27" s="43">
        <f t="shared" si="3"/>
        <v>-2.1505376344086023E-2</v>
      </c>
      <c r="K27" s="44">
        <f t="shared" si="1"/>
        <v>0.14333978227617075</v>
      </c>
    </row>
    <row r="28" spans="1:14" ht="33" thickBot="1" x14ac:dyDescent="0.25">
      <c r="A28" s="111" t="s">
        <v>126</v>
      </c>
      <c r="B28" s="112"/>
      <c r="C28" s="113"/>
      <c r="D28" s="113"/>
      <c r="E28" s="113"/>
      <c r="F28" s="113"/>
      <c r="G28" s="114"/>
      <c r="H28" s="115"/>
      <c r="I28" s="115"/>
      <c r="J28" s="115"/>
      <c r="K28" s="44">
        <f>AVERAGE(K20:K27)</f>
        <v>0.13262616878642877</v>
      </c>
    </row>
    <row r="29" spans="1:14" ht="17" thickBot="1" x14ac:dyDescent="0.25">
      <c r="A29" s="36" t="s">
        <v>11</v>
      </c>
      <c r="B29" s="37">
        <v>1110974</v>
      </c>
      <c r="C29" s="38">
        <v>1686038</v>
      </c>
      <c r="D29" s="38">
        <v>1931684</v>
      </c>
      <c r="E29" s="38">
        <v>2243730</v>
      </c>
      <c r="F29" s="38">
        <f>SUM(F20:F27)</f>
        <v>1.1924370375292173</v>
      </c>
      <c r="G29" s="39">
        <v>2928311</v>
      </c>
      <c r="H29" s="40">
        <f>SUM(H20:H27)</f>
        <v>2.1473259794704842</v>
      </c>
      <c r="I29" s="40">
        <v>4183000</v>
      </c>
      <c r="J29" s="41" t="s">
        <v>12</v>
      </c>
    </row>
    <row r="30" spans="1:14" x14ac:dyDescent="0.2">
      <c r="M30" s="1" t="s">
        <v>127</v>
      </c>
      <c r="N30" s="1" t="s">
        <v>25</v>
      </c>
    </row>
    <row r="31" spans="1:14" ht="17" thickBot="1" x14ac:dyDescent="0.25">
      <c r="M31" s="116" t="s">
        <v>7</v>
      </c>
      <c r="N31" s="46">
        <v>8.6873934400897371E-2</v>
      </c>
    </row>
    <row r="32" spans="1:14" ht="17" thickBot="1" x14ac:dyDescent="0.25">
      <c r="A32" s="160" t="s">
        <v>26</v>
      </c>
      <c r="B32" s="161"/>
      <c r="E32" s="160" t="s">
        <v>27</v>
      </c>
      <c r="F32" s="161"/>
      <c r="M32" s="23" t="s">
        <v>3</v>
      </c>
      <c r="N32" s="44">
        <v>9.6717684949903543E-2</v>
      </c>
    </row>
    <row r="33" spans="1:25" ht="17" thickBot="1" x14ac:dyDescent="0.25">
      <c r="A33" s="47" t="s">
        <v>28</v>
      </c>
      <c r="B33" s="47" t="s">
        <v>29</v>
      </c>
      <c r="E33" s="47" t="s">
        <v>28</v>
      </c>
      <c r="F33" s="47" t="s">
        <v>29</v>
      </c>
      <c r="M33" s="18" t="s">
        <v>2</v>
      </c>
      <c r="N33" s="46">
        <v>9.8250767856590218E-2</v>
      </c>
    </row>
    <row r="34" spans="1:25" ht="17" thickBot="1" x14ac:dyDescent="0.25">
      <c r="A34" s="48">
        <v>1825</v>
      </c>
      <c r="B34" s="40">
        <v>189682</v>
      </c>
      <c r="E34" s="48">
        <v>1825</v>
      </c>
      <c r="F34" s="40">
        <v>1110974</v>
      </c>
      <c r="M34" s="23" t="s">
        <v>9</v>
      </c>
      <c r="N34" s="44">
        <v>0.11337319252177928</v>
      </c>
    </row>
    <row r="35" spans="1:25" ht="16" thickBot="1" x14ac:dyDescent="0.25">
      <c r="A35" s="48">
        <v>1835</v>
      </c>
      <c r="B35" s="40">
        <v>288872</v>
      </c>
      <c r="E35" s="48">
        <v>1835</v>
      </c>
      <c r="F35" s="40">
        <v>1686038</v>
      </c>
      <c r="M35" s="29" t="s">
        <v>5</v>
      </c>
      <c r="N35" s="44">
        <v>0.11767541668728372</v>
      </c>
    </row>
    <row r="36" spans="1:25" ht="17" thickBot="1" x14ac:dyDescent="0.25">
      <c r="A36" s="48">
        <v>1843</v>
      </c>
      <c r="B36" s="40">
        <v>331887</v>
      </c>
      <c r="E36" s="48">
        <v>1843</v>
      </c>
      <c r="F36" s="40">
        <v>1931684</v>
      </c>
      <c r="M36" s="23" t="s">
        <v>126</v>
      </c>
      <c r="N36" s="44">
        <v>0.13262616878642877</v>
      </c>
    </row>
    <row r="37" spans="1:25" ht="17" thickBot="1" x14ac:dyDescent="0.25">
      <c r="A37" s="48">
        <v>1851</v>
      </c>
      <c r="B37" s="40">
        <v>379682</v>
      </c>
      <c r="E37" s="48">
        <v>1851</v>
      </c>
      <c r="F37" s="40">
        <v>2243730</v>
      </c>
      <c r="M37" s="23" t="s">
        <v>10</v>
      </c>
      <c r="N37" s="44">
        <v>0.14333978227617075</v>
      </c>
    </row>
    <row r="38" spans="1:25" ht="17" thickBot="1" x14ac:dyDescent="0.25">
      <c r="A38" s="48">
        <v>1864</v>
      </c>
      <c r="B38" s="49">
        <v>482800</v>
      </c>
      <c r="E38" s="48">
        <v>1864</v>
      </c>
      <c r="F38" s="40">
        <v>2698844</v>
      </c>
      <c r="M38" s="23" t="s">
        <v>4</v>
      </c>
      <c r="N38" s="44">
        <v>0.17191486290609298</v>
      </c>
    </row>
    <row r="39" spans="1:25" ht="33" thickBot="1" x14ac:dyDescent="0.25">
      <c r="A39" s="48">
        <v>1870</v>
      </c>
      <c r="B39" s="40">
        <v>498541</v>
      </c>
      <c r="E39" s="48">
        <v>1870</v>
      </c>
      <c r="F39" s="40">
        <v>2928311</v>
      </c>
      <c r="M39" s="111" t="s">
        <v>1</v>
      </c>
      <c r="N39" s="44">
        <v>0.23286370869271217</v>
      </c>
    </row>
    <row r="40" spans="1:25" ht="16" thickBot="1" x14ac:dyDescent="0.25">
      <c r="A40" s="48">
        <v>1887</v>
      </c>
      <c r="B40" s="40">
        <v>615000</v>
      </c>
      <c r="E40" s="48">
        <v>1887</v>
      </c>
      <c r="F40" s="40">
        <v>3666000</v>
      </c>
    </row>
    <row r="41" spans="1:25" ht="16" thickBot="1" x14ac:dyDescent="0.25">
      <c r="A41" s="48">
        <v>1898</v>
      </c>
      <c r="B41" s="40">
        <v>685000</v>
      </c>
      <c r="E41" s="48">
        <v>1898</v>
      </c>
      <c r="F41" s="40">
        <v>4183000</v>
      </c>
    </row>
    <row r="42" spans="1:25" ht="17" thickBot="1" x14ac:dyDescent="0.25">
      <c r="A42" s="48">
        <v>1905</v>
      </c>
      <c r="B42" s="40">
        <v>503000</v>
      </c>
      <c r="E42" s="50">
        <v>1905</v>
      </c>
      <c r="F42" s="41" t="s">
        <v>12</v>
      </c>
      <c r="N42" s="51"/>
      <c r="O42" s="51"/>
      <c r="P42" s="51"/>
      <c r="Q42" s="51"/>
    </row>
    <row r="43" spans="1:25" x14ac:dyDescent="0.2">
      <c r="E43" s="1" t="s">
        <v>30</v>
      </c>
    </row>
    <row r="44" spans="1:25" x14ac:dyDescent="0.2">
      <c r="E44" s="162" t="s">
        <v>31</v>
      </c>
      <c r="F44" s="162"/>
      <c r="G44" s="162"/>
      <c r="H44" s="162"/>
      <c r="I44" s="162"/>
    </row>
    <row r="45" spans="1:25" ht="16" thickBot="1" x14ac:dyDescent="0.25"/>
    <row r="46" spans="1:25" ht="30" customHeight="1" thickBot="1" x14ac:dyDescent="0.25">
      <c r="A46" s="47" t="s">
        <v>32</v>
      </c>
      <c r="B46" s="47" t="s">
        <v>33</v>
      </c>
      <c r="C46" s="47" t="s">
        <v>34</v>
      </c>
      <c r="D46" s="47" t="s">
        <v>35</v>
      </c>
      <c r="E46" s="47" t="s">
        <v>36</v>
      </c>
      <c r="F46" s="47" t="s">
        <v>37</v>
      </c>
      <c r="G46" s="47" t="s">
        <v>29</v>
      </c>
      <c r="H46" s="47" t="s">
        <v>38</v>
      </c>
      <c r="I46" s="47" t="s">
        <v>39</v>
      </c>
      <c r="K46" s="52" t="s">
        <v>32</v>
      </c>
    </row>
    <row r="47" spans="1:25" ht="33" customHeight="1" thickBot="1" x14ac:dyDescent="0.25">
      <c r="A47" s="53">
        <v>1857</v>
      </c>
      <c r="B47" s="54">
        <v>73158</v>
      </c>
      <c r="C47" s="55">
        <v>72374.399999999994</v>
      </c>
      <c r="D47" s="56">
        <f t="shared" ref="D47:E50" si="4">B47/$B$78</f>
        <v>1.2706405402166519E-2</v>
      </c>
      <c r="E47" s="56">
        <f t="shared" si="4"/>
        <v>1.2570306284187108E-2</v>
      </c>
      <c r="F47" s="55">
        <f>B47-C47</f>
        <v>783.60000000000582</v>
      </c>
      <c r="G47" s="40">
        <v>379682</v>
      </c>
      <c r="H47" s="57">
        <f>B47/G47</f>
        <v>0.19268229729089079</v>
      </c>
      <c r="I47" s="57">
        <f>C47/G47</f>
        <v>0.19061846492591167</v>
      </c>
      <c r="K47" s="58">
        <v>1857</v>
      </c>
      <c r="L47" s="59" t="s">
        <v>40</v>
      </c>
      <c r="M47" s="59" t="s">
        <v>41</v>
      </c>
      <c r="N47" s="60" t="s">
        <v>42</v>
      </c>
      <c r="O47" s="61" t="s">
        <v>43</v>
      </c>
      <c r="P47" s="62"/>
      <c r="Q47" s="63" t="s">
        <v>32</v>
      </c>
      <c r="R47" s="64" t="s">
        <v>43</v>
      </c>
      <c r="Y47" s="1" t="s">
        <v>44</v>
      </c>
    </row>
    <row r="48" spans="1:25" ht="17" thickBot="1" x14ac:dyDescent="0.25">
      <c r="A48" s="65">
        <v>1858</v>
      </c>
      <c r="B48" s="66">
        <v>17269.7</v>
      </c>
      <c r="C48" s="67">
        <v>72384</v>
      </c>
      <c r="D48" s="56">
        <f t="shared" si="4"/>
        <v>2.9994779706087531E-3</v>
      </c>
      <c r="E48" s="56">
        <f t="shared" si="4"/>
        <v>1.2571973654698343E-2</v>
      </c>
      <c r="F48" s="55">
        <f>B48-C48</f>
        <v>-55114.3</v>
      </c>
      <c r="G48" s="40">
        <v>379682</v>
      </c>
      <c r="H48" s="57">
        <f>B48/G48</f>
        <v>4.5484642411281022E-2</v>
      </c>
      <c r="I48" s="57">
        <f t="shared" ref="I48:I77" si="5">C48/G48</f>
        <v>0.19064374924278737</v>
      </c>
      <c r="K48" s="68">
        <v>1858</v>
      </c>
      <c r="L48" s="69"/>
      <c r="M48" s="69"/>
      <c r="N48" s="70"/>
      <c r="O48" s="69"/>
      <c r="Q48" s="71">
        <v>1857</v>
      </c>
      <c r="R48" s="72"/>
      <c r="Y48" s="1" t="s">
        <v>45</v>
      </c>
    </row>
    <row r="49" spans="1:26" ht="17" thickBot="1" x14ac:dyDescent="0.25">
      <c r="A49" s="65">
        <v>1859</v>
      </c>
      <c r="B49" s="73">
        <v>74509.8</v>
      </c>
      <c r="C49" s="74">
        <v>93167.72</v>
      </c>
      <c r="D49" s="56">
        <f t="shared" si="4"/>
        <v>1.2941192012279544E-2</v>
      </c>
      <c r="E49" s="56">
        <f t="shared" si="4"/>
        <v>1.6181782179878312E-2</v>
      </c>
      <c r="F49" s="55">
        <f>B49-C49</f>
        <v>-18657.919999999998</v>
      </c>
      <c r="G49" s="40">
        <v>379682</v>
      </c>
      <c r="H49" s="57">
        <f>B49/G49</f>
        <v>0.1962426451609505</v>
      </c>
      <c r="I49" s="57">
        <f t="shared" si="5"/>
        <v>0.24538355781943838</v>
      </c>
      <c r="K49" s="68">
        <v>1859</v>
      </c>
      <c r="L49" s="75">
        <f>G47*(1+$J$54)</f>
        <v>392826.89879580471</v>
      </c>
      <c r="M49" s="72">
        <f>+B48/L49</f>
        <v>4.3962620820874494E-2</v>
      </c>
      <c r="N49" s="76">
        <f>+C48/L49</f>
        <v>0.18426436738902119</v>
      </c>
      <c r="O49" s="72">
        <f t="shared" ref="O49:O78" si="6">+N49-M49</f>
        <v>0.1403017465681467</v>
      </c>
      <c r="P49" s="77"/>
      <c r="Q49" s="78">
        <v>1858</v>
      </c>
      <c r="R49" s="72">
        <v>0.1403017465681467</v>
      </c>
      <c r="Y49" s="69" t="s">
        <v>46</v>
      </c>
      <c r="Z49" s="69" t="s">
        <v>47</v>
      </c>
    </row>
    <row r="50" spans="1:26" ht="17" thickBot="1" x14ac:dyDescent="0.25">
      <c r="A50" s="65">
        <v>1860</v>
      </c>
      <c r="B50" s="73">
        <v>72202.659999999989</v>
      </c>
      <c r="C50" s="74">
        <v>72857.41</v>
      </c>
      <c r="D50" s="56">
        <f t="shared" si="4"/>
        <v>1.2540477720478858E-2</v>
      </c>
      <c r="E50" s="56">
        <f t="shared" si="4"/>
        <v>1.2654197599877813E-2</v>
      </c>
      <c r="F50" s="55">
        <f>B50-C50</f>
        <v>-654.75000000001455</v>
      </c>
      <c r="G50" s="40">
        <v>379682</v>
      </c>
      <c r="H50" s="57">
        <f>B50/G50</f>
        <v>0.19016613903213739</v>
      </c>
      <c r="I50" s="57">
        <f t="shared" si="5"/>
        <v>0.19189060845655048</v>
      </c>
      <c r="K50" s="68">
        <v>1860</v>
      </c>
      <c r="L50" s="75">
        <f t="shared" ref="L50:L55" si="7">L49*(1+$J$54)</f>
        <v>406426.8846495999</v>
      </c>
      <c r="M50" s="72">
        <f>+B49/L50</f>
        <v>0.18332891551758065</v>
      </c>
      <c r="N50" s="76">
        <f>+C49/L50</f>
        <v>0.22923611483114451</v>
      </c>
      <c r="O50" s="72">
        <f t="shared" si="6"/>
        <v>4.5907199313563851E-2</v>
      </c>
      <c r="P50" s="77"/>
      <c r="Q50" s="78">
        <v>1859</v>
      </c>
      <c r="R50" s="72">
        <v>1.1296078515962704E-2</v>
      </c>
      <c r="Y50" s="69" t="s">
        <v>48</v>
      </c>
      <c r="Z50" s="69">
        <v>5071</v>
      </c>
    </row>
    <row r="51" spans="1:26" ht="17" thickBot="1" x14ac:dyDescent="0.25">
      <c r="A51" s="79">
        <v>1861</v>
      </c>
      <c r="B51" s="79" t="s">
        <v>49</v>
      </c>
      <c r="C51" s="80" t="s">
        <v>49</v>
      </c>
      <c r="D51" s="80" t="s">
        <v>49</v>
      </c>
      <c r="E51" s="80" t="s">
        <v>49</v>
      </c>
      <c r="F51" s="80" t="s">
        <v>49</v>
      </c>
      <c r="G51" s="81">
        <v>379682</v>
      </c>
      <c r="H51" s="82" t="s">
        <v>49</v>
      </c>
      <c r="I51" s="82" t="s">
        <v>49</v>
      </c>
      <c r="K51" s="83">
        <v>1861</v>
      </c>
      <c r="L51" s="75">
        <f t="shared" si="7"/>
        <v>420497.71304444922</v>
      </c>
      <c r="M51" s="72">
        <f>+B50/L51</f>
        <v>0.17170761637975357</v>
      </c>
      <c r="N51" s="76">
        <f>+C50/L51</f>
        <v>0.17326469975901754</v>
      </c>
      <c r="O51" s="72">
        <f t="shared" si="6"/>
        <v>1.5570833792639682E-3</v>
      </c>
      <c r="P51" s="77"/>
      <c r="Q51" s="78">
        <v>1860</v>
      </c>
      <c r="R51" s="72">
        <v>-4.1321651607087978E-2</v>
      </c>
      <c r="Y51" s="69" t="s">
        <v>50</v>
      </c>
      <c r="Z51" s="69">
        <v>5014</v>
      </c>
    </row>
    <row r="52" spans="1:26" ht="17" hidden="1" thickBot="1" x14ac:dyDescent="0.25">
      <c r="A52" s="79">
        <v>1862</v>
      </c>
      <c r="B52" s="79" t="s">
        <v>49</v>
      </c>
      <c r="C52" s="80" t="s">
        <v>49</v>
      </c>
      <c r="D52" s="80" t="s">
        <v>49</v>
      </c>
      <c r="E52" s="80" t="s">
        <v>49</v>
      </c>
      <c r="F52" s="80" t="s">
        <v>49</v>
      </c>
      <c r="G52" s="81">
        <v>379682</v>
      </c>
      <c r="H52" s="82" t="s">
        <v>49</v>
      </c>
      <c r="I52" s="82" t="s">
        <v>49</v>
      </c>
      <c r="K52" s="83">
        <v>1862</v>
      </c>
      <c r="L52" s="75">
        <f t="shared" si="7"/>
        <v>435055.68493101903</v>
      </c>
      <c r="M52" s="84" t="s">
        <v>49</v>
      </c>
      <c r="N52" s="85" t="s">
        <v>49</v>
      </c>
      <c r="O52" s="72" t="e">
        <f t="shared" si="6"/>
        <v>#VALUE!</v>
      </c>
      <c r="P52" s="86"/>
      <c r="Q52" s="87">
        <v>1861</v>
      </c>
      <c r="R52" s="72" t="e">
        <v>#VALUE!</v>
      </c>
      <c r="Y52" s="69" t="s">
        <v>51</v>
      </c>
      <c r="Z52" s="69">
        <v>3069</v>
      </c>
    </row>
    <row r="53" spans="1:26" ht="17" hidden="1" thickBot="1" x14ac:dyDescent="0.25">
      <c r="A53" s="79">
        <v>1863</v>
      </c>
      <c r="B53" s="79" t="s">
        <v>49</v>
      </c>
      <c r="C53" s="80" t="s">
        <v>49</v>
      </c>
      <c r="D53" s="80" t="s">
        <v>49</v>
      </c>
      <c r="E53" s="80" t="s">
        <v>49</v>
      </c>
      <c r="F53" s="80" t="s">
        <v>49</v>
      </c>
      <c r="G53" s="81">
        <v>379682</v>
      </c>
      <c r="H53" s="82" t="s">
        <v>49</v>
      </c>
      <c r="I53" s="82" t="s">
        <v>49</v>
      </c>
      <c r="K53" s="83">
        <v>1863</v>
      </c>
      <c r="L53" s="75">
        <f t="shared" si="7"/>
        <v>450117.66561210935</v>
      </c>
      <c r="M53" s="84" t="s">
        <v>49</v>
      </c>
      <c r="N53" s="85" t="s">
        <v>49</v>
      </c>
      <c r="O53" s="72" t="e">
        <f t="shared" si="6"/>
        <v>#VALUE!</v>
      </c>
      <c r="P53" s="86"/>
      <c r="Q53" s="87">
        <v>1862</v>
      </c>
      <c r="R53" s="72" t="e">
        <v>#VALUE!</v>
      </c>
      <c r="Y53" s="69" t="s">
        <v>52</v>
      </c>
      <c r="Z53" s="69">
        <v>3019</v>
      </c>
    </row>
    <row r="54" spans="1:26" ht="17" hidden="1" thickBot="1" x14ac:dyDescent="0.25">
      <c r="A54" s="65">
        <v>1864</v>
      </c>
      <c r="B54" s="73">
        <v>81677.2</v>
      </c>
      <c r="C54" s="74">
        <v>94193.65</v>
      </c>
      <c r="D54" s="56">
        <f t="shared" ref="D54:E74" si="8">B54/$B$78</f>
        <v>1.4186057783343383E-2</v>
      </c>
      <c r="E54" s="56">
        <f t="shared" si="8"/>
        <v>1.6359970245356383E-2</v>
      </c>
      <c r="F54" s="55">
        <f t="shared" ref="F54:F77" si="9">B54-C54</f>
        <v>-12516.449999999997</v>
      </c>
      <c r="G54" s="49">
        <v>482800</v>
      </c>
      <c r="H54" s="57">
        <f t="shared" ref="H54:H77" si="10">B54/G54</f>
        <v>0.16917398508699255</v>
      </c>
      <c r="I54" s="57">
        <f t="shared" si="5"/>
        <v>0.19509869511184755</v>
      </c>
      <c r="J54" s="1">
        <f>LN(G54/G47)/6.94</f>
        <v>3.4620811088765635E-2</v>
      </c>
      <c r="K54" s="68">
        <v>1864</v>
      </c>
      <c r="L54" s="75">
        <f t="shared" si="7"/>
        <v>465701.10428098234</v>
      </c>
      <c r="M54" s="84" t="s">
        <v>49</v>
      </c>
      <c r="N54" s="85" t="s">
        <v>49</v>
      </c>
      <c r="O54" s="72" t="e">
        <f t="shared" si="6"/>
        <v>#VALUE!</v>
      </c>
      <c r="P54" s="86"/>
      <c r="Q54" s="87">
        <v>1863</v>
      </c>
      <c r="R54" s="72" t="e">
        <v>#VALUE!</v>
      </c>
      <c r="Y54" s="69" t="s">
        <v>53</v>
      </c>
      <c r="Z54" s="69">
        <v>1927</v>
      </c>
    </row>
    <row r="55" spans="1:26" ht="17" thickBot="1" x14ac:dyDescent="0.25">
      <c r="A55" s="65">
        <v>1865</v>
      </c>
      <c r="B55" s="73">
        <v>120860</v>
      </c>
      <c r="C55" s="74">
        <v>103389.85</v>
      </c>
      <c r="D55" s="56">
        <f t="shared" si="8"/>
        <v>2.0991499998712998E-2</v>
      </c>
      <c r="E55" s="56">
        <f t="shared" si="8"/>
        <v>1.7957206984460839E-2</v>
      </c>
      <c r="F55" s="55">
        <f t="shared" si="9"/>
        <v>17470.149999999994</v>
      </c>
      <c r="G55" s="49">
        <v>482800</v>
      </c>
      <c r="H55" s="57">
        <f t="shared" si="10"/>
        <v>0.2503314001657001</v>
      </c>
      <c r="I55" s="57">
        <f t="shared" si="5"/>
        <v>0.21414633388566695</v>
      </c>
      <c r="K55" s="68">
        <v>1865</v>
      </c>
      <c r="L55" s="75">
        <f t="shared" si="7"/>
        <v>481824.05423612375</v>
      </c>
      <c r="M55" s="72">
        <f t="shared" ref="M55:M78" si="11">+B54/L55</f>
        <v>0.16951665090587836</v>
      </c>
      <c r="N55" s="76">
        <f t="shared" ref="N55:N78" si="12">+C54/L55</f>
        <v>0.19549387203038901</v>
      </c>
      <c r="O55" s="72">
        <f t="shared" si="6"/>
        <v>2.5977221124510647E-2</v>
      </c>
      <c r="P55" s="77"/>
      <c r="Q55" s="78">
        <v>1864</v>
      </c>
      <c r="R55" s="72">
        <v>2.5977221124510647E-2</v>
      </c>
      <c r="Y55" s="69" t="s">
        <v>54</v>
      </c>
      <c r="Z55" s="69">
        <v>2068</v>
      </c>
    </row>
    <row r="56" spans="1:26" ht="17" thickBot="1" x14ac:dyDescent="0.25">
      <c r="A56" s="65">
        <v>1866</v>
      </c>
      <c r="B56" s="73">
        <v>120068.86</v>
      </c>
      <c r="C56" s="74">
        <v>99819.85</v>
      </c>
      <c r="D56" s="56">
        <f t="shared" si="8"/>
        <v>2.0854091300144557E-2</v>
      </c>
      <c r="E56" s="56">
        <f t="shared" si="8"/>
        <v>1.7337153575595992E-2</v>
      </c>
      <c r="F56" s="55">
        <f t="shared" si="9"/>
        <v>20249.009999999995</v>
      </c>
      <c r="G56" s="49">
        <v>482800</v>
      </c>
      <c r="H56" s="57">
        <f t="shared" si="10"/>
        <v>0.2486927506213753</v>
      </c>
      <c r="I56" s="57">
        <f t="shared" si="5"/>
        <v>0.20675196768848386</v>
      </c>
      <c r="K56" s="68">
        <v>1866</v>
      </c>
      <c r="L56" s="75">
        <f t="shared" ref="L56:L61" si="13">L55*(1+$J$60)</f>
        <v>484634.69544635719</v>
      </c>
      <c r="M56" s="72">
        <f t="shared" si="11"/>
        <v>0.24938371341466956</v>
      </c>
      <c r="N56" s="76">
        <f t="shared" si="12"/>
        <v>0.21333563397638319</v>
      </c>
      <c r="O56" s="72">
        <f t="shared" si="6"/>
        <v>-3.6048079438286362E-2</v>
      </c>
      <c r="P56" s="77"/>
      <c r="Q56" s="78">
        <v>1865</v>
      </c>
      <c r="R56" s="72">
        <v>-3.6048079438286362E-2</v>
      </c>
      <c r="Y56" s="69" t="s">
        <v>55</v>
      </c>
      <c r="Z56" s="69">
        <v>2943</v>
      </c>
    </row>
    <row r="57" spans="1:26" ht="17" thickBot="1" x14ac:dyDescent="0.25">
      <c r="A57" s="65">
        <v>1867</v>
      </c>
      <c r="B57" s="73">
        <v>120410</v>
      </c>
      <c r="C57" s="74">
        <v>99879.4</v>
      </c>
      <c r="D57" s="56">
        <f t="shared" si="8"/>
        <v>2.0913342005998942E-2</v>
      </c>
      <c r="E57" s="56">
        <f t="shared" si="8"/>
        <v>1.7347496483298485E-2</v>
      </c>
      <c r="F57" s="55">
        <f t="shared" si="9"/>
        <v>20530.600000000006</v>
      </c>
      <c r="G57" s="49">
        <v>482800</v>
      </c>
      <c r="H57" s="57">
        <f t="shared" si="10"/>
        <v>0.24939933719966861</v>
      </c>
      <c r="I57" s="57">
        <f t="shared" si="5"/>
        <v>0.20687531068765533</v>
      </c>
      <c r="K57" s="68">
        <v>1867</v>
      </c>
      <c r="L57" s="75">
        <f t="shared" si="13"/>
        <v>487461.73206886445</v>
      </c>
      <c r="M57" s="72">
        <f t="shared" si="11"/>
        <v>0.24631443270512504</v>
      </c>
      <c r="N57" s="76">
        <f t="shared" si="12"/>
        <v>0.20477474113988153</v>
      </c>
      <c r="O57" s="72">
        <f t="shared" si="6"/>
        <v>-4.1539691565243508E-2</v>
      </c>
      <c r="P57" s="77"/>
      <c r="Q57" s="78">
        <v>1866</v>
      </c>
      <c r="R57" s="72">
        <v>-4.1539691565243508E-2</v>
      </c>
      <c r="Y57" s="69" t="s">
        <v>56</v>
      </c>
      <c r="Z57" s="69">
        <v>3873</v>
      </c>
    </row>
    <row r="58" spans="1:26" ht="17" thickBot="1" x14ac:dyDescent="0.25">
      <c r="A58" s="65">
        <v>1868</v>
      </c>
      <c r="B58" s="88">
        <v>100415</v>
      </c>
      <c r="C58" s="74">
        <v>179647.85</v>
      </c>
      <c r="D58" s="56">
        <f t="shared" si="8"/>
        <v>1.7440521863071039E-2</v>
      </c>
      <c r="E58" s="56">
        <f t="shared" si="8"/>
        <v>3.120203411421308E-2</v>
      </c>
      <c r="F58" s="55">
        <f t="shared" si="9"/>
        <v>-79232.850000000006</v>
      </c>
      <c r="G58" s="49">
        <v>482800</v>
      </c>
      <c r="H58" s="57">
        <f t="shared" si="10"/>
        <v>0.20798467274233637</v>
      </c>
      <c r="I58" s="57">
        <f t="shared" si="5"/>
        <v>0.37209579536039772</v>
      </c>
      <c r="K58" s="68">
        <v>1868</v>
      </c>
      <c r="L58" s="75">
        <f t="shared" si="13"/>
        <v>490305.25974358094</v>
      </c>
      <c r="M58" s="72">
        <f t="shared" si="11"/>
        <v>0.2455817016178285</v>
      </c>
      <c r="N58" s="76">
        <f t="shared" si="12"/>
        <v>0.20370860400770482</v>
      </c>
      <c r="O58" s="72">
        <f t="shared" si="6"/>
        <v>-4.1873097610123672E-2</v>
      </c>
      <c r="P58" s="77"/>
      <c r="Q58" s="78">
        <v>1867</v>
      </c>
      <c r="R58" s="72">
        <v>-4.1873097610123672E-2</v>
      </c>
      <c r="Y58" s="69" t="s">
        <v>57</v>
      </c>
      <c r="Z58" s="69">
        <v>6387</v>
      </c>
    </row>
    <row r="59" spans="1:26" ht="17" thickBot="1" x14ac:dyDescent="0.25">
      <c r="A59" s="65">
        <v>1869</v>
      </c>
      <c r="B59" s="88">
        <v>88445.88</v>
      </c>
      <c r="C59" s="74">
        <v>99549.67</v>
      </c>
      <c r="D59" s="56">
        <f t="shared" si="8"/>
        <v>1.5361672099174004E-2</v>
      </c>
      <c r="E59" s="56">
        <f t="shared" si="8"/>
        <v>1.7290227516770472E-2</v>
      </c>
      <c r="F59" s="55">
        <f t="shared" si="9"/>
        <v>-11103.789999999994</v>
      </c>
      <c r="G59" s="49">
        <v>482800</v>
      </c>
      <c r="H59" s="57">
        <f t="shared" si="10"/>
        <v>0.18319362054681029</v>
      </c>
      <c r="I59" s="57">
        <f t="shared" si="5"/>
        <v>0.20619235708367853</v>
      </c>
      <c r="K59" s="68">
        <v>1869</v>
      </c>
      <c r="L59" s="75">
        <f t="shared" si="13"/>
        <v>493165.37466834177</v>
      </c>
      <c r="M59" s="72">
        <f t="shared" si="11"/>
        <v>0.20361324042169426</v>
      </c>
      <c r="N59" s="76">
        <f t="shared" si="12"/>
        <v>0.36427506720400804</v>
      </c>
      <c r="O59" s="72">
        <f t="shared" si="6"/>
        <v>0.16066182678231378</v>
      </c>
      <c r="P59" s="77"/>
      <c r="Q59" s="78">
        <v>1868</v>
      </c>
      <c r="R59" s="72">
        <v>0.16066182678231378</v>
      </c>
      <c r="Y59" s="69" t="s">
        <v>58</v>
      </c>
      <c r="Z59" s="69">
        <v>4049</v>
      </c>
    </row>
    <row r="60" spans="1:26" ht="17" thickBot="1" x14ac:dyDescent="0.25">
      <c r="A60" s="65">
        <v>1870</v>
      </c>
      <c r="B60" s="88">
        <v>126160</v>
      </c>
      <c r="C60" s="74">
        <v>126174</v>
      </c>
      <c r="D60" s="56">
        <f t="shared" si="8"/>
        <v>2.191202746845633E-2</v>
      </c>
      <c r="E60" s="56">
        <f t="shared" si="8"/>
        <v>2.1914459050451876E-2</v>
      </c>
      <c r="F60" s="55">
        <f t="shared" si="9"/>
        <v>-14</v>
      </c>
      <c r="G60" s="40">
        <v>498541</v>
      </c>
      <c r="H60" s="57">
        <f t="shared" si="10"/>
        <v>0.25305842448264032</v>
      </c>
      <c r="I60" s="57">
        <f t="shared" si="5"/>
        <v>0.25308650642575031</v>
      </c>
      <c r="J60" s="1">
        <f>LN(G60/G54)/5.5</f>
        <v>5.8333351884835623E-3</v>
      </c>
      <c r="K60" s="68">
        <v>1870</v>
      </c>
      <c r="L60" s="75">
        <f t="shared" si="13"/>
        <v>496042.17360213632</v>
      </c>
      <c r="M60" s="72">
        <f t="shared" si="11"/>
        <v>0.17830314579449519</v>
      </c>
      <c r="N60" s="76">
        <f t="shared" si="12"/>
        <v>0.20068791586226381</v>
      </c>
      <c r="O60" s="72">
        <f t="shared" si="6"/>
        <v>2.2384770067768622E-2</v>
      </c>
      <c r="P60" s="77"/>
      <c r="Q60" s="78">
        <v>1869</v>
      </c>
      <c r="R60" s="72">
        <v>2.2384770067768622E-2</v>
      </c>
      <c r="Y60" s="69" t="s">
        <v>59</v>
      </c>
      <c r="Z60" s="69">
        <v>1244</v>
      </c>
    </row>
    <row r="61" spans="1:26" ht="17" thickBot="1" x14ac:dyDescent="0.25">
      <c r="A61" s="65">
        <v>1871</v>
      </c>
      <c r="B61" s="88">
        <v>96138.5</v>
      </c>
      <c r="C61" s="74">
        <v>113430.9</v>
      </c>
      <c r="D61" s="56">
        <f t="shared" si="8"/>
        <v>1.6697760405645124E-2</v>
      </c>
      <c r="E61" s="56">
        <f t="shared" si="8"/>
        <v>1.9701181012775227E-2</v>
      </c>
      <c r="F61" s="55">
        <f t="shared" si="9"/>
        <v>-17292.399999999994</v>
      </c>
      <c r="G61" s="40">
        <v>498541</v>
      </c>
      <c r="H61" s="57">
        <f t="shared" si="10"/>
        <v>0.19283970626287508</v>
      </c>
      <c r="I61" s="57">
        <f t="shared" si="5"/>
        <v>0.22752572005110913</v>
      </c>
      <c r="K61" s="68">
        <v>1871</v>
      </c>
      <c r="L61" s="75">
        <f t="shared" si="13"/>
        <v>498935.75386838155</v>
      </c>
      <c r="M61" s="72">
        <f t="shared" si="11"/>
        <v>0.25285820673673509</v>
      </c>
      <c r="N61" s="76">
        <f t="shared" si="12"/>
        <v>0.25288626646164247</v>
      </c>
      <c r="O61" s="72">
        <f t="shared" si="6"/>
        <v>2.8059724907381067E-5</v>
      </c>
      <c r="P61" s="77"/>
      <c r="Q61" s="78">
        <v>1870</v>
      </c>
      <c r="R61" s="72">
        <v>2.8059724907381067E-5</v>
      </c>
      <c r="Y61" s="69" t="s">
        <v>60</v>
      </c>
      <c r="Z61" s="69">
        <v>2445</v>
      </c>
    </row>
    <row r="62" spans="1:26" ht="17" thickBot="1" x14ac:dyDescent="0.25">
      <c r="A62" s="65">
        <v>1872</v>
      </c>
      <c r="B62" s="89">
        <v>102978</v>
      </c>
      <c r="C62" s="74">
        <v>45690</v>
      </c>
      <c r="D62" s="56">
        <f t="shared" si="8"/>
        <v>1.7885675052684652E-2</v>
      </c>
      <c r="E62" s="56">
        <f t="shared" si="8"/>
        <v>7.93564152690052E-3</v>
      </c>
      <c r="F62" s="55">
        <f t="shared" si="9"/>
        <v>57288</v>
      </c>
      <c r="G62" s="40">
        <v>498541</v>
      </c>
      <c r="H62" s="57">
        <f t="shared" si="10"/>
        <v>0.20655873839864725</v>
      </c>
      <c r="I62" s="57">
        <f t="shared" si="5"/>
        <v>9.1647427192547856E-2</v>
      </c>
      <c r="K62" s="68">
        <v>1872</v>
      </c>
      <c r="L62" s="75">
        <f t="shared" ref="L62:L75" si="14">L61*(1+$J$76)</f>
        <v>498935.75386838155</v>
      </c>
      <c r="M62" s="72">
        <f t="shared" si="11"/>
        <v>0.192687133071969</v>
      </c>
      <c r="N62" s="76">
        <f t="shared" si="12"/>
        <v>0.22734570357113129</v>
      </c>
      <c r="O62" s="72">
        <f t="shared" si="6"/>
        <v>3.4658570499162294E-2</v>
      </c>
      <c r="P62" s="77"/>
      <c r="Q62" s="78">
        <v>1871</v>
      </c>
      <c r="R62" s="72">
        <v>3.4658570499162294E-2</v>
      </c>
      <c r="Y62" s="69" t="s">
        <v>61</v>
      </c>
      <c r="Z62" s="69">
        <v>1613</v>
      </c>
    </row>
    <row r="63" spans="1:26" ht="17" thickBot="1" x14ac:dyDescent="0.25">
      <c r="A63" s="65">
        <v>1873</v>
      </c>
      <c r="B63" s="90">
        <v>341754.23</v>
      </c>
      <c r="C63" s="80">
        <v>381041.23</v>
      </c>
      <c r="D63" s="56">
        <f t="shared" si="8"/>
        <v>5.9357388040750962E-2</v>
      </c>
      <c r="E63" s="56">
        <f t="shared" si="8"/>
        <v>6.6180928173544581E-2</v>
      </c>
      <c r="F63" s="55">
        <f t="shared" si="9"/>
        <v>-39287</v>
      </c>
      <c r="G63" s="40">
        <v>498541</v>
      </c>
      <c r="H63" s="57">
        <f t="shared" si="10"/>
        <v>0.68550877460429527</v>
      </c>
      <c r="I63" s="57">
        <f t="shared" si="5"/>
        <v>0.76431272453017907</v>
      </c>
      <c r="K63" s="68">
        <v>1873</v>
      </c>
      <c r="L63" s="75">
        <f t="shared" si="14"/>
        <v>498935.75386838155</v>
      </c>
      <c r="M63" s="72">
        <f t="shared" si="11"/>
        <v>0.20639531082225354</v>
      </c>
      <c r="N63" s="76">
        <f t="shared" si="12"/>
        <v>9.1574916501279538E-2</v>
      </c>
      <c r="O63" s="72">
        <f t="shared" si="6"/>
        <v>-0.114820394320974</v>
      </c>
      <c r="P63" s="77"/>
      <c r="Q63" s="78">
        <v>1872</v>
      </c>
      <c r="R63" s="72">
        <v>-0.114820394320974</v>
      </c>
      <c r="Y63" s="69" t="s">
        <v>62</v>
      </c>
      <c r="Z63" s="69">
        <v>1122</v>
      </c>
    </row>
    <row r="64" spans="1:26" ht="17" thickBot="1" x14ac:dyDescent="0.25">
      <c r="A64" s="65">
        <v>1874</v>
      </c>
      <c r="B64" s="73">
        <v>229356.41000000003</v>
      </c>
      <c r="C64" s="74">
        <v>45461.85</v>
      </c>
      <c r="D64" s="56">
        <f t="shared" si="8"/>
        <v>3.9835636937115823E-2</v>
      </c>
      <c r="E64" s="56">
        <f t="shared" si="8"/>
        <v>7.8960154245944943E-3</v>
      </c>
      <c r="F64" s="55">
        <f t="shared" si="9"/>
        <v>183894.56000000003</v>
      </c>
      <c r="G64" s="40">
        <v>498541</v>
      </c>
      <c r="H64" s="57">
        <f t="shared" si="10"/>
        <v>0.46005526125233437</v>
      </c>
      <c r="I64" s="57">
        <f t="shared" si="5"/>
        <v>9.11897918125089E-2</v>
      </c>
      <c r="K64" s="68">
        <v>1874</v>
      </c>
      <c r="L64" s="75">
        <f t="shared" si="14"/>
        <v>498935.75386838155</v>
      </c>
      <c r="M64" s="72">
        <f t="shared" si="11"/>
        <v>0.68496640569509915</v>
      </c>
      <c r="N64" s="76">
        <f t="shared" si="12"/>
        <v>0.76370800658338478</v>
      </c>
      <c r="O64" s="72">
        <f t="shared" si="6"/>
        <v>7.8741600888285634E-2</v>
      </c>
      <c r="P64" s="77"/>
      <c r="Q64" s="78">
        <v>1873</v>
      </c>
      <c r="R64" s="72">
        <v>7.8741600888285634E-2</v>
      </c>
      <c r="Y64" s="69" t="s">
        <v>63</v>
      </c>
      <c r="Z64" s="69">
        <v>4450</v>
      </c>
    </row>
    <row r="65" spans="1:26" ht="17" thickBot="1" x14ac:dyDescent="0.25">
      <c r="A65" s="65">
        <v>1875</v>
      </c>
      <c r="B65" s="73">
        <v>82540.12000000001</v>
      </c>
      <c r="C65" s="74">
        <v>67829.119999999995</v>
      </c>
      <c r="D65" s="56">
        <f t="shared" si="8"/>
        <v>1.433593355017186E-2</v>
      </c>
      <c r="E65" s="56">
        <f t="shared" si="8"/>
        <v>1.1780861926135228E-2</v>
      </c>
      <c r="F65" s="55">
        <f t="shared" si="9"/>
        <v>14711.000000000015</v>
      </c>
      <c r="G65" s="40">
        <v>498541</v>
      </c>
      <c r="H65" s="57">
        <f t="shared" si="10"/>
        <v>0.16556335386658272</v>
      </c>
      <c r="I65" s="57">
        <f t="shared" si="5"/>
        <v>0.13605524921721582</v>
      </c>
      <c r="K65" s="68">
        <v>1875</v>
      </c>
      <c r="L65" s="75">
        <f t="shared" si="14"/>
        <v>498935.75386838155</v>
      </c>
      <c r="M65" s="72">
        <f t="shared" si="11"/>
        <v>0.45969126931020438</v>
      </c>
      <c r="N65" s="76">
        <f t="shared" si="12"/>
        <v>9.1117643198592585E-2</v>
      </c>
      <c r="O65" s="72">
        <f t="shared" si="6"/>
        <v>-0.36857362611161182</v>
      </c>
      <c r="P65" s="77"/>
      <c r="Q65" s="78">
        <v>1874</v>
      </c>
      <c r="R65" s="72">
        <v>-0.36857362611161182</v>
      </c>
      <c r="Y65" s="69" t="s">
        <v>64</v>
      </c>
      <c r="Z65" s="69">
        <v>2351</v>
      </c>
    </row>
    <row r="66" spans="1:26" ht="17" thickBot="1" x14ac:dyDescent="0.25">
      <c r="A66" s="65">
        <v>1876</v>
      </c>
      <c r="B66" s="73">
        <v>73772.009999999995</v>
      </c>
      <c r="C66" s="74">
        <v>118384.59999999999</v>
      </c>
      <c r="D66" s="56">
        <f t="shared" si="8"/>
        <v>1.2813049377958425E-2</v>
      </c>
      <c r="E66" s="56">
        <f t="shared" si="8"/>
        <v>2.0561561565014385E-2</v>
      </c>
      <c r="F66" s="55">
        <f t="shared" si="9"/>
        <v>-44612.59</v>
      </c>
      <c r="G66" s="40">
        <v>498541</v>
      </c>
      <c r="H66" s="57">
        <f t="shared" si="10"/>
        <v>0.14797581342356997</v>
      </c>
      <c r="I66" s="57">
        <f t="shared" si="5"/>
        <v>0.23746211444996498</v>
      </c>
      <c r="K66" s="68">
        <v>1876</v>
      </c>
      <c r="L66" s="75">
        <f t="shared" si="14"/>
        <v>498935.75386838155</v>
      </c>
      <c r="M66" s="72">
        <f t="shared" si="11"/>
        <v>0.16543236150154506</v>
      </c>
      <c r="N66" s="76">
        <f t="shared" si="12"/>
        <v>0.1359476034220895</v>
      </c>
      <c r="O66" s="72">
        <f t="shared" si="6"/>
        <v>-2.9484758079455553E-2</v>
      </c>
      <c r="P66" s="77"/>
      <c r="Q66" s="78">
        <v>1875</v>
      </c>
      <c r="R66" s="72">
        <v>-2.9484758079455553E-2</v>
      </c>
      <c r="Y66" s="69" t="s">
        <v>65</v>
      </c>
      <c r="Z66" s="69">
        <v>7782</v>
      </c>
    </row>
    <row r="67" spans="1:26" ht="17" thickBot="1" x14ac:dyDescent="0.25">
      <c r="A67" s="65">
        <v>1877</v>
      </c>
      <c r="B67" s="73">
        <v>68445.48</v>
      </c>
      <c r="C67" s="74">
        <v>266880</v>
      </c>
      <c r="D67" s="56">
        <f t="shared" si="8"/>
        <v>1.1887914060333531E-2</v>
      </c>
      <c r="E67" s="56">
        <f t="shared" si="8"/>
        <v>4.6352900212283013E-2</v>
      </c>
      <c r="F67" s="55">
        <f t="shared" si="9"/>
        <v>-198434.52000000002</v>
      </c>
      <c r="G67" s="40">
        <v>498541</v>
      </c>
      <c r="H67" s="57">
        <f t="shared" si="10"/>
        <v>0.13729157682116414</v>
      </c>
      <c r="I67" s="57">
        <f t="shared" si="5"/>
        <v>0.53532206979967545</v>
      </c>
      <c r="K67" s="68">
        <v>1877</v>
      </c>
      <c r="L67" s="75">
        <f t="shared" si="14"/>
        <v>498935.75386838155</v>
      </c>
      <c r="M67" s="72">
        <f t="shared" si="11"/>
        <v>0.14785873617600259</v>
      </c>
      <c r="N67" s="76">
        <f t="shared" si="12"/>
        <v>0.23727423637639258</v>
      </c>
      <c r="O67" s="72">
        <f t="shared" si="6"/>
        <v>8.9415500200389991E-2</v>
      </c>
      <c r="P67" s="77"/>
      <c r="Q67" s="78">
        <v>1876</v>
      </c>
      <c r="R67" s="72">
        <v>8.9415500200389991E-2</v>
      </c>
      <c r="Y67" s="69" t="s">
        <v>66</v>
      </c>
      <c r="Z67" s="69">
        <v>4825</v>
      </c>
    </row>
    <row r="68" spans="1:26" ht="17" thickBot="1" x14ac:dyDescent="0.25">
      <c r="A68" s="65">
        <v>1878</v>
      </c>
      <c r="B68" s="73">
        <v>464818.52</v>
      </c>
      <c r="C68" s="74">
        <v>392726.6</v>
      </c>
      <c r="D68" s="56">
        <f t="shared" si="8"/>
        <v>8.0731738887818788E-2</v>
      </c>
      <c r="E68" s="56">
        <f t="shared" si="8"/>
        <v>6.8210494980924699E-2</v>
      </c>
      <c r="F68" s="55">
        <f t="shared" si="9"/>
        <v>72091.920000000042</v>
      </c>
      <c r="G68" s="40">
        <v>498541</v>
      </c>
      <c r="H68" s="57">
        <f t="shared" si="10"/>
        <v>0.93235765965086126</v>
      </c>
      <c r="I68" s="57">
        <f t="shared" si="5"/>
        <v>0.78775185992726771</v>
      </c>
      <c r="K68" s="68">
        <v>1878</v>
      </c>
      <c r="L68" s="75">
        <f t="shared" si="14"/>
        <v>498935.75386838155</v>
      </c>
      <c r="M68" s="72">
        <f t="shared" si="11"/>
        <v>0.13718295285379728</v>
      </c>
      <c r="N68" s="76">
        <f t="shared" si="12"/>
        <v>0.53489852737713905</v>
      </c>
      <c r="O68" s="72">
        <f t="shared" si="6"/>
        <v>0.39771557452334177</v>
      </c>
      <c r="P68" s="77"/>
      <c r="Q68" s="78">
        <v>1877</v>
      </c>
      <c r="R68" s="72">
        <v>1.0130103246385722</v>
      </c>
      <c r="Y68" s="69" t="s">
        <v>67</v>
      </c>
      <c r="Z68" s="69">
        <v>8673</v>
      </c>
    </row>
    <row r="69" spans="1:26" ht="17" thickBot="1" x14ac:dyDescent="0.25">
      <c r="A69" s="65">
        <v>1879</v>
      </c>
      <c r="B69" s="73">
        <v>564898.65</v>
      </c>
      <c r="C69" s="74">
        <v>406504</v>
      </c>
      <c r="D69" s="56">
        <f t="shared" si="8"/>
        <v>9.8114099046400588E-2</v>
      </c>
      <c r="E69" s="56">
        <f t="shared" si="8"/>
        <v>7.0603414822743904E-2</v>
      </c>
      <c r="F69" s="55">
        <f t="shared" si="9"/>
        <v>158394.65000000002</v>
      </c>
      <c r="G69" s="40">
        <v>498541</v>
      </c>
      <c r="H69" s="57">
        <f t="shared" si="10"/>
        <v>1.1331036965866399</v>
      </c>
      <c r="I69" s="57">
        <f t="shared" si="5"/>
        <v>0.81538730014181382</v>
      </c>
      <c r="K69" s="68">
        <v>1879</v>
      </c>
      <c r="L69" s="75">
        <f t="shared" si="14"/>
        <v>498935.75386838155</v>
      </c>
      <c r="M69" s="72">
        <f t="shared" si="11"/>
        <v>0.93161998593233386</v>
      </c>
      <c r="N69" s="76">
        <f t="shared" si="12"/>
        <v>0.78712859712916183</v>
      </c>
      <c r="O69" s="72">
        <f t="shared" si="6"/>
        <v>-0.14449138880317203</v>
      </c>
      <c r="P69" s="77"/>
      <c r="Q69" s="78">
        <v>1878</v>
      </c>
      <c r="R69" s="72">
        <v>-0.14449138880317203</v>
      </c>
      <c r="Y69" s="69" t="s">
        <v>68</v>
      </c>
      <c r="Z69" s="69">
        <v>7292</v>
      </c>
    </row>
    <row r="70" spans="1:26" ht="17" thickBot="1" x14ac:dyDescent="0.25">
      <c r="A70" s="65">
        <v>1880</v>
      </c>
      <c r="B70" s="73">
        <v>582933</v>
      </c>
      <c r="C70" s="74">
        <v>579565</v>
      </c>
      <c r="D70" s="56">
        <f t="shared" si="8"/>
        <v>0.10124638481507334</v>
      </c>
      <c r="E70" s="56">
        <f t="shared" si="8"/>
        <v>0.10066141566071569</v>
      </c>
      <c r="F70" s="55">
        <f t="shared" si="9"/>
        <v>3368</v>
      </c>
      <c r="G70" s="40">
        <v>498541</v>
      </c>
      <c r="H70" s="57">
        <f t="shared" si="10"/>
        <v>1.1692779530670496</v>
      </c>
      <c r="I70" s="57">
        <f t="shared" si="5"/>
        <v>1.1625222398960167</v>
      </c>
      <c r="K70" s="68">
        <v>1880</v>
      </c>
      <c r="L70" s="75">
        <f t="shared" si="14"/>
        <v>498935.75386838155</v>
      </c>
      <c r="M70" s="72">
        <f t="shared" si="11"/>
        <v>1.1322071942533494</v>
      </c>
      <c r="N70" s="76">
        <f t="shared" si="12"/>
        <v>0.81474217241050861</v>
      </c>
      <c r="O70" s="72">
        <f t="shared" si="6"/>
        <v>-0.31746502184284076</v>
      </c>
      <c r="P70" s="77"/>
      <c r="Q70" s="78">
        <v>1879</v>
      </c>
      <c r="R70" s="72">
        <v>-0.31746502184284076</v>
      </c>
      <c r="Y70" s="69" t="s">
        <v>69</v>
      </c>
      <c r="Z70" s="69">
        <v>6085</v>
      </c>
    </row>
    <row r="71" spans="1:26" ht="17" thickBot="1" x14ac:dyDescent="0.25">
      <c r="A71" s="65">
        <v>1881</v>
      </c>
      <c r="B71" s="91">
        <v>597399</v>
      </c>
      <c r="C71" s="92">
        <v>686530.6</v>
      </c>
      <c r="D71" s="56">
        <f t="shared" si="8"/>
        <v>0.10375890375418788</v>
      </c>
      <c r="E71" s="56">
        <f t="shared" si="8"/>
        <v>0.11923967473950384</v>
      </c>
      <c r="F71" s="55">
        <f t="shared" si="9"/>
        <v>-89131.599999999977</v>
      </c>
      <c r="G71" s="40">
        <v>498541</v>
      </c>
      <c r="H71" s="57">
        <f t="shared" si="10"/>
        <v>1.1982946237119916</v>
      </c>
      <c r="I71" s="57">
        <f t="shared" si="5"/>
        <v>1.3770795180336222</v>
      </c>
      <c r="K71" s="68">
        <v>1881</v>
      </c>
      <c r="L71" s="75">
        <f t="shared" si="14"/>
        <v>498935.75386838155</v>
      </c>
      <c r="M71" s="72">
        <f t="shared" si="11"/>
        <v>1.1683528299592993</v>
      </c>
      <c r="N71" s="76">
        <f t="shared" si="12"/>
        <v>1.161602461853011</v>
      </c>
      <c r="O71" s="72">
        <f t="shared" si="6"/>
        <v>-6.7503681062883736E-3</v>
      </c>
      <c r="P71" s="77"/>
      <c r="Q71" s="78">
        <v>1880</v>
      </c>
      <c r="R71" s="72">
        <v>-6.7503681062883736E-3</v>
      </c>
      <c r="Y71" s="69" t="s">
        <v>70</v>
      </c>
      <c r="Z71" s="69">
        <v>3301</v>
      </c>
    </row>
    <row r="72" spans="1:26" ht="17" thickBot="1" x14ac:dyDescent="0.25">
      <c r="A72" s="65">
        <v>1882</v>
      </c>
      <c r="B72" s="93">
        <v>273751</v>
      </c>
      <c r="C72" s="94">
        <v>344435.43</v>
      </c>
      <c r="D72" s="56">
        <f t="shared" si="8"/>
        <v>4.7546285918812527E-2</v>
      </c>
      <c r="E72" s="56">
        <f t="shared" si="8"/>
        <v>5.9823070729784135E-2</v>
      </c>
      <c r="F72" s="55">
        <f t="shared" si="9"/>
        <v>-70684.429999999993</v>
      </c>
      <c r="G72" s="40">
        <v>498541</v>
      </c>
      <c r="H72" s="57">
        <f t="shared" si="10"/>
        <v>0.54910428630744512</v>
      </c>
      <c r="I72" s="57">
        <f>C72/G72</f>
        <v>0.69088686788047526</v>
      </c>
      <c r="K72" s="68">
        <v>1882</v>
      </c>
      <c r="L72" s="75">
        <f t="shared" si="14"/>
        <v>498935.75386838155</v>
      </c>
      <c r="M72" s="72">
        <f t="shared" si="11"/>
        <v>1.1973465428528758</v>
      </c>
      <c r="N72" s="76">
        <f t="shared" si="12"/>
        <v>1.3759899840353105</v>
      </c>
      <c r="O72" s="72">
        <f t="shared" si="6"/>
        <v>0.17864344118243469</v>
      </c>
      <c r="P72" s="77"/>
      <c r="Q72" s="78">
        <v>1881</v>
      </c>
      <c r="R72" s="72">
        <v>0.17864344118243469</v>
      </c>
      <c r="Y72" s="69" t="s">
        <v>71</v>
      </c>
      <c r="Z72" s="69">
        <v>6221</v>
      </c>
    </row>
    <row r="73" spans="1:26" ht="17" thickBot="1" x14ac:dyDescent="0.25">
      <c r="A73" s="65">
        <v>1883</v>
      </c>
      <c r="B73" s="79" t="s">
        <v>49</v>
      </c>
      <c r="C73" s="80" t="s">
        <v>49</v>
      </c>
      <c r="D73" s="56" t="e">
        <f t="shared" si="8"/>
        <v>#VALUE!</v>
      </c>
      <c r="E73" s="56" t="e">
        <f t="shared" si="8"/>
        <v>#VALUE!</v>
      </c>
      <c r="F73" s="55" t="e">
        <f t="shared" si="9"/>
        <v>#VALUE!</v>
      </c>
      <c r="G73" s="40">
        <v>498542</v>
      </c>
      <c r="H73" s="57" t="e">
        <f t="shared" si="10"/>
        <v>#VALUE!</v>
      </c>
      <c r="I73" s="57" t="e">
        <f>C73/G73</f>
        <v>#VALUE!</v>
      </c>
      <c r="K73" s="68">
        <v>1883</v>
      </c>
      <c r="L73" s="75">
        <f t="shared" si="14"/>
        <v>498935.75386838155</v>
      </c>
      <c r="M73" s="72">
        <f t="shared" si="11"/>
        <v>0.54866983950846515</v>
      </c>
      <c r="N73" s="76">
        <f t="shared" si="12"/>
        <v>0.69034024386807424</v>
      </c>
      <c r="O73" s="72">
        <f t="shared" si="6"/>
        <v>0.14167040435960909</v>
      </c>
      <c r="P73" s="77"/>
      <c r="Q73" s="78">
        <v>1882</v>
      </c>
      <c r="R73" s="72">
        <v>0.14167040435960909</v>
      </c>
      <c r="Y73" s="69" t="s">
        <v>72</v>
      </c>
      <c r="Z73" s="69">
        <v>95370</v>
      </c>
    </row>
    <row r="74" spans="1:26" ht="17" hidden="1" thickBot="1" x14ac:dyDescent="0.25">
      <c r="A74" s="65">
        <v>1883</v>
      </c>
      <c r="B74" s="79">
        <v>278840</v>
      </c>
      <c r="C74" s="80">
        <v>391535</v>
      </c>
      <c r="D74" s="56">
        <f t="shared" si="8"/>
        <v>4.8430165974194375E-2</v>
      </c>
      <c r="E74" s="56">
        <f t="shared" si="8"/>
        <v>6.8003532616217888E-2</v>
      </c>
      <c r="F74" s="55">
        <f t="shared" si="9"/>
        <v>-112695</v>
      </c>
      <c r="G74" s="40">
        <v>498543</v>
      </c>
      <c r="H74" s="57">
        <f t="shared" si="10"/>
        <v>0.55930982884124336</v>
      </c>
      <c r="I74" s="57">
        <f>C74/G74</f>
        <v>0.78535853477032069</v>
      </c>
      <c r="K74" s="68">
        <v>1883</v>
      </c>
      <c r="L74" s="75">
        <f t="shared" si="14"/>
        <v>498935.75386838155</v>
      </c>
      <c r="M74" s="72" t="e">
        <f t="shared" si="11"/>
        <v>#VALUE!</v>
      </c>
      <c r="N74" s="76" t="e">
        <f t="shared" si="12"/>
        <v>#VALUE!</v>
      </c>
      <c r="O74" s="72" t="e">
        <f t="shared" si="6"/>
        <v>#VALUE!</v>
      </c>
      <c r="P74" s="86"/>
      <c r="Q74" s="78">
        <v>1883</v>
      </c>
      <c r="R74" s="72">
        <v>0.14167040435960909</v>
      </c>
    </row>
    <row r="75" spans="1:26" ht="17" thickBot="1" x14ac:dyDescent="0.25">
      <c r="A75" s="65">
        <v>1884</v>
      </c>
      <c r="B75" s="79">
        <v>324268.82</v>
      </c>
      <c r="C75" s="80">
        <v>432299.81</v>
      </c>
      <c r="D75" s="56">
        <f t="shared" ref="D75:E77" si="15">B75/$B$78</f>
        <v>5.6320444602123661E-2</v>
      </c>
      <c r="E75" s="56">
        <f t="shared" si="15"/>
        <v>7.5083745333928753E-2</v>
      </c>
      <c r="F75" s="55">
        <f t="shared" si="9"/>
        <v>-108030.98999999999</v>
      </c>
      <c r="G75" s="40">
        <v>498541</v>
      </c>
      <c r="H75" s="57">
        <f t="shared" si="10"/>
        <v>0.65043561111322845</v>
      </c>
      <c r="I75" s="57">
        <f>C75/G75</f>
        <v>0.86712990506297372</v>
      </c>
      <c r="K75" s="68">
        <v>1884</v>
      </c>
      <c r="L75" s="75">
        <f t="shared" si="14"/>
        <v>498935.75386838155</v>
      </c>
      <c r="M75" s="72">
        <f t="shared" si="11"/>
        <v>0.55886954951229562</v>
      </c>
      <c r="N75" s="76">
        <f t="shared" si="12"/>
        <v>0.78474031368633146</v>
      </c>
      <c r="O75" s="72">
        <f t="shared" si="6"/>
        <v>0.22587076417403584</v>
      </c>
      <c r="P75" s="77"/>
      <c r="Q75" s="78">
        <v>1883</v>
      </c>
      <c r="R75" s="72">
        <f>+O75</f>
        <v>0.22587076417403584</v>
      </c>
    </row>
    <row r="76" spans="1:26" ht="17" thickBot="1" x14ac:dyDescent="0.25">
      <c r="A76" s="65">
        <v>1885</v>
      </c>
      <c r="B76" s="73">
        <v>302934.94999999995</v>
      </c>
      <c r="C76" s="74">
        <v>426299.00000000006</v>
      </c>
      <c r="D76" s="56">
        <f t="shared" si="15"/>
        <v>5.2615083588740043E-2</v>
      </c>
      <c r="E76" s="56">
        <f t="shared" si="15"/>
        <v>7.4041498080021126E-2</v>
      </c>
      <c r="F76" s="55">
        <f t="shared" si="9"/>
        <v>-123364.0500000001</v>
      </c>
      <c r="G76" s="40">
        <v>498541</v>
      </c>
      <c r="H76" s="57">
        <f t="shared" si="10"/>
        <v>0.60764300228065482</v>
      </c>
      <c r="I76" s="57">
        <f t="shared" si="5"/>
        <v>0.85509316184626749</v>
      </c>
      <c r="J76" s="1">
        <f>LN(G77/G60)/16</f>
        <v>0</v>
      </c>
      <c r="K76" s="68">
        <v>1885</v>
      </c>
      <c r="L76" s="75">
        <f>L74*(1+$J$76)</f>
        <v>498935.75386838155</v>
      </c>
      <c r="M76" s="72">
        <f t="shared" si="11"/>
        <v>0.64992099180276741</v>
      </c>
      <c r="N76" s="76">
        <f t="shared" si="12"/>
        <v>0.86644383900785749</v>
      </c>
      <c r="O76" s="72">
        <f t="shared" si="6"/>
        <v>0.21652284720509007</v>
      </c>
      <c r="P76" s="77"/>
      <c r="Q76" s="78">
        <v>1884</v>
      </c>
      <c r="R76" s="72">
        <v>3.3570815220467343E-2</v>
      </c>
    </row>
    <row r="77" spans="1:26" ht="17" thickBot="1" x14ac:dyDescent="0.25">
      <c r="A77" s="65">
        <v>1886</v>
      </c>
      <c r="B77" s="73">
        <v>377562.75</v>
      </c>
      <c r="C77" s="74">
        <v>306219.65000000002</v>
      </c>
      <c r="D77" s="56">
        <f t="shared" si="15"/>
        <v>6.5576770363553499E-2</v>
      </c>
      <c r="E77" s="56">
        <f t="shared" si="15"/>
        <v>5.3185584830224189E-2</v>
      </c>
      <c r="F77" s="55">
        <f t="shared" si="9"/>
        <v>71343.099999999977</v>
      </c>
      <c r="G77" s="40">
        <v>498541</v>
      </c>
      <c r="H77" s="57">
        <f t="shared" si="10"/>
        <v>0.75733540471094651</v>
      </c>
      <c r="I77" s="57">
        <f t="shared" si="5"/>
        <v>0.6142316278901836</v>
      </c>
      <c r="K77" s="68">
        <v>1886</v>
      </c>
      <c r="L77" s="75">
        <f>L76*(1+$J$76)</f>
        <v>498935.75386838155</v>
      </c>
      <c r="M77" s="72">
        <f t="shared" si="11"/>
        <v>0.60716224013064757</v>
      </c>
      <c r="N77" s="76">
        <f t="shared" si="12"/>
        <v>0.85441661916347056</v>
      </c>
      <c r="O77" s="72">
        <f t="shared" si="6"/>
        <v>0.24725437903282299</v>
      </c>
      <c r="P77" s="77"/>
      <c r="Q77" s="78">
        <v>1885</v>
      </c>
      <c r="R77" s="72">
        <v>0.24725437903282299</v>
      </c>
    </row>
    <row r="78" spans="1:26" ht="17" thickBot="1" x14ac:dyDescent="0.25">
      <c r="A78" s="53" t="s">
        <v>73</v>
      </c>
      <c r="B78" s="95">
        <f>SUM(B47:B77)</f>
        <v>5757568.54</v>
      </c>
      <c r="C78" s="95">
        <f>SUM(C47:C77)</f>
        <v>6118270.5899999999</v>
      </c>
      <c r="D78" s="96">
        <f>+D77+D76+D75+D74+D72+D71+D70+D69+D68+D67+D66+D65+D64+D63+D62+D61+D60+D59+D58+D57+D56+D55+D54+D50+D49+D48+D47</f>
        <v>0.99999999999999978</v>
      </c>
      <c r="E78" s="96">
        <f>+E77+E76+E75+E74+E72+E71+E70+E69+E68+E67+E66+E65+E64+E63+E62+E61+E60+E59+E58+E57+E56+E55+E54+E50+E49+E48+E47</f>
        <v>1.0626483293241</v>
      </c>
      <c r="F78" s="97">
        <f>+F77+F76+F75+F74+F72+F71+F70+F69+F68+F67+F66+F65+F64+F63+F62+F61+F60+F59+F58+F57+F56+F55+F54+F50+F49+F48+F47</f>
        <v>-360702.04999999993</v>
      </c>
      <c r="G78" s="98">
        <f>SUM(G47:G77)</f>
        <v>14528315</v>
      </c>
      <c r="H78" s="97">
        <f>+H77+H76+H75+H74+H72+H71+H70+H69+H68+H67+H66+H65+H64+H63+H62+H61+H60+H59+H58+H57+H56+H55+H54+H50+H49+H48+H47</f>
        <v>11.739065205640312</v>
      </c>
      <c r="I78" s="97">
        <f>+I77+I76+I75+I74+I72+I71+I70+I69+I68+I67+I66+I65+I64+I63+I62+I61+I60+I59+I58+I57+I56+I55+I54+I50+I49+I48+I47</f>
        <v>12.511739459190311</v>
      </c>
      <c r="L78" s="75">
        <f>L77*(1+$J$76)</f>
        <v>498935.75386838155</v>
      </c>
      <c r="M78" s="72">
        <f t="shared" si="11"/>
        <v>0.75673620716225609</v>
      </c>
      <c r="N78" s="76">
        <f t="shared" si="12"/>
        <v>0.61374565287373706</v>
      </c>
      <c r="O78" s="72">
        <f t="shared" si="6"/>
        <v>-0.14299055428851903</v>
      </c>
      <c r="Q78" s="78">
        <v>1886</v>
      </c>
      <c r="R78" s="72">
        <v>-0.14299055428851903</v>
      </c>
    </row>
    <row r="80" spans="1:26" ht="16" thickBot="1" x14ac:dyDescent="0.25"/>
    <row r="81" spans="1:38" ht="33" thickBot="1" x14ac:dyDescent="0.25">
      <c r="A81" s="1" t="s">
        <v>32</v>
      </c>
      <c r="B81" s="47" t="s">
        <v>33</v>
      </c>
      <c r="C81" s="59" t="s">
        <v>34</v>
      </c>
      <c r="D81" s="59" t="s">
        <v>41</v>
      </c>
      <c r="E81" s="99" t="s">
        <v>42</v>
      </c>
    </row>
    <row r="82" spans="1:38" ht="33" thickBot="1" x14ac:dyDescent="0.25">
      <c r="A82" s="47" t="s">
        <v>32</v>
      </c>
      <c r="B82" s="99" t="s">
        <v>40</v>
      </c>
      <c r="C82" s="99">
        <v>72374.399999999994</v>
      </c>
      <c r="D82" s="99" t="s">
        <v>41</v>
      </c>
      <c r="E82" s="99" t="s">
        <v>42</v>
      </c>
    </row>
    <row r="83" spans="1:38" ht="16" hidden="1" thickBot="1" x14ac:dyDescent="0.25">
      <c r="A83" s="55">
        <v>1857</v>
      </c>
      <c r="B83" s="55">
        <v>73158</v>
      </c>
      <c r="C83" s="55">
        <v>72384</v>
      </c>
      <c r="D83" s="55"/>
      <c r="E83" s="55"/>
      <c r="J83" s="69">
        <v>1864</v>
      </c>
    </row>
    <row r="84" spans="1:38" ht="17" hidden="1" thickBot="1" x14ac:dyDescent="0.25">
      <c r="A84" s="55">
        <v>1858</v>
      </c>
      <c r="B84" s="55">
        <v>17269.7</v>
      </c>
      <c r="C84" s="100">
        <v>93167.72</v>
      </c>
      <c r="D84" s="100">
        <v>4.3962620820874494E-2</v>
      </c>
      <c r="E84" s="100">
        <v>0.18426436738902119</v>
      </c>
      <c r="G84" s="69">
        <v>1858</v>
      </c>
      <c r="H84" s="69">
        <v>1859</v>
      </c>
      <c r="I84" s="69">
        <v>1860</v>
      </c>
      <c r="J84" s="72">
        <v>0.16951665090587836</v>
      </c>
      <c r="K84" s="69">
        <v>1865</v>
      </c>
      <c r="P84" s="69">
        <v>1870</v>
      </c>
      <c r="S84" s="69">
        <v>1873</v>
      </c>
      <c r="T84" s="69">
        <v>1874</v>
      </c>
      <c r="U84" s="69">
        <v>1875</v>
      </c>
      <c r="V84" s="69">
        <v>1876</v>
      </c>
      <c r="W84" s="69">
        <v>1877</v>
      </c>
      <c r="X84" s="69">
        <v>1878</v>
      </c>
      <c r="Y84" s="69">
        <v>1879</v>
      </c>
      <c r="Z84" s="69">
        <v>1880</v>
      </c>
      <c r="AA84" s="69">
        <v>1881</v>
      </c>
      <c r="AB84" s="69">
        <v>1882</v>
      </c>
      <c r="AC84" s="69">
        <v>1884</v>
      </c>
      <c r="AD84" s="69">
        <v>1885</v>
      </c>
      <c r="AE84" s="69">
        <v>1886</v>
      </c>
    </row>
    <row r="85" spans="1:38" ht="17" thickBot="1" x14ac:dyDescent="0.25">
      <c r="A85" s="55">
        <v>1859</v>
      </c>
      <c r="B85" s="55">
        <v>74509.8</v>
      </c>
      <c r="C85" s="100">
        <v>72857.41</v>
      </c>
      <c r="D85" s="100">
        <v>0.14685566396882982</v>
      </c>
      <c r="E85" s="100">
        <v>0.15815174248479252</v>
      </c>
      <c r="F85" s="1" t="s">
        <v>74</v>
      </c>
      <c r="G85" s="72">
        <v>4.3962620820874494E-2</v>
      </c>
      <c r="H85" s="72">
        <v>0.14685566396882982</v>
      </c>
      <c r="I85" s="72">
        <v>0.17170761637975357</v>
      </c>
      <c r="J85" s="101">
        <v>0.2</v>
      </c>
      <c r="K85" s="72">
        <v>0.24938371341466956</v>
      </c>
      <c r="L85" s="69">
        <v>1866</v>
      </c>
      <c r="M85" s="69">
        <v>1867</v>
      </c>
      <c r="N85" s="69">
        <v>1868</v>
      </c>
      <c r="O85" s="69">
        <v>1869</v>
      </c>
      <c r="P85" s="102">
        <v>0.25285820673673509</v>
      </c>
      <c r="Q85" s="69">
        <v>1871</v>
      </c>
      <c r="R85" s="69">
        <v>1872</v>
      </c>
      <c r="S85" s="72">
        <v>0.76370800658338478</v>
      </c>
      <c r="T85" s="72">
        <v>0.45969126931020438</v>
      </c>
      <c r="U85" s="72">
        <v>0.16543236150154506</v>
      </c>
      <c r="V85" s="72">
        <v>0.14785873617600259</v>
      </c>
      <c r="W85" s="72">
        <v>0.13718295285379728</v>
      </c>
      <c r="X85" s="72">
        <v>0.93161998593233386</v>
      </c>
      <c r="Y85" s="72">
        <v>1.1322071942533494</v>
      </c>
      <c r="Z85" s="72">
        <v>1.1683528299592993</v>
      </c>
      <c r="AA85" s="72">
        <v>1.1973465428528758</v>
      </c>
      <c r="AB85" s="72">
        <v>0.54866983950846515</v>
      </c>
      <c r="AC85" s="72">
        <v>0.64992099180276741</v>
      </c>
      <c r="AD85" s="72">
        <v>0.60716224013064757</v>
      </c>
      <c r="AE85" s="72">
        <v>0.75673620716225609</v>
      </c>
    </row>
    <row r="86" spans="1:38" ht="17" thickBot="1" x14ac:dyDescent="0.25">
      <c r="A86" s="55">
        <v>1860</v>
      </c>
      <c r="B86" s="55">
        <v>72202.659999999989</v>
      </c>
      <c r="C86" s="100" t="s">
        <v>49</v>
      </c>
      <c r="D86" s="100">
        <v>0.17170761637975357</v>
      </c>
      <c r="E86" s="100">
        <v>0.13038596477266559</v>
      </c>
      <c r="F86" s="1" t="s">
        <v>75</v>
      </c>
      <c r="G86" s="101">
        <v>0.18</v>
      </c>
      <c r="H86" s="101">
        <v>0.16</v>
      </c>
      <c r="I86" s="101">
        <v>0.13</v>
      </c>
      <c r="K86" s="101">
        <v>0.21</v>
      </c>
      <c r="L86" s="72">
        <v>0.24631443270512504</v>
      </c>
      <c r="M86" s="72">
        <v>0.2455817016178285</v>
      </c>
      <c r="N86" s="102">
        <v>0.2</v>
      </c>
      <c r="O86" s="102">
        <v>0.18</v>
      </c>
      <c r="P86" s="72">
        <v>0.25285820673673509</v>
      </c>
      <c r="Q86" s="72">
        <v>0.192687133071969</v>
      </c>
      <c r="R86" s="72">
        <v>0.20639531082225354</v>
      </c>
      <c r="S86" s="72">
        <v>0.76370800658338478</v>
      </c>
      <c r="T86" s="72">
        <v>0.45969126931020438</v>
      </c>
      <c r="U86" s="72">
        <v>0.16543236150154506</v>
      </c>
      <c r="V86" s="72">
        <v>0.14785873617600259</v>
      </c>
      <c r="W86" s="72">
        <v>0.13718295285379728</v>
      </c>
      <c r="X86" s="72">
        <v>0.93161998593233386</v>
      </c>
      <c r="Y86" s="72">
        <v>1.1322071942533494</v>
      </c>
      <c r="Z86" s="72">
        <v>1.1683528299592993</v>
      </c>
      <c r="AA86" s="72">
        <v>1.1973465428528758</v>
      </c>
      <c r="AB86" s="72">
        <v>0.54866983950846515</v>
      </c>
      <c r="AC86" s="72">
        <v>0.64992099180276741</v>
      </c>
      <c r="AD86" s="72">
        <v>0.60716224013064757</v>
      </c>
      <c r="AE86" s="72">
        <v>0.75673620716225609</v>
      </c>
    </row>
    <row r="87" spans="1:38" ht="17" hidden="1" thickBot="1" x14ac:dyDescent="0.25">
      <c r="A87" s="55">
        <v>1861</v>
      </c>
      <c r="B87" s="55" t="s">
        <v>49</v>
      </c>
      <c r="C87" s="100" t="s">
        <v>49</v>
      </c>
      <c r="D87" s="100" t="s">
        <v>49</v>
      </c>
      <c r="E87" s="100" t="s">
        <v>49</v>
      </c>
      <c r="L87" s="101">
        <v>0.2</v>
      </c>
      <c r="M87" s="101">
        <v>0.2</v>
      </c>
      <c r="N87" s="101">
        <v>0.36</v>
      </c>
      <c r="O87" s="101">
        <v>0.2</v>
      </c>
      <c r="Q87" s="72">
        <v>0.192687133071969</v>
      </c>
      <c r="R87" s="72">
        <v>0.20639531082225354</v>
      </c>
      <c r="W87" s="1">
        <v>0.22734570357113129</v>
      </c>
      <c r="X87" s="1">
        <v>9.1574916501279538E-2</v>
      </c>
      <c r="Y87" s="1" t="s">
        <v>49</v>
      </c>
      <c r="Z87" s="1">
        <v>9.1117643198592585E-2</v>
      </c>
      <c r="AA87" s="1">
        <v>0.1359476034220895</v>
      </c>
      <c r="AB87" s="1">
        <v>0.23727423637639258</v>
      </c>
      <c r="AC87" s="1">
        <v>1.1501932774923695</v>
      </c>
      <c r="AD87" s="1">
        <v>0.78712859712916183</v>
      </c>
      <c r="AE87" s="1">
        <v>0.81474217241050861</v>
      </c>
      <c r="AF87" s="1">
        <v>1.161602461853011</v>
      </c>
      <c r="AG87" s="1">
        <v>1.3759899840353105</v>
      </c>
      <c r="AH87" s="1">
        <v>0.69034024386807424</v>
      </c>
      <c r="AI87" s="1" t="s">
        <v>49</v>
      </c>
      <c r="AJ87" s="1">
        <v>0.68349180702323475</v>
      </c>
      <c r="AK87" s="1">
        <v>0.85441661916347056</v>
      </c>
      <c r="AL87" s="1">
        <v>0.61374565287373706</v>
      </c>
    </row>
    <row r="88" spans="1:38" ht="17" hidden="1" thickBot="1" x14ac:dyDescent="0.25">
      <c r="A88" s="55">
        <v>1862</v>
      </c>
      <c r="B88" s="55" t="s">
        <v>49</v>
      </c>
      <c r="C88" s="100" t="s">
        <v>49</v>
      </c>
      <c r="D88" s="100" t="s">
        <v>49</v>
      </c>
      <c r="E88" s="100" t="s">
        <v>49</v>
      </c>
      <c r="R88" s="1">
        <v>0.25288626646164247</v>
      </c>
    </row>
    <row r="89" spans="1:38" ht="17" hidden="1" thickBot="1" x14ac:dyDescent="0.25">
      <c r="A89" s="55">
        <v>1863</v>
      </c>
      <c r="B89" s="55" t="s">
        <v>49</v>
      </c>
      <c r="C89" s="100">
        <v>94193.65</v>
      </c>
      <c r="D89" s="100" t="s">
        <v>49</v>
      </c>
      <c r="E89" s="100" t="s">
        <v>49</v>
      </c>
    </row>
    <row r="90" spans="1:38" ht="17" thickBot="1" x14ac:dyDescent="0.25">
      <c r="A90" s="55">
        <v>1864</v>
      </c>
      <c r="B90" s="55">
        <v>81677.2</v>
      </c>
      <c r="C90" s="100">
        <v>103389.85</v>
      </c>
      <c r="D90" s="100">
        <v>0.16951665090587836</v>
      </c>
      <c r="E90" s="100">
        <v>0.19549387203038901</v>
      </c>
    </row>
    <row r="91" spans="1:38" ht="17" thickBot="1" x14ac:dyDescent="0.25">
      <c r="A91" s="55">
        <v>1865</v>
      </c>
      <c r="B91" s="55">
        <v>120860</v>
      </c>
      <c r="C91" s="100">
        <v>99819.85</v>
      </c>
      <c r="D91" s="100">
        <v>0.24938371341466956</v>
      </c>
      <c r="E91" s="100">
        <v>0.21333563397638319</v>
      </c>
    </row>
    <row r="92" spans="1:38" ht="17" thickBot="1" x14ac:dyDescent="0.25">
      <c r="A92" s="55">
        <v>1866</v>
      </c>
      <c r="B92" s="55">
        <v>120068.86</v>
      </c>
      <c r="C92" s="100">
        <v>99879.4</v>
      </c>
      <c r="D92" s="100">
        <v>0.24631443270512504</v>
      </c>
      <c r="E92" s="100">
        <v>0.20477474113988153</v>
      </c>
    </row>
    <row r="93" spans="1:38" ht="17" thickBot="1" x14ac:dyDescent="0.25">
      <c r="A93" s="55">
        <v>1867</v>
      </c>
      <c r="B93" s="55">
        <v>120410</v>
      </c>
      <c r="C93" s="100">
        <v>179647.85</v>
      </c>
      <c r="D93" s="100">
        <v>0.2455817016178285</v>
      </c>
      <c r="E93" s="100">
        <v>0.20370860400770482</v>
      </c>
    </row>
    <row r="94" spans="1:38" ht="17" thickBot="1" x14ac:dyDescent="0.25">
      <c r="A94" s="55">
        <v>1868</v>
      </c>
      <c r="B94" s="55">
        <v>100415</v>
      </c>
      <c r="C94" s="100">
        <v>99549.67</v>
      </c>
      <c r="D94" s="100">
        <v>0.20361324042169426</v>
      </c>
      <c r="E94" s="100">
        <v>0.36427506720400804</v>
      </c>
    </row>
    <row r="95" spans="1:38" ht="17" thickBot="1" x14ac:dyDescent="0.25">
      <c r="A95" s="55">
        <v>1869</v>
      </c>
      <c r="B95" s="55">
        <v>88445.88</v>
      </c>
      <c r="C95" s="100">
        <v>126174</v>
      </c>
      <c r="D95" s="100">
        <v>0.17830314579449519</v>
      </c>
      <c r="E95" s="100">
        <v>0.20068791586226381</v>
      </c>
    </row>
    <row r="96" spans="1:38" ht="17" thickBot="1" x14ac:dyDescent="0.25">
      <c r="A96" s="55">
        <v>1870</v>
      </c>
      <c r="B96" s="55">
        <v>126160</v>
      </c>
      <c r="C96" s="100">
        <v>113430.9</v>
      </c>
      <c r="D96" s="100">
        <v>0.25285820673673509</v>
      </c>
      <c r="E96" s="100">
        <v>0.25288626646164247</v>
      </c>
    </row>
    <row r="97" spans="1:5" ht="17" thickBot="1" x14ac:dyDescent="0.25">
      <c r="A97" s="55">
        <v>1871</v>
      </c>
      <c r="B97" s="55">
        <v>96138.5</v>
      </c>
      <c r="C97" s="100">
        <v>45690</v>
      </c>
      <c r="D97" s="100">
        <v>0.192687133071969</v>
      </c>
      <c r="E97" s="100">
        <v>0.22734570357113129</v>
      </c>
    </row>
    <row r="98" spans="1:5" ht="17" thickBot="1" x14ac:dyDescent="0.25">
      <c r="A98" s="55">
        <v>1872</v>
      </c>
      <c r="B98" s="55">
        <v>102978</v>
      </c>
      <c r="C98" s="100">
        <v>381041.23</v>
      </c>
      <c r="D98" s="100">
        <v>0.20639531082225354</v>
      </c>
      <c r="E98" s="100">
        <v>9.1574916501279538E-2</v>
      </c>
    </row>
    <row r="99" spans="1:5" ht="17" hidden="1" thickBot="1" x14ac:dyDescent="0.25">
      <c r="A99" s="55">
        <v>1873</v>
      </c>
      <c r="B99" s="55">
        <v>341754.23</v>
      </c>
      <c r="C99" s="100">
        <v>45461.85</v>
      </c>
      <c r="D99" s="100">
        <v>0.76370800658338478</v>
      </c>
      <c r="E99" s="100" t="s">
        <v>49</v>
      </c>
    </row>
    <row r="100" spans="1:5" ht="17" thickBot="1" x14ac:dyDescent="0.25">
      <c r="A100" s="55">
        <v>1874</v>
      </c>
      <c r="B100" s="55">
        <v>229356.41000000003</v>
      </c>
      <c r="C100" s="100">
        <v>67829.119999999995</v>
      </c>
      <c r="D100" s="100">
        <v>0.45969126931020438</v>
      </c>
      <c r="E100" s="100">
        <v>9.1117643198592585E-2</v>
      </c>
    </row>
    <row r="101" spans="1:5" ht="17" thickBot="1" x14ac:dyDescent="0.25">
      <c r="A101" s="55">
        <v>1875</v>
      </c>
      <c r="B101" s="55">
        <v>82540.12000000001</v>
      </c>
      <c r="C101" s="100">
        <v>118384.59999999999</v>
      </c>
      <c r="D101" s="100">
        <v>0.16543236150154506</v>
      </c>
      <c r="E101" s="100">
        <v>0.1359476034220895</v>
      </c>
    </row>
    <row r="102" spans="1:5" ht="17" thickBot="1" x14ac:dyDescent="0.25">
      <c r="A102" s="55">
        <v>1876</v>
      </c>
      <c r="B102" s="55">
        <v>73772.009999999995</v>
      </c>
      <c r="C102" s="100">
        <v>266880</v>
      </c>
      <c r="D102" s="100">
        <v>0.14785873617600259</v>
      </c>
      <c r="E102" s="100">
        <v>0.23727423637639258</v>
      </c>
    </row>
    <row r="103" spans="1:5" ht="17" thickBot="1" x14ac:dyDescent="0.25">
      <c r="A103" s="55">
        <v>1877</v>
      </c>
      <c r="B103" s="55">
        <v>68445.48</v>
      </c>
      <c r="C103" s="100">
        <v>392726.6</v>
      </c>
      <c r="D103" s="100">
        <v>0.13718295285379728</v>
      </c>
      <c r="E103" s="100">
        <v>1.1501932774923695</v>
      </c>
    </row>
    <row r="104" spans="1:5" ht="17" thickBot="1" x14ac:dyDescent="0.25">
      <c r="A104" s="55">
        <v>1878</v>
      </c>
      <c r="B104" s="55">
        <v>464818.52</v>
      </c>
      <c r="C104" s="100">
        <v>406504</v>
      </c>
      <c r="D104" s="100">
        <v>0.93161998593233386</v>
      </c>
      <c r="E104" s="100">
        <v>0.78712859712916183</v>
      </c>
    </row>
    <row r="105" spans="1:5" ht="17" thickBot="1" x14ac:dyDescent="0.25">
      <c r="A105" s="55">
        <v>1879</v>
      </c>
      <c r="B105" s="55">
        <v>564898.65</v>
      </c>
      <c r="C105" s="100">
        <v>579565</v>
      </c>
      <c r="D105" s="100">
        <v>1.1322071942533494</v>
      </c>
      <c r="E105" s="100">
        <v>0.81474217241050861</v>
      </c>
    </row>
    <row r="106" spans="1:5" ht="17" thickBot="1" x14ac:dyDescent="0.25">
      <c r="A106" s="55">
        <v>1880</v>
      </c>
      <c r="B106" s="55">
        <v>582933</v>
      </c>
      <c r="C106" s="100">
        <v>686530.6</v>
      </c>
      <c r="D106" s="100">
        <v>1.1683528299592993</v>
      </c>
      <c r="E106" s="100">
        <v>1.161602461853011</v>
      </c>
    </row>
    <row r="107" spans="1:5" ht="17" thickBot="1" x14ac:dyDescent="0.25">
      <c r="A107" s="55">
        <v>1881</v>
      </c>
      <c r="B107" s="55">
        <v>597399</v>
      </c>
      <c r="C107" s="100">
        <v>344435.43</v>
      </c>
      <c r="D107" s="100">
        <v>1.1973465428528758</v>
      </c>
      <c r="E107" s="100">
        <v>1.3759899840353105</v>
      </c>
    </row>
    <row r="108" spans="1:5" ht="17" thickBot="1" x14ac:dyDescent="0.25">
      <c r="A108" s="55">
        <v>1882</v>
      </c>
      <c r="B108" s="55">
        <v>273751</v>
      </c>
      <c r="C108" s="100" t="s">
        <v>49</v>
      </c>
      <c r="D108" s="100">
        <v>0.54866983950846515</v>
      </c>
      <c r="E108" s="100">
        <v>0.69034024386807424</v>
      </c>
    </row>
    <row r="109" spans="1:5" ht="17" hidden="1" thickBot="1" x14ac:dyDescent="0.25">
      <c r="A109" s="55">
        <v>1883</v>
      </c>
      <c r="B109" s="55" t="s">
        <v>49</v>
      </c>
      <c r="C109" s="100">
        <v>391535</v>
      </c>
      <c r="D109" s="100" t="s">
        <v>49</v>
      </c>
      <c r="E109" s="100" t="s">
        <v>49</v>
      </c>
    </row>
    <row r="110" spans="1:5" ht="17" thickBot="1" x14ac:dyDescent="0.25">
      <c r="A110" s="55">
        <v>1883</v>
      </c>
      <c r="B110" s="55">
        <v>278840</v>
      </c>
      <c r="C110" s="100">
        <v>432299.81</v>
      </c>
      <c r="D110" s="100">
        <v>0.64992099180276741</v>
      </c>
      <c r="E110" s="100">
        <v>0.68349180702323475</v>
      </c>
    </row>
    <row r="111" spans="1:5" ht="17" thickBot="1" x14ac:dyDescent="0.25">
      <c r="A111" s="55">
        <v>1884</v>
      </c>
      <c r="B111" s="55">
        <v>324268.82</v>
      </c>
      <c r="C111" s="100">
        <v>426299.00000000006</v>
      </c>
      <c r="D111" s="100">
        <v>0.60716224013064757</v>
      </c>
      <c r="E111" s="100">
        <v>0.85441661916347056</v>
      </c>
    </row>
    <row r="112" spans="1:5" ht="17" thickBot="1" x14ac:dyDescent="0.25">
      <c r="A112" s="55">
        <v>1885</v>
      </c>
      <c r="B112" s="55">
        <v>302934.94999999995</v>
      </c>
      <c r="C112" s="100">
        <v>306219.65000000002</v>
      </c>
      <c r="D112" s="100">
        <v>0.75673620716225609</v>
      </c>
      <c r="E112" s="100">
        <v>0.61374565287373706</v>
      </c>
    </row>
    <row r="113" spans="3:3" x14ac:dyDescent="0.2">
      <c r="C113" s="1">
        <v>6118270.5899999999</v>
      </c>
    </row>
  </sheetData>
  <autoFilter ref="M30:N39" xr:uid="{A372957F-9E7A-8946-8049-C96D3319A7F4}">
    <sortState xmlns:xlrd2="http://schemas.microsoft.com/office/spreadsheetml/2017/richdata2" ref="M31:N39">
      <sortCondition ref="N30:N39"/>
    </sortState>
  </autoFilter>
  <mergeCells count="5">
    <mergeCell ref="A1:J1"/>
    <mergeCell ref="A18:J18"/>
    <mergeCell ref="A32:B32"/>
    <mergeCell ref="E32:F32"/>
    <mergeCell ref="E44:I4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asfdsadfgt</vt:lpstr>
      <vt:lpstr>nacional_consolidado_juanis</vt:lpstr>
      <vt:lpstr>Feuil1</vt:lpstr>
      <vt:lpstr>analfabetismo_masculino-1912</vt:lpstr>
      <vt:lpstr>censos_edwin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Adolfo Castillo Alvarez</dc:creator>
  <cp:lastModifiedBy>Gustavo Adolfo Castillo Alvarez</cp:lastModifiedBy>
  <dcterms:created xsi:type="dcterms:W3CDTF">2021-12-13T20:49:46Z</dcterms:created>
  <dcterms:modified xsi:type="dcterms:W3CDTF">2021-12-14T02:49:45Z</dcterms:modified>
</cp:coreProperties>
</file>