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st\Desktop\"/>
    </mc:Choice>
  </mc:AlternateContent>
  <xr:revisionPtr revIDLastSave="0" documentId="13_ncr:1_{DB44518B-DE97-4660-970C-46DA1DAD87FD}" xr6:coauthVersionLast="45" xr6:coauthVersionMax="45" xr10:uidLastSave="{00000000-0000-0000-0000-000000000000}"/>
  <bookViews>
    <workbookView xWindow="-120" yWindow="-120" windowWidth="29040" windowHeight="15840" xr2:uid="{F9495A96-D5F9-411A-A1B5-01E5EC4F74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5" i="1"/>
  <c r="Q7" i="1"/>
  <c r="P6" i="1"/>
  <c r="P7" i="1"/>
  <c r="P8" i="1"/>
  <c r="P9" i="1"/>
  <c r="P10" i="1"/>
  <c r="P11" i="1"/>
  <c r="P5" i="1"/>
  <c r="N9" i="1"/>
  <c r="M6" i="1"/>
  <c r="N6" i="1" s="1"/>
  <c r="M7" i="1"/>
  <c r="N7" i="1" s="1"/>
  <c r="O7" i="1" s="1"/>
  <c r="M8" i="1"/>
  <c r="N8" i="1" s="1"/>
  <c r="M9" i="1"/>
  <c r="M10" i="1"/>
  <c r="N10" i="1" s="1"/>
  <c r="M11" i="1"/>
  <c r="N11" i="1" s="1"/>
  <c r="O11" i="1" s="1"/>
  <c r="Q11" i="1" s="1"/>
  <c r="M5" i="1"/>
  <c r="N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5" i="1"/>
  <c r="K5" i="1" s="1"/>
  <c r="L5" i="1" s="1"/>
  <c r="G5" i="1"/>
  <c r="H5" i="1" s="1"/>
  <c r="I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5" i="1"/>
  <c r="F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O6" i="1" l="1"/>
  <c r="Q6" i="1" s="1"/>
  <c r="O8" i="1"/>
  <c r="Q8" i="1" s="1"/>
  <c r="O9" i="1"/>
  <c r="Q9" i="1" s="1"/>
  <c r="O5" i="1"/>
  <c r="Q5" i="1" s="1"/>
  <c r="O10" i="1"/>
  <c r="Q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tc={FD5F2470-7942-401C-837B-6D1761551707}</author>
    <author>tc={F8B08F96-A6CF-40CB-8F99-E827B8EFCFEF}</author>
  </authors>
  <commentList>
    <comment ref="G4" authorId="0" shapeId="0" xr:uid="{FD5F2470-7942-401C-837B-6D1761551707}">
      <text>
        <t>[Threaded comment]
Your version of Excel allows you to read this threaded comment; however, any edits to it will get removed if the file is opened in a newer version of Excel. Learn more: https://go.microsoft.com/fwlink/?linkid=870924
Comment:
    Put on parallel R0'</t>
      </text>
    </comment>
    <comment ref="J4" authorId="1" shapeId="0" xr:uid="{F8B08F96-A6CF-40CB-8F99-E827B8EFCFEF}">
      <text>
        <t>[Threaded comment]
Your version of Excel allows you to read this threaded comment; however, any edits to it will get removed if the file is opened in a newer version of Excel. Learn more: https://go.microsoft.com/fwlink/?linkid=870924
Comment:
    Put on parallel R0'</t>
      </text>
    </comment>
  </commentList>
</comments>
</file>

<file path=xl/sharedStrings.xml><?xml version="1.0" encoding="utf-8"?>
<sst xmlns="http://schemas.openxmlformats.org/spreadsheetml/2006/main" count="32" uniqueCount="32">
  <si>
    <t>R0</t>
  </si>
  <si>
    <t>Conditions</t>
  </si>
  <si>
    <t>Brightness settings</t>
  </si>
  <si>
    <t>R</t>
  </si>
  <si>
    <t>V_A3</t>
  </si>
  <si>
    <t>Direct exposure</t>
  </si>
  <si>
    <t>Cloudy out</t>
  </si>
  <si>
    <t>Bright in</t>
  </si>
  <si>
    <t>Indoors, w/ curtains</t>
  </si>
  <si>
    <t>Dark in</t>
  </si>
  <si>
    <t>Very dark room (bathrooms, closed win)</t>
  </si>
  <si>
    <t>Pitch black</t>
  </si>
  <si>
    <t>Vin</t>
  </si>
  <si>
    <t>V</t>
  </si>
  <si>
    <t>Ohm</t>
  </si>
  <si>
    <t>ADC</t>
  </si>
  <si>
    <t>ADC res</t>
  </si>
  <si>
    <t>R'</t>
  </si>
  <si>
    <t>R0'</t>
  </si>
  <si>
    <t>V'_A3</t>
  </si>
  <si>
    <t>ADC'</t>
  </si>
  <si>
    <t>R1</t>
  </si>
  <si>
    <t>R''</t>
  </si>
  <si>
    <t>V''_A3</t>
  </si>
  <si>
    <t>ADC''</t>
  </si>
  <si>
    <t>R2</t>
  </si>
  <si>
    <t>V2_A3</t>
  </si>
  <si>
    <t>ADC2</t>
  </si>
  <si>
    <t>ADC+ADC2</t>
  </si>
  <si>
    <t>Ideal</t>
  </si>
  <si>
    <t>Diff</t>
  </si>
  <si>
    <t>Bright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</si>
</sst>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11"/>
      <color theme="1" tint="0.499984740745262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" fontId="0" fillId="0" borderId="0" xfId="0" applyNumberFormat="1"/>
    <xf numFmtId="0" fontId="3" fillId="0" borderId="0" xfId="0" applyFont="1"/>
    <xf numFmtId="11" fontId="3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100</c:v>
                </c:pt>
                <c:pt idx="1">
                  <c:v>85</c:v>
                </c:pt>
                <c:pt idx="2">
                  <c:v>75</c:v>
                </c:pt>
                <c:pt idx="3">
                  <c:v>55</c:v>
                </c:pt>
                <c:pt idx="4">
                  <c:v>45</c:v>
                </c:pt>
                <c:pt idx="5">
                  <c:v>35</c:v>
                </c:pt>
                <c:pt idx="6">
                  <c:v>10</c:v>
                </c:pt>
              </c:numCache>
            </c:numRef>
          </c:xVal>
          <c:yVal>
            <c:numRef>
              <c:f>Sheet1!$F$5:$F$11</c:f>
              <c:numCache>
                <c:formatCode>0</c:formatCode>
                <c:ptCount val="7"/>
                <c:pt idx="0">
                  <c:v>1018.9054726368161</c:v>
                </c:pt>
                <c:pt idx="1">
                  <c:v>975.23809523809518</c:v>
                </c:pt>
                <c:pt idx="2">
                  <c:v>930.90909090909076</c:v>
                </c:pt>
                <c:pt idx="3">
                  <c:v>512</c:v>
                </c:pt>
                <c:pt idx="4">
                  <c:v>146.28571428571428</c:v>
                </c:pt>
                <c:pt idx="5">
                  <c:v>33.032258064516128</c:v>
                </c:pt>
                <c:pt idx="6">
                  <c:v>2.5536159600997506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5-4F33-9BDB-3B042A8B0368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ADC'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100</c:v>
                </c:pt>
                <c:pt idx="1">
                  <c:v>85</c:v>
                </c:pt>
                <c:pt idx="2">
                  <c:v>75</c:v>
                </c:pt>
                <c:pt idx="3">
                  <c:v>55</c:v>
                </c:pt>
                <c:pt idx="4">
                  <c:v>45</c:v>
                </c:pt>
                <c:pt idx="5">
                  <c:v>35</c:v>
                </c:pt>
                <c:pt idx="6">
                  <c:v>10</c:v>
                </c:pt>
              </c:numCache>
            </c:numRef>
          </c:xVal>
          <c:yVal>
            <c:numRef>
              <c:f>Sheet1!$I$5:$I$11</c:f>
              <c:numCache>
                <c:formatCode>0</c:formatCode>
                <c:ptCount val="7"/>
                <c:pt idx="0">
                  <c:v>1018.9057260832794</c:v>
                </c:pt>
                <c:pt idx="1">
                  <c:v>975.26130414088527</c:v>
                </c:pt>
                <c:pt idx="2">
                  <c:v>930.99364214350589</c:v>
                </c:pt>
                <c:pt idx="3">
                  <c:v>514.54726368159209</c:v>
                </c:pt>
                <c:pt idx="4">
                  <c:v>153.74504249291783</c:v>
                </c:pt>
                <c:pt idx="5">
                  <c:v>42.530351437699679</c:v>
                </c:pt>
                <c:pt idx="6">
                  <c:v>12.641975308641973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5-4F33-9BDB-3B042A8B0368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ADC''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100</c:v>
                </c:pt>
                <c:pt idx="1">
                  <c:v>85</c:v>
                </c:pt>
                <c:pt idx="2">
                  <c:v>75</c:v>
                </c:pt>
                <c:pt idx="3">
                  <c:v>55</c:v>
                </c:pt>
                <c:pt idx="4">
                  <c:v>45</c:v>
                </c:pt>
                <c:pt idx="5">
                  <c:v>35</c:v>
                </c:pt>
                <c:pt idx="6">
                  <c:v>10</c:v>
                </c:pt>
              </c:numCache>
            </c:numRef>
          </c:xVal>
          <c:yVal>
            <c:numRef>
              <c:f>Sheet1!$L$5:$L$11</c:f>
              <c:numCache>
                <c:formatCode>0</c:formatCode>
                <c:ptCount val="7"/>
                <c:pt idx="0">
                  <c:v>1020.1743462017436</c:v>
                </c:pt>
                <c:pt idx="1">
                  <c:v>996.81415929203536</c:v>
                </c:pt>
                <c:pt idx="2">
                  <c:v>973.03167420814475</c:v>
                </c:pt>
                <c:pt idx="3">
                  <c:v>681.53642384105956</c:v>
                </c:pt>
                <c:pt idx="4">
                  <c:v>255.84023299355107</c:v>
                </c:pt>
                <c:pt idx="5">
                  <c:v>63.990003228124252</c:v>
                </c:pt>
                <c:pt idx="6">
                  <c:v>5.0944639999960204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5-4F33-9BDB-3B042A8B0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17199"/>
        <c:axId val="483315647"/>
      </c:scatterChart>
      <c:valAx>
        <c:axId val="4856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315647"/>
        <c:crosses val="autoZero"/>
        <c:crossBetween val="midCat"/>
      </c:valAx>
      <c:valAx>
        <c:axId val="4833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61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Sheet1!$C$5:$C$11</c:f>
              <c:numCache>
                <c:formatCode>General</c:formatCode>
                <c:ptCount val="7"/>
                <c:pt idx="0">
                  <c:v>254.99999999999997</c:v>
                </c:pt>
                <c:pt idx="1">
                  <c:v>216.74999999999997</c:v>
                </c:pt>
                <c:pt idx="2">
                  <c:v>191.25</c:v>
                </c:pt>
                <c:pt idx="3">
                  <c:v>140.25</c:v>
                </c:pt>
                <c:pt idx="4">
                  <c:v>114.74999999999999</c:v>
                </c:pt>
                <c:pt idx="5">
                  <c:v>89.25</c:v>
                </c:pt>
                <c:pt idx="6">
                  <c:v>25.5</c:v>
                </c:pt>
              </c:numCache>
            </c:numRef>
          </c:xVal>
          <c:yVal>
            <c:numRef>
              <c:f>Sheet1!$F$5:$F$11</c:f>
              <c:numCache>
                <c:formatCode>0</c:formatCode>
                <c:ptCount val="7"/>
                <c:pt idx="0">
                  <c:v>1018.9054726368161</c:v>
                </c:pt>
                <c:pt idx="1">
                  <c:v>975.23809523809518</c:v>
                </c:pt>
                <c:pt idx="2">
                  <c:v>930.90909090909076</c:v>
                </c:pt>
                <c:pt idx="3">
                  <c:v>512</c:v>
                </c:pt>
                <c:pt idx="4">
                  <c:v>146.28571428571428</c:v>
                </c:pt>
                <c:pt idx="5">
                  <c:v>33.032258064516128</c:v>
                </c:pt>
                <c:pt idx="6">
                  <c:v>2.5536159600997506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7-481F-B0CC-0F2F62C60C7F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ADC2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Sheet1!$C$5:$C$11</c:f>
              <c:numCache>
                <c:formatCode>General</c:formatCode>
                <c:ptCount val="7"/>
                <c:pt idx="0">
                  <c:v>254.99999999999997</c:v>
                </c:pt>
                <c:pt idx="1">
                  <c:v>216.74999999999997</c:v>
                </c:pt>
                <c:pt idx="2">
                  <c:v>191.25</c:v>
                </c:pt>
                <c:pt idx="3">
                  <c:v>140.25</c:v>
                </c:pt>
                <c:pt idx="4">
                  <c:v>114.74999999999999</c:v>
                </c:pt>
                <c:pt idx="5">
                  <c:v>89.25</c:v>
                </c:pt>
                <c:pt idx="6">
                  <c:v>25.5</c:v>
                </c:pt>
              </c:numCache>
            </c:numRef>
          </c:xVal>
          <c:yVal>
            <c:numRef>
              <c:f>Sheet1!$N$5:$N$11</c:f>
              <c:numCache>
                <c:formatCode>0</c:formatCode>
                <c:ptCount val="7"/>
                <c:pt idx="0">
                  <c:v>1018.9054726368161</c:v>
                </c:pt>
                <c:pt idx="1">
                  <c:v>975.23809523809518</c:v>
                </c:pt>
                <c:pt idx="2">
                  <c:v>930.90909090909076</c:v>
                </c:pt>
                <c:pt idx="3">
                  <c:v>512</c:v>
                </c:pt>
                <c:pt idx="4">
                  <c:v>146.28571428571428</c:v>
                </c:pt>
                <c:pt idx="5">
                  <c:v>33.032258064516128</c:v>
                </c:pt>
                <c:pt idx="6">
                  <c:v>2.5536159600997506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7-481F-B0CC-0F2F62C60C7F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ADC+ADC2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Sheet1!$C$5:$C$11</c:f>
              <c:numCache>
                <c:formatCode>General</c:formatCode>
                <c:ptCount val="7"/>
                <c:pt idx="0">
                  <c:v>254.99999999999997</c:v>
                </c:pt>
                <c:pt idx="1">
                  <c:v>216.74999999999997</c:v>
                </c:pt>
                <c:pt idx="2">
                  <c:v>191.25</c:v>
                </c:pt>
                <c:pt idx="3">
                  <c:v>140.25</c:v>
                </c:pt>
                <c:pt idx="4">
                  <c:v>114.74999999999999</c:v>
                </c:pt>
                <c:pt idx="5">
                  <c:v>89.25</c:v>
                </c:pt>
                <c:pt idx="6">
                  <c:v>25.5</c:v>
                </c:pt>
              </c:numCache>
            </c:numRef>
          </c:xVal>
          <c:yVal>
            <c:numRef>
              <c:f>Sheet1!$O$5:$O$11</c:f>
              <c:numCache>
                <c:formatCode>0</c:formatCode>
                <c:ptCount val="7"/>
                <c:pt idx="0">
                  <c:v>1018.9054726368161</c:v>
                </c:pt>
                <c:pt idx="1">
                  <c:v>975.23809523809518</c:v>
                </c:pt>
                <c:pt idx="2">
                  <c:v>930.90909090909076</c:v>
                </c:pt>
                <c:pt idx="3">
                  <c:v>512</c:v>
                </c:pt>
                <c:pt idx="4">
                  <c:v>146.28571428571428</c:v>
                </c:pt>
                <c:pt idx="5">
                  <c:v>33.032258064516128</c:v>
                </c:pt>
                <c:pt idx="6">
                  <c:v>2.5536159600997506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7-481F-B0CC-0F2F62C60C7F}"/>
            </c:ext>
          </c:extLst>
        </c:ser>
        <c:ser>
          <c:idx val="3"/>
          <c:order val="3"/>
          <c:tx>
            <c:strRef>
              <c:f>Sheet1!$P$4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Sheet1!$C$5:$C$11</c:f>
              <c:numCache>
                <c:formatCode>General</c:formatCode>
                <c:ptCount val="7"/>
                <c:pt idx="0">
                  <c:v>254.99999999999997</c:v>
                </c:pt>
                <c:pt idx="1">
                  <c:v>216.74999999999997</c:v>
                </c:pt>
                <c:pt idx="2">
                  <c:v>191.25</c:v>
                </c:pt>
                <c:pt idx="3">
                  <c:v>140.25</c:v>
                </c:pt>
                <c:pt idx="4">
                  <c:v>114.74999999999999</c:v>
                </c:pt>
                <c:pt idx="5">
                  <c:v>89.25</c:v>
                </c:pt>
                <c:pt idx="6">
                  <c:v>25.5</c:v>
                </c:pt>
              </c:numCache>
            </c:numRef>
          </c:xVal>
          <c:yVal>
            <c:numRef>
              <c:f>Sheet1!$P$5:$P$11</c:f>
              <c:numCache>
                <c:formatCode>General</c:formatCode>
                <c:ptCount val="7"/>
                <c:pt idx="0">
                  <c:v>1024</c:v>
                </c:pt>
                <c:pt idx="1">
                  <c:v>870.4</c:v>
                </c:pt>
                <c:pt idx="2">
                  <c:v>768</c:v>
                </c:pt>
                <c:pt idx="3">
                  <c:v>563.20000000000005</c:v>
                </c:pt>
                <c:pt idx="4">
                  <c:v>460.8</c:v>
                </c:pt>
                <c:pt idx="5">
                  <c:v>358.4</c:v>
                </c:pt>
                <c:pt idx="6">
                  <c:v>102.4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7-481F-B0CC-0F2F62C60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52719"/>
        <c:axId val="291713647"/>
      </c:scatterChart>
      <c:valAx>
        <c:axId val="48745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713647"/>
        <c:crosses val="autoZero"/>
        <c:crossBetween val="midCat"/>
      </c:valAx>
      <c:valAx>
        <c:axId val="29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Bright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Sheet1!$F$5:$F$11</c:f>
              <c:numCache>
                <c:formatCode>0</c:formatCode>
                <c:ptCount val="7"/>
                <c:pt idx="0">
                  <c:v>1018.9054726368161</c:v>
                </c:pt>
                <c:pt idx="1">
                  <c:v>975.23809523809518</c:v>
                </c:pt>
                <c:pt idx="2">
                  <c:v>930.90909090909076</c:v>
                </c:pt>
                <c:pt idx="3">
                  <c:v>512</c:v>
                </c:pt>
                <c:pt idx="4">
                  <c:v>146.28571428571428</c:v>
                </c:pt>
                <c:pt idx="5">
                  <c:v>33.032258064516128</c:v>
                </c:pt>
                <c:pt idx="6">
                  <c:v>2.5536159600997506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254.99999999999997</c:v>
                </c:pt>
                <c:pt idx="1">
                  <c:v>216.74999999999997</c:v>
                </c:pt>
                <c:pt idx="2">
                  <c:v>191.25</c:v>
                </c:pt>
                <c:pt idx="3">
                  <c:v>140.25</c:v>
                </c:pt>
                <c:pt idx="4">
                  <c:v>114.74999999999999</c:v>
                </c:pt>
                <c:pt idx="5">
                  <c:v>89.25</c:v>
                </c:pt>
                <c:pt idx="6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3-4A51-A5D8-92ABED0F5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38495"/>
        <c:axId val="2076616111"/>
      </c:scatterChart>
      <c:valAx>
        <c:axId val="207703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616111"/>
        <c:crosses val="autoZero"/>
        <c:crossBetween val="midCat"/>
      </c:valAx>
      <c:valAx>
        <c:axId val="207661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03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481011</xdr:colOff>
      <xdr:row>12</xdr:row>
      <xdr:rowOff>9525</xdr:rowOff>
    </xdr:from>
    <xdr:to>
      <xdr:col>13</xdr:col>
      <xdr:colOff>542924</xdr:colOff>
      <xdr:row>30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6788CE-88A6-4404-BF7B-2F8B4E63E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61911</xdr:colOff>
      <xdr:row>15</xdr:row>
      <xdr:rowOff>128586</xdr:rowOff>
    </xdr:from>
    <xdr:to>
      <xdr:col>14</xdr:col>
      <xdr:colOff>380999</xdr:colOff>
      <xdr:row>37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4FC0BF-BB86-4939-8727-DB723CD95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109537</xdr:colOff>
      <xdr:row>5</xdr:row>
      <xdr:rowOff>57150</xdr:rowOff>
    </xdr:from>
    <xdr:to>
      <xdr:col>20</xdr:col>
      <xdr:colOff>57150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0CA1FE-D8DA-4DA4-91F9-400BC74E8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issam Sassi" id="{81AEDBA7-8DD9-4E7B-A17E-EF792AF8D38A}" userId="S::wissam.sassi-ext@elichens.com::a7913730-2db3-47c4-a739-9f4ed80a0cc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" dT="2020-05-13T08:58:37.90" personId="{81AEDBA7-8DD9-4E7B-A17E-EF792AF8D38A}" id="{FD5F2470-7942-401C-837B-6D1761551707}">
    <text>Put on parallel R0'</text>
  </threadedComment>
  <threadedComment ref="J4" dT="2020-05-13T08:58:37.90" personId="{81AEDBA7-8DD9-4E7B-A17E-EF792AF8D38A}" id="{F8B08F96-A6CF-40CB-8F99-E827B8EFCFEF}">
    <text>Put on parallel R0'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7A57-05BC-49AA-9121-F21EDB2250A6}">
  <dimension ref="A1:Q11"/>
  <sheetViews>
    <sheetView tabSelected="1" workbookViewId="0">
      <selection activeCell="F4" activeCellId="1" sqref="C4:C11 F4:F11"/>
    </sheetView>
  </sheetViews>
  <sheetFormatPr defaultRowHeight="15" x14ac:dyDescent="0.25"/>
  <cols>
    <col min="1" max="1" width="10.5703125" bestFit="1" customWidth="1"/>
    <col min="4" max="4" width="10.5703125" bestFit="1" customWidth="1"/>
    <col min="13" max="13" width="9.5703125" bestFit="1" customWidth="1"/>
  </cols>
  <sheetData>
    <row r="1" spans="1:17" x14ac:dyDescent="0.25">
      <c r="A1" t="s">
        <v>12</v>
      </c>
      <c r="B1">
        <v>5</v>
      </c>
      <c r="D1" t="s">
        <v>13</v>
      </c>
      <c r="E1" t="s">
        <v>16</v>
      </c>
      <c r="F1">
        <v>1024</v>
      </c>
    </row>
    <row r="2" spans="1:17" x14ac:dyDescent="0.25">
      <c r="A2" t="s">
        <v>0</v>
      </c>
      <c r="B2" s="1">
        <v>10000</v>
      </c>
      <c r="C2" s="1"/>
      <c r="D2" t="s">
        <v>14</v>
      </c>
      <c r="E2" t="s">
        <v>18</v>
      </c>
      <c r="F2" s="1">
        <v>1000000</v>
      </c>
      <c r="H2" t="s">
        <v>21</v>
      </c>
      <c r="I2" s="1">
        <v>100</v>
      </c>
    </row>
    <row r="3" spans="1:17" x14ac:dyDescent="0.25">
      <c r="A3" s="8" t="s">
        <v>25</v>
      </c>
      <c r="B3" s="7">
        <v>10000</v>
      </c>
      <c r="C3" s="7"/>
    </row>
    <row r="4" spans="1:17" x14ac:dyDescent="0.25">
      <c r="A4" t="s">
        <v>1</v>
      </c>
      <c r="B4" t="s">
        <v>2</v>
      </c>
      <c r="C4" t="s">
        <v>31</v>
      </c>
      <c r="D4" t="s">
        <v>3</v>
      </c>
      <c r="E4" t="s">
        <v>4</v>
      </c>
      <c r="F4" t="s">
        <v>15</v>
      </c>
      <c r="G4" s="3" t="s">
        <v>17</v>
      </c>
      <c r="H4" s="3" t="s">
        <v>19</v>
      </c>
      <c r="I4" s="3" t="s">
        <v>20</v>
      </c>
      <c r="J4" s="3" t="s">
        <v>22</v>
      </c>
      <c r="K4" s="3" t="s">
        <v>23</v>
      </c>
      <c r="L4" s="3" t="s">
        <v>24</v>
      </c>
      <c r="M4" t="s">
        <v>26</v>
      </c>
      <c r="N4" t="s">
        <v>27</v>
      </c>
      <c r="O4" s="3" t="s">
        <v>28</v>
      </c>
      <c r="P4" s="9" t="s">
        <v>29</v>
      </c>
      <c r="Q4" t="s">
        <v>30</v>
      </c>
    </row>
    <row r="5" spans="1:17" x14ac:dyDescent="0.25">
      <c r="A5" t="s">
        <v>5</v>
      </c>
      <c r="B5">
        <v>100</v>
      </c>
      <c r="C5">
        <f>B5*2.55</f>
        <v>254.99999999999997</v>
      </c>
      <c r="D5" s="2">
        <v>50</v>
      </c>
      <c r="E5">
        <f>$B$2/($B$2+D5)*$B$1</f>
        <v>4.9751243781094532</v>
      </c>
      <c r="F5" s="2">
        <f>E5/$B$1*$F$1</f>
        <v>1018.9054726368161</v>
      </c>
      <c r="G5" s="4">
        <f>1/((1/D5)+(1/F$2))</f>
        <v>49.997500124993749</v>
      </c>
      <c r="H5" s="3">
        <f>$B$2/($B$2+G5)*$B$1</f>
        <v>4.9751256156410131</v>
      </c>
      <c r="I5" s="5">
        <f>H5/$B$1*$F$1</f>
        <v>1018.9057260832794</v>
      </c>
      <c r="J5" s="3">
        <f>1/((1/D5)+(1/(D5+$I$2)))</f>
        <v>37.5</v>
      </c>
      <c r="K5" s="3">
        <f>$B$2/($B$2+J5)*$B$1</f>
        <v>4.9813200498132009</v>
      </c>
      <c r="L5" s="5">
        <f>K5/$B$1*$F$1</f>
        <v>1020.1743462017436</v>
      </c>
      <c r="M5" s="6">
        <f>$B$3/($B$3+D5)*$B$1</f>
        <v>4.9751243781094532</v>
      </c>
      <c r="N5" s="2">
        <f>M5/$B$1*$F$1</f>
        <v>1018.9054726368161</v>
      </c>
      <c r="O5" s="2">
        <f>(N5+F5)/2</f>
        <v>1018.9054726368161</v>
      </c>
      <c r="P5" s="9">
        <f>B5/100*1024</f>
        <v>1024</v>
      </c>
      <c r="Q5" s="2">
        <f>P5-O5</f>
        <v>5.0945273631839427</v>
      </c>
    </row>
    <row r="6" spans="1:17" x14ac:dyDescent="0.25">
      <c r="A6" t="s">
        <v>6</v>
      </c>
      <c r="B6">
        <v>85</v>
      </c>
      <c r="C6">
        <f t="shared" ref="C6:C11" si="0">B6*2.55</f>
        <v>216.74999999999997</v>
      </c>
      <c r="D6" s="2">
        <v>500</v>
      </c>
      <c r="E6">
        <f t="shared" ref="E6:E11" si="1">$B$2/($B$2+D6)*$B$1</f>
        <v>4.7619047619047619</v>
      </c>
      <c r="F6" s="2">
        <f>E6/B$1*F$1</f>
        <v>975.23809523809518</v>
      </c>
      <c r="G6" s="3">
        <f>1/((1/D6)+(1/F$2))</f>
        <v>499.75012493753121</v>
      </c>
      <c r="H6" s="3">
        <f t="shared" ref="H6:H11" si="2">$B$2/($B$2+G6)*$B$1</f>
        <v>4.7620180866254165</v>
      </c>
      <c r="I6" s="5">
        <f t="shared" ref="I6:I11" si="3">H6/$B$1*$F$1</f>
        <v>975.26130414088527</v>
      </c>
      <c r="J6" s="3">
        <f t="shared" ref="J6:J11" si="4">1/((1/D6)+(1/(D6+$I$2)))</f>
        <v>272.72727272727269</v>
      </c>
      <c r="K6" s="3">
        <f t="shared" ref="K6:K11" si="5">$B$2/($B$2+J6)*$B$1</f>
        <v>4.8672566371681416</v>
      </c>
      <c r="L6" s="5">
        <f t="shared" ref="L6:L11" si="6">K6/$B$1*$F$1</f>
        <v>996.81415929203536</v>
      </c>
      <c r="M6" s="6">
        <f t="shared" ref="M6:M11" si="7">$B$3/($B$3+D6)*$B$1</f>
        <v>4.7619047619047619</v>
      </c>
      <c r="N6" s="2">
        <f t="shared" ref="N6:N11" si="8">M6/$B$1*$F$1</f>
        <v>975.23809523809518</v>
      </c>
      <c r="O6" s="2">
        <f t="shared" ref="O6:O11" si="9">(N6+F6)/2</f>
        <v>975.23809523809518</v>
      </c>
      <c r="P6" s="9">
        <f>B6/100*1024</f>
        <v>870.4</v>
      </c>
      <c r="Q6" s="2">
        <f t="shared" ref="Q6:Q11" si="10">P6-O6</f>
        <v>-104.83809523809521</v>
      </c>
    </row>
    <row r="7" spans="1:17" x14ac:dyDescent="0.25">
      <c r="A7" t="s">
        <v>7</v>
      </c>
      <c r="B7">
        <v>75</v>
      </c>
      <c r="C7">
        <f t="shared" si="0"/>
        <v>191.25</v>
      </c>
      <c r="D7" s="2">
        <v>1000</v>
      </c>
      <c r="E7">
        <f t="shared" si="1"/>
        <v>4.545454545454545</v>
      </c>
      <c r="F7" s="2">
        <f>E7/B$1*F$1</f>
        <v>930.90909090909076</v>
      </c>
      <c r="G7" s="3">
        <f>1/((1/D7)+(1/F$2))</f>
        <v>999.00099900099906</v>
      </c>
      <c r="H7" s="3">
        <f t="shared" si="2"/>
        <v>4.5458673932788374</v>
      </c>
      <c r="I7" s="5">
        <f t="shared" si="3"/>
        <v>930.99364214350589</v>
      </c>
      <c r="J7" s="3">
        <f t="shared" si="4"/>
        <v>523.80952380952385</v>
      </c>
      <c r="K7" s="3">
        <f t="shared" si="5"/>
        <v>4.751131221719457</v>
      </c>
      <c r="L7" s="5">
        <f t="shared" si="6"/>
        <v>973.03167420814475</v>
      </c>
      <c r="M7" s="6">
        <f t="shared" si="7"/>
        <v>4.545454545454545</v>
      </c>
      <c r="N7" s="2">
        <f t="shared" si="8"/>
        <v>930.90909090909076</v>
      </c>
      <c r="O7" s="2">
        <f t="shared" si="9"/>
        <v>930.90909090909076</v>
      </c>
      <c r="P7" s="9">
        <f>B7/100*1024</f>
        <v>768</v>
      </c>
      <c r="Q7" s="2">
        <f t="shared" si="10"/>
        <v>-162.90909090909076</v>
      </c>
    </row>
    <row r="8" spans="1:17" x14ac:dyDescent="0.25">
      <c r="A8" t="s">
        <v>8</v>
      </c>
      <c r="B8">
        <v>55</v>
      </c>
      <c r="C8">
        <f t="shared" si="0"/>
        <v>140.25</v>
      </c>
      <c r="D8" s="2">
        <v>10000</v>
      </c>
      <c r="E8">
        <f t="shared" si="1"/>
        <v>2.5</v>
      </c>
      <c r="F8" s="2">
        <f>E8/B$1*F$1</f>
        <v>512</v>
      </c>
      <c r="G8" s="3">
        <f>1/((1/D8)+(1/F$2))</f>
        <v>9900.9900990099013</v>
      </c>
      <c r="H8" s="3">
        <f t="shared" si="2"/>
        <v>2.5124378109452739</v>
      </c>
      <c r="I8" s="5">
        <f t="shared" si="3"/>
        <v>514.54726368159209</v>
      </c>
      <c r="J8" s="3">
        <f t="shared" si="4"/>
        <v>5024.8756218905464</v>
      </c>
      <c r="K8" s="3">
        <f t="shared" si="5"/>
        <v>3.3278145695364234</v>
      </c>
      <c r="L8" s="5">
        <f t="shared" si="6"/>
        <v>681.53642384105956</v>
      </c>
      <c r="M8" s="6">
        <f t="shared" si="7"/>
        <v>2.5</v>
      </c>
      <c r="N8" s="2">
        <f t="shared" si="8"/>
        <v>512</v>
      </c>
      <c r="O8" s="2">
        <f t="shared" si="9"/>
        <v>512</v>
      </c>
      <c r="P8" s="9">
        <f>B8/100*1024</f>
        <v>563.20000000000005</v>
      </c>
      <c r="Q8" s="2">
        <f t="shared" si="10"/>
        <v>51.200000000000045</v>
      </c>
    </row>
    <row r="9" spans="1:17" x14ac:dyDescent="0.25">
      <c r="A9" t="s">
        <v>9</v>
      </c>
      <c r="B9">
        <v>45</v>
      </c>
      <c r="C9">
        <f t="shared" si="0"/>
        <v>114.74999999999999</v>
      </c>
      <c r="D9" s="2">
        <v>60000</v>
      </c>
      <c r="E9">
        <f t="shared" si="1"/>
        <v>0.71428571428571419</v>
      </c>
      <c r="F9" s="2">
        <f>E9/B$1*F$1</f>
        <v>146.28571428571428</v>
      </c>
      <c r="G9" s="3">
        <f>1/((1/D9)+(1/F$2))</f>
        <v>56603.773584905655</v>
      </c>
      <c r="H9" s="3">
        <f t="shared" si="2"/>
        <v>0.75070821529745035</v>
      </c>
      <c r="I9" s="5">
        <f t="shared" si="3"/>
        <v>153.74504249291783</v>
      </c>
      <c r="J9" s="3">
        <f t="shared" si="4"/>
        <v>30024.979184013318</v>
      </c>
      <c r="K9" s="3">
        <f t="shared" si="5"/>
        <v>1.2492198876638236</v>
      </c>
      <c r="L9" s="5">
        <f t="shared" si="6"/>
        <v>255.84023299355107</v>
      </c>
      <c r="M9" s="6">
        <f t="shared" si="7"/>
        <v>0.71428571428571419</v>
      </c>
      <c r="N9" s="2">
        <f t="shared" si="8"/>
        <v>146.28571428571428</v>
      </c>
      <c r="O9" s="2">
        <f t="shared" si="9"/>
        <v>146.28571428571428</v>
      </c>
      <c r="P9" s="9">
        <f>B9/100*1024</f>
        <v>460.8</v>
      </c>
      <c r="Q9" s="2">
        <f t="shared" si="10"/>
        <v>314.51428571428573</v>
      </c>
    </row>
    <row r="10" spans="1:17" x14ac:dyDescent="0.25">
      <c r="A10" t="s">
        <v>10</v>
      </c>
      <c r="B10">
        <v>35</v>
      </c>
      <c r="C10">
        <f t="shared" si="0"/>
        <v>89.25</v>
      </c>
      <c r="D10" s="2">
        <v>300000</v>
      </c>
      <c r="E10">
        <f t="shared" si="1"/>
        <v>0.16129032258064516</v>
      </c>
      <c r="F10" s="2">
        <f>E10/B$1*F$1</f>
        <v>33.032258064516128</v>
      </c>
      <c r="G10" s="3">
        <f>1/((1/D10)+(1/F$2))</f>
        <v>230769.23076923078</v>
      </c>
      <c r="H10" s="3">
        <f t="shared" si="2"/>
        <v>0.20766773162939295</v>
      </c>
      <c r="I10" s="5">
        <f t="shared" si="3"/>
        <v>42.530351437699679</v>
      </c>
      <c r="J10" s="3">
        <f t="shared" si="4"/>
        <v>150024.99583402768</v>
      </c>
      <c r="K10" s="3">
        <f t="shared" si="5"/>
        <v>0.31245118763732543</v>
      </c>
      <c r="L10" s="5">
        <f t="shared" si="6"/>
        <v>63.990003228124252</v>
      </c>
      <c r="M10" s="6">
        <f t="shared" si="7"/>
        <v>0.16129032258064516</v>
      </c>
      <c r="N10" s="2">
        <f t="shared" si="8"/>
        <v>33.032258064516128</v>
      </c>
      <c r="O10" s="2">
        <f t="shared" si="9"/>
        <v>33.032258064516128</v>
      </c>
      <c r="P10" s="9">
        <f>B10/100*1024</f>
        <v>358.4</v>
      </c>
      <c r="Q10" s="2">
        <f t="shared" si="10"/>
        <v>325.36774193548388</v>
      </c>
    </row>
    <row r="11" spans="1:17" x14ac:dyDescent="0.25">
      <c r="A11" t="s">
        <v>11</v>
      </c>
      <c r="B11">
        <v>10</v>
      </c>
      <c r="C11">
        <f t="shared" si="0"/>
        <v>25.5</v>
      </c>
      <c r="D11" s="2">
        <v>4000000</v>
      </c>
      <c r="E11">
        <f t="shared" si="1"/>
        <v>1.2468827930174564E-2</v>
      </c>
      <c r="F11" s="2">
        <f>E11/B$1*F$1</f>
        <v>2.5536159600997506</v>
      </c>
      <c r="G11" s="3">
        <f>1/((1/D11)+(1/F$2))</f>
        <v>800000.00000000012</v>
      </c>
      <c r="H11" s="3">
        <f t="shared" si="2"/>
        <v>6.1728395061728385E-2</v>
      </c>
      <c r="I11" s="5">
        <f t="shared" si="3"/>
        <v>12.641975308641973</v>
      </c>
      <c r="J11" s="3">
        <f t="shared" si="4"/>
        <v>2000024.9996875038</v>
      </c>
      <c r="K11" s="3">
        <f t="shared" si="5"/>
        <v>2.4875312499980567E-2</v>
      </c>
      <c r="L11" s="5">
        <f t="shared" si="6"/>
        <v>5.0944639999960204</v>
      </c>
      <c r="M11" s="6">
        <f t="shared" si="7"/>
        <v>1.2468827930174564E-2</v>
      </c>
      <c r="N11" s="2">
        <f t="shared" si="8"/>
        <v>2.5536159600997506</v>
      </c>
      <c r="O11" s="2">
        <f t="shared" si="9"/>
        <v>2.5536159600997506</v>
      </c>
      <c r="P11" s="9">
        <f>B11/100*1024</f>
        <v>102.4</v>
      </c>
      <c r="Q11" s="2">
        <f t="shared" si="10"/>
        <v>99.846384039900258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Wissam SASSI</dc:creator>
  <cp:lastModifiedBy>Wissam SASSI</cp:lastModifiedBy>
  <dcterms:created xsi:type="dcterms:W3CDTF">2020-05-13T08:45:46Z</dcterms:created>
  <dcterms:modified xsi:type="dcterms:W3CDTF">2020-05-13T15:49:16Z</dcterms:modified>
</cp:coreProperties>
</file>