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irth_fs" sheetId="1" state="visible" r:id="rId2"/>
    <sheet name="birth_child3_rf" sheetId="2" state="visible" r:id="rId3"/>
    <sheet name="birth_sex3" sheetId="3" state="visible" r:id="rId4"/>
    <sheet name="SSDT_bargaining_rf" sheetId="4" state="visible" r:id="rId5"/>
    <sheet name="SSDT_bargaining_logit" sheetId="5" state="visible" r:id="rId6"/>
    <sheet name="TSCS_son_rf" sheetId="6" state="visible" r:id="rId7"/>
    <sheet name="death_rf" sheetId="7" state="visible" r:id="rId8"/>
    <sheet name="IV_exogeneity_test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<sst xmlns="http://schemas.openxmlformats.org/spreadsheetml/2006/main" count="547" uniqueCount="318">
  <si>
    <t xml:space="preserve">3rd Child Fertility Estimates: First Stage</t>
  </si>
  <si>
    <t xml:space="preserve">% Female Elected</t>
  </si>
  <si>
    <t xml:space="preserve">% Female Candidates</t>
  </si>
  <si>
    <t xml:space="preserve">b/se</t>
  </si>
  <si>
    <t xml:space="preserve">% Reserved Seats</t>
  </si>
  <si>
    <t xml:space="preserve">.898***</t>
  </si>
  <si>
    <t xml:space="preserve">.716***</t>
  </si>
  <si>
    <t xml:space="preserve">(0.074)</t>
  </si>
  <si>
    <t xml:space="preserve">(0.060)</t>
  </si>
  <si>
    <t xml:space="preserve">Parent Age, Edu, Urban Control </t>
  </si>
  <si>
    <t xml:space="preserve">Yes</t>
  </si>
  <si>
    <t xml:space="preserve">Population Control </t>
  </si>
  <si>
    <t xml:space="preserve">Year FE </t>
  </si>
  <si>
    <t xml:space="preserve">County FE </t>
  </si>
  <si>
    <t xml:space="preserve">Mean Dep. Var.</t>
  </si>
  <si>
    <t xml:space="preserve">Obs.</t>
  </si>
  <si>
    <t xml:space="preserve">Adj. R-square</t>
  </si>
  <si>
    <t xml:space="preserve">Clustered (election-township level) standard errors in parentheses 
* p &lt; 0.1, ** p &lt; 0.05, *** p &lt; 0.01 </t>
  </si>
  <si>
    <t xml:space="preserve">3rd Child Fertility Estimates: Reduced Form</t>
  </si>
  <si>
    <t xml:space="preserve">Full Sample</t>
  </si>
  <si>
    <t xml:space="preserve">High School</t>
  </si>
  <si>
    <t xml:space="preserve">Non-HS</t>
  </si>
  <si>
    <t xml:space="preserve">Urban</t>
  </si>
  <si>
    <t xml:space="preserve">Non-Urban</t>
  </si>
  <si>
    <t xml:space="preserve">($\beta_0$) \% Reserved Seats</t>
  </si>
  <si>
    <t xml:space="preserve">-.0325***</t>
  </si>
  <si>
    <t xml:space="preserve">-.0336***</t>
  </si>
  <si>
    <t xml:space="preserve">-.0357***</t>
  </si>
  <si>
    <t xml:space="preserve">-.0574***</t>
  </si>
  <si>
    <t xml:space="preserve">-.0262***</t>
  </si>
  <si>
    <t xml:space="preserve">(0.0054)</t>
  </si>
  <si>
    <t xml:space="preserve">(0.0062)</t>
  </si>
  <si>
    <t xml:space="preserve">(0.0061)</t>
  </si>
  <si>
    <t xml:space="preserve">(0.011)</t>
  </si>
  <si>
    <t xml:space="preserve">($\beta_1$) Daughter Son × \% Reserved Seats</t>
  </si>
  <si>
    <t xml:space="preserve">.0353***</t>
  </si>
  <si>
    <t xml:space="preserve">.0331***</t>
  </si>
  <si>
    <t xml:space="preserve">.0424***</t>
  </si>
  <si>
    <t xml:space="preserve">.0586***</t>
  </si>
  <si>
    <t xml:space="preserve">.0305***</t>
  </si>
  <si>
    <t xml:space="preserve">(0.0050)</t>
  </si>
  <si>
    <t xml:space="preserve">(0.0059)</t>
  </si>
  <si>
    <t xml:space="preserve">(0.0058)</t>
  </si>
  <si>
    <t xml:space="preserve">(0.0056)</t>
  </si>
  <si>
    <t xml:space="preserve">($\beta_2$) Son Daughter × \% Reserved Seats</t>
  </si>
  <si>
    <t xml:space="preserve">.0357***</t>
  </si>
  <si>
    <t xml:space="preserve">.0376***</t>
  </si>
  <si>
    <t xml:space="preserve">.0401***</t>
  </si>
  <si>
    <t xml:space="preserve">.0658***</t>
  </si>
  <si>
    <t xml:space="preserve">.0302***</t>
  </si>
  <si>
    <t xml:space="preserve">(0.0057)</t>
  </si>
  <si>
    <t xml:space="preserve">($\beta_3$) Both Son × \% Reserved Seats</t>
  </si>
  <si>
    <t xml:space="preserve">.0400***</t>
  </si>
  <si>
    <t xml:space="preserve">.0431***</t>
  </si>
  <si>
    <t xml:space="preserve">.0430***</t>
  </si>
  <si>
    <t xml:space="preserve">.0746***</t>
  </si>
  <si>
    <t xml:space="preserve">.0337***</t>
  </si>
  <si>
    <t xml:space="preserve">(0.0067)</t>
  </si>
  <si>
    <t xml:space="preserve">(0.0065)</t>
  </si>
  <si>
    <t xml:space="preserve">(0.013)</t>
  </si>
  <si>
    <t xml:space="preserve">(0.0064)</t>
  </si>
  <si>
    <t xml:space="preserve">Daughter Son</t>
  </si>
  <si>
    <t xml:space="preserve">-.0235***</t>
  </si>
  <si>
    <t xml:space="preserve">-.0263***</t>
  </si>
  <si>
    <t xml:space="preserve">-.0214***</t>
  </si>
  <si>
    <t xml:space="preserve">-.0221***</t>
  </si>
  <si>
    <t xml:space="preserve">-.0245***</t>
  </si>
  <si>
    <t xml:space="preserve">(0.00079)</t>
  </si>
  <si>
    <t xml:space="preserve">(0.00096)</t>
  </si>
  <si>
    <t xml:space="preserve">(0.00089)</t>
  </si>
  <si>
    <t xml:space="preserve">(0.0019)</t>
  </si>
  <si>
    <t xml:space="preserve">(0.00086)</t>
  </si>
  <si>
    <t xml:space="preserve">Son Daughter</t>
  </si>
  <si>
    <t xml:space="preserve">-.0236***</t>
  </si>
  <si>
    <t xml:space="preserve">-.0272***</t>
  </si>
  <si>
    <t xml:space="preserve">-.0209***</t>
  </si>
  <si>
    <t xml:space="preserve">-.0232***</t>
  </si>
  <si>
    <t xml:space="preserve">-.0244***</t>
  </si>
  <si>
    <t xml:space="preserve">(0.00078)</t>
  </si>
  <si>
    <t xml:space="preserve">(0.00097)</t>
  </si>
  <si>
    <t xml:space="preserve">(0.00087)</t>
  </si>
  <si>
    <t xml:space="preserve">(0.0020)</t>
  </si>
  <si>
    <t xml:space="preserve">(0.00084)</t>
  </si>
  <si>
    <t xml:space="preserve">Both Son</t>
  </si>
  <si>
    <t xml:space="preserve">-.0256***</t>
  </si>
  <si>
    <t xml:space="preserve">-.0293***</t>
  </si>
  <si>
    <t xml:space="preserve">-.0229***</t>
  </si>
  <si>
    <t xml:space="preserve">-.0249***</t>
  </si>
  <si>
    <t xml:space="preserve">-.0266***</t>
  </si>
  <si>
    <t xml:space="preserve">(0.00092)</t>
  </si>
  <si>
    <t xml:space="preserve">(0.0011)</t>
  </si>
  <si>
    <t xml:space="preserve">(0.00099)</t>
  </si>
  <si>
    <t xml:space="preserve">(0.0022)</t>
  </si>
  <si>
    <t xml:space="preserve">Parent Age, Edu Control </t>
  </si>
  <si>
    <t xml:space="preserve">Log-Population Control </t>
  </si>
  <si>
    <t xml:space="preserve">Mean</t>
  </si>
  <si>
    <t xml:space="preserve">p-value $H_0: \beta_0 + \beta_1 = 0$</t>
  </si>
  <si>
    <t xml:space="preserve">p-value $H_0: \beta_0 + \beta_2 = 0$</t>
  </si>
  <si>
    <t xml:space="preserve">p-value $H_0: \beta_0 + \beta_3 = 0$</t>
  </si>
  <si>
    <t xml:space="preserve">3rd Child Sex Ratio Estimates: Reduced Form</t>
  </si>
  <si>
    <t xml:space="preserve">.0926***</t>
  </si>
  <si>
    <t xml:space="preserve">.0836*</t>
  </si>
  <si>
    <t xml:space="preserve">.243**</t>
  </si>
  <si>
    <t xml:space="preserve">.0865***</t>
  </si>
  <si>
    <t xml:space="preserve">(0.030)</t>
  </si>
  <si>
    <t xml:space="preserve">(0.038)</t>
  </si>
  <si>
    <t xml:space="preserve">(0.044)</t>
  </si>
  <si>
    <t xml:space="preserve">(0.11)</t>
  </si>
  <si>
    <t xml:space="preserve">(0.031)</t>
  </si>
  <si>
    <t xml:space="preserve">-.127***</t>
  </si>
  <si>
    <t xml:space="preserve">-.122**</t>
  </si>
  <si>
    <t xml:space="preserve">-.128***</t>
  </si>
  <si>
    <t xml:space="preserve">(0.040)</t>
  </si>
  <si>
    <t xml:space="preserve">(0.056)</t>
  </si>
  <si>
    <t xml:space="preserve">(0.059)</t>
  </si>
  <si>
    <t xml:space="preserve">(0.13)</t>
  </si>
  <si>
    <t xml:space="preserve">(0.042)</t>
  </si>
  <si>
    <t xml:space="preserve">-.0742*</t>
  </si>
  <si>
    <t xml:space="preserve">-.105*</t>
  </si>
  <si>
    <t xml:space="preserve">(0.041)</t>
  </si>
  <si>
    <t xml:space="preserve">(0.057)</t>
  </si>
  <si>
    <t xml:space="preserve">(0.14)</t>
  </si>
  <si>
    <t xml:space="preserve">(0.043)</t>
  </si>
  <si>
    <t xml:space="preserve">-.0853**</t>
  </si>
  <si>
    <t xml:space="preserve">-.131**</t>
  </si>
  <si>
    <t xml:space="preserve">-.0798*</t>
  </si>
  <si>
    <t xml:space="preserve">(0.045)</t>
  </si>
  <si>
    <t xml:space="preserve">-.0464***</t>
  </si>
  <si>
    <t xml:space="preserve">-.0648***</t>
  </si>
  <si>
    <t xml:space="preserve">-.0321***</t>
  </si>
  <si>
    <t xml:space="preserve">-.0562***</t>
  </si>
  <si>
    <t xml:space="preserve">-.0452***</t>
  </si>
  <si>
    <t xml:space="preserve">(0.0084)</t>
  </si>
  <si>
    <t xml:space="preserve">(0.0080)</t>
  </si>
  <si>
    <t xml:space="preserve">(0.018)</t>
  </si>
  <si>
    <t xml:space="preserve">-.0541***</t>
  </si>
  <si>
    <t xml:space="preserve">-.0847***</t>
  </si>
  <si>
    <t xml:space="preserve">-.029***</t>
  </si>
  <si>
    <t xml:space="preserve">-.058***</t>
  </si>
  <si>
    <t xml:space="preserve">-.0526***</t>
  </si>
  <si>
    <t xml:space="preserve">(0.020)</t>
  </si>
  <si>
    <t xml:space="preserve">(0.0060)</t>
  </si>
  <si>
    <t xml:space="preserve">-.0645***</t>
  </si>
  <si>
    <t xml:space="preserve">-.0775***</t>
  </si>
  <si>
    <t xml:space="preserve">-.0553***</t>
  </si>
  <si>
    <t xml:space="preserve">-.065***</t>
  </si>
  <si>
    <t xml:space="preserve">-.0638***</t>
  </si>
  <si>
    <t xml:space="preserve">(0.0086)</t>
  </si>
  <si>
    <t xml:space="preserve">Linear Probability Estimates of Bargaining Power, SSDT</t>
  </si>
  <si>
    <t xml:space="preserve">(1) </t>
  </si>
  <si>
    <t xml:space="preserve">(2) </t>
  </si>
  <si>
    <t xml:space="preserve">(3) </t>
  </si>
  <si>
    <t xml:space="preserve">(4) </t>
  </si>
  <si>
    <t xml:space="preserve">(5) </t>
  </si>
  <si>
    <t xml:space="preserve">Alloc. Daily Expen.</t>
  </si>
  <si>
    <t xml:space="preserve">Parenting</t>
  </si>
  <si>
    <t xml:space="preserve">Saving &amp; Investment</t>
  </si>
  <si>
    <t xml:space="preserve">Alloc. Houseworks</t>
  </si>
  <si>
    <t xml:space="preserve">PCA </t>
  </si>
  <si>
    <t xml:space="preserve">Reserved Seats % </t>
  </si>
  <si>
    <t xml:space="preserve">-0.135** </t>
  </si>
  <si>
    <t xml:space="preserve">-0.574* </t>
  </si>
  <si>
    <t xml:space="preserve">(0.112) </t>
  </si>
  <si>
    <t xml:space="preserve">(0.0827) </t>
  </si>
  <si>
    <t xml:space="preserve">(0.0863) </t>
  </si>
  <si>
    <t xml:space="preserve">(0.0585) </t>
  </si>
  <si>
    <t xml:space="preserve">(0.345)</t>
  </si>
  <si>
    <t xml:space="preserve">Woman × Reserved Seats %</t>
  </si>
  <si>
    <t xml:space="preserve">0.184***</t>
  </si>
  <si>
    <t xml:space="preserve">0.234***</t>
  </si>
  <si>
    <t xml:space="preserve">0.0783* </t>
  </si>
  <si>
    <t xml:space="preserve">0.669***</t>
  </si>
  <si>
    <t xml:space="preserve">(0.0686) </t>
  </si>
  <si>
    <t xml:space="preserve">(0.0569) </t>
  </si>
  <si>
    <t xml:space="preserve">(0.0651) </t>
  </si>
  <si>
    <t xml:space="preserve">(0.0473) </t>
  </si>
  <si>
    <t xml:space="preserve">(0.258) </t>
  </si>
  <si>
    <t xml:space="preserve">Woman</t>
  </si>
  <si>
    <t xml:space="preserve">0.0232** </t>
  </si>
  <si>
    <t xml:space="preserve">0.0790* </t>
  </si>
  <si>
    <t xml:space="preserve">(0.0118) </t>
  </si>
  <si>
    <t xml:space="preserve">(0.00944) </t>
  </si>
  <si>
    <t xml:space="preserve">(0.0106) </t>
  </si>
  <si>
    <t xml:space="preserve">(0.00907) </t>
  </si>
  <si>
    <t xml:space="preserve">(0.0427) </t>
  </si>
  <si>
    <t xml:space="preserve">Age, Edu Control </t>
  </si>
  <si>
    <t xml:space="preserve">Yes </t>
  </si>
  <si>
    <t xml:space="preserve">Mean </t>
  </si>
  <si>
    <t xml:space="preserve">Observations </t>
  </si>
  <si>
    <t xml:space="preserve">Adj. R-square </t>
  </si>
  <si>
    <t xml:space="preserve">Logistic Estimates of Bargaining Power, SSDT</t>
  </si>
  <si>
    <t xml:space="preserve">0.123** </t>
  </si>
  <si>
    <t xml:space="preserve">0.0806** </t>
  </si>
  <si>
    <t xml:space="preserve">(0.432) </t>
  </si>
  <si>
    <t xml:space="preserve">(0.127) </t>
  </si>
  <si>
    <t xml:space="preserve">(0.512) </t>
  </si>
  <si>
    <t xml:space="preserve">(0.0802) </t>
  </si>
  <si>
    <t xml:space="preserve">4.500***</t>
  </si>
  <si>
    <t xml:space="preserve">8.060***</t>
  </si>
  <si>
    <t xml:space="preserve">4.681* </t>
  </si>
  <si>
    <t xml:space="preserve">(2.568) </t>
  </si>
  <si>
    <t xml:space="preserve">(6.153) </t>
  </si>
  <si>
    <t xml:space="preserve">(3.798) </t>
  </si>
  <si>
    <t xml:space="preserve">(3.245) </t>
  </si>
  <si>
    <t xml:space="preserve">Woman </t>
  </si>
  <si>
    <t xml:space="preserve">1.193* </t>
  </si>
  <si>
    <t xml:space="preserve">1.448** </t>
  </si>
  <si>
    <t xml:space="preserve">(0.117) </t>
  </si>
  <si>
    <t xml:space="preserve">(0.111) </t>
  </si>
  <si>
    <t xml:space="preserve">(0.224) </t>
  </si>
  <si>
    <t xml:space="preserve">(0.183) </t>
  </si>
  <si>
    <t xml:space="preserve">0.220* </t>
  </si>
  <si>
    <t xml:space="preserve">0.0922** </t>
  </si>
  <si>
    <t xml:space="preserve">(0.310) </t>
  </si>
  <si>
    <t xml:space="preserve">(0.189) </t>
  </si>
  <si>
    <t xml:space="preserve">(0.653) </t>
  </si>
  <si>
    <t xml:space="preserve">(0.0978) </t>
  </si>
  <si>
    <t xml:space="preserve">3.816***</t>
  </si>
  <si>
    <t xml:space="preserve">3.809** </t>
  </si>
  <si>
    <t xml:space="preserve">3.908* </t>
  </si>
  <si>
    <t xml:space="preserve">(1.712) </t>
  </si>
  <si>
    <t xml:space="preserve">(2.375) </t>
  </si>
  <si>
    <t xml:space="preserve">(1.870) </t>
  </si>
  <si>
    <t xml:space="preserve">(3.082) </t>
  </si>
  <si>
    <t xml:space="preserve">1.335** </t>
  </si>
  <si>
    <t xml:space="preserve">(0.0767) </t>
  </si>
  <si>
    <t xml:space="preserve">(0.0875) </t>
  </si>
  <si>
    <t xml:space="preserve">(0.162) </t>
  </si>
  <si>
    <t xml:space="preserve">(0.161) </t>
  </si>
  <si>
    <t xml:space="preserve">Exponentiated coefficients;
Clustered (on election-township level) standard errors in parentheses 
* p &lt; 0.1, ** p &lt; 0.05, *** p &lt; 0.01 </t>
  </si>
  <si>
    <t xml:space="preserve">Birth Preference Estimates, TSCS</t>
  </si>
  <si>
    <t xml:space="preserve">All age</t>
  </si>
  <si>
    <t xml:space="preserve">Age 16-45</t>
  </si>
  <si>
    <t xml:space="preserve">Age &gt; 45</t>
  </si>
  <si>
    <t xml:space="preserve">Reserved Seats %</t>
  </si>
  <si>
    <t xml:space="preserve">(.264)</t>
  </si>
  <si>
    <t xml:space="preserve">(.313)</t>
  </si>
  <si>
    <t xml:space="preserve">(.318)</t>
  </si>
  <si>
    <t xml:space="preserve">(.357)</t>
  </si>
  <si>
    <t xml:space="preserve">(.42)</t>
  </si>
  <si>
    <t xml:space="preserve">(.473)</t>
  </si>
  <si>
    <t xml:space="preserve">-.494**</t>
  </si>
  <si>
    <t xml:space="preserve">-.626*</t>
  </si>
  <si>
    <t xml:space="preserve">(.2)</t>
  </si>
  <si>
    <t xml:space="preserve">(.288)</t>
  </si>
  <si>
    <t xml:space="preserve">(.331)</t>
  </si>
  <si>
    <t xml:space="preserve">(.424)</t>
  </si>
  <si>
    <t xml:space="preserve">(.392)</t>
  </si>
  <si>
    <t xml:space="preserve">(.633)</t>
  </si>
  <si>
    <t xml:space="preserve">-.0671**</t>
  </si>
  <si>
    <t xml:space="preserve">-.0993**</t>
  </si>
  <si>
    <t xml:space="preserve">(.0305)</t>
  </si>
  <si>
    <t xml:space="preserve">(.0463)</t>
  </si>
  <si>
    <t xml:space="preserve">(.0505)</t>
  </si>
  <si>
    <t xml:space="preserve">(.0834)</t>
  </si>
  <si>
    <t xml:space="preserve">(.0757)</t>
  </si>
  <si>
    <t xml:space="preserve">(.122)</t>
  </si>
  <si>
    <t xml:space="preserve">Observations</t>
  </si>
  <si>
    <t xml:space="preserve">Linear Probability Estimates of Neonatal Mortality (Age $\leq$ 3)</t>
  </si>
  <si>
    <t xml:space="preserve">(1)</t>
  </si>
  <si>
    <t xml:space="preserve">(2)</t>
  </si>
  <si>
    <t xml:space="preserve"># Birth Order=2 × % Reserved Seats</t>
  </si>
  <si>
    <t xml:space="preserve"># Birth Order=3 × % Reserved Seats</t>
  </si>
  <si>
    <t xml:space="preserve"># Birth Order=2</t>
  </si>
  <si>
    <t xml:space="preserve"># Birth Order=3</t>
  </si>
  <si>
    <t xml:space="preserve">Parent Age, Edu Control</t>
  </si>
  <si>
    <t xml:space="preserve">Clustered (election-township level) standard errors in parentheses</t>
  </si>
  <si>
    <t xml:space="preserve">Joint Hypothesis Test p-value = 0.906</t>
  </si>
  <si>
    <t xml:space="preserve">IV Exogeneity Test</t>
  </si>
  <si>
    <t xml:space="preserve">rsv_seats_ratio</t>
  </si>
  <si>
    <t xml:space="preserve">elected_female_ratio_1998</t>
  </si>
  <si>
    <t xml:space="preserve">0.0634</t>
  </si>
  <si>
    <t xml:space="preserve">0.0473</t>
  </si>
  <si>
    <t xml:space="preserve">0.0580</t>
  </si>
  <si>
    <t xml:space="preserve">0.0512</t>
  </si>
  <si>
    <t xml:space="preserve">(0.0763)</t>
  </si>
  <si>
    <t xml:space="preserve">(0.0708)</t>
  </si>
  <si>
    <t xml:space="preserve">(0.0663)</t>
  </si>
  <si>
    <t xml:space="preserve">(0.0661)</t>
  </si>
  <si>
    <t xml:space="preserve">candidates_female_ratio_1998</t>
  </si>
  <si>
    <t xml:space="preserve">0.181</t>
  </si>
  <si>
    <t xml:space="preserve">0.0848</t>
  </si>
  <si>
    <t xml:space="preserve">0.155</t>
  </si>
  <si>
    <t xml:space="preserve">0.114</t>
  </si>
  <si>
    <t xml:space="preserve">(0.117)</t>
  </si>
  <si>
    <t xml:space="preserve">(0.109)</t>
  </si>
  <si>
    <t xml:space="preserve">(0.0949)</t>
  </si>
  <si>
    <t xml:space="preserve">(0.100)</t>
  </si>
  <si>
    <t xml:space="preserve">ln_pop</t>
  </si>
  <si>
    <t xml:space="preserve">0.0398***</t>
  </si>
  <si>
    <t xml:space="preserve">0.0348***</t>
  </si>
  <si>
    <t xml:space="preserve">0.0104</t>
  </si>
  <si>
    <t xml:space="preserve">0.0106</t>
  </si>
  <si>
    <t xml:space="preserve">(0.00667)</t>
  </si>
  <si>
    <t xml:space="preserve">(0.00564)</t>
  </si>
  <si>
    <t xml:space="preserve">(0.00710)</t>
  </si>
  <si>
    <t xml:space="preserve">(0.00686)</t>
  </si>
  <si>
    <t xml:space="preserve">running</t>
  </si>
  <si>
    <t xml:space="preserve">0.00319</t>
  </si>
  <si>
    <t xml:space="preserve">-0.00564</t>
  </si>
  <si>
    <t xml:space="preserve">0.0170</t>
  </si>
  <si>
    <t xml:space="preserve">0.0119</t>
  </si>
  <si>
    <t xml:space="preserve">(0.0231)</t>
  </si>
  <si>
    <t xml:space="preserve">(0.0228)</t>
  </si>
  <si>
    <t xml:space="preserve">(0.0216)</t>
  </si>
  <si>
    <t xml:space="preserve">(0.0213)</t>
  </si>
  <si>
    <t xml:space="preserve">rsv_seats_ratio_1998</t>
  </si>
  <si>
    <t xml:space="preserve">0.320**</t>
  </si>
  <si>
    <t xml:space="preserve">0.144</t>
  </si>
  <si>
    <t xml:space="preserve">(0.130)</t>
  </si>
  <si>
    <t xml:space="preserve">(0.121)</t>
  </si>
  <si>
    <t xml:space="preserve">assigned_seats</t>
  </si>
  <si>
    <t xml:space="preserve">0.0156***</t>
  </si>
  <si>
    <t xml:space="preserve">0.0143***</t>
  </si>
  <si>
    <t xml:space="preserve">(0.00260)</t>
  </si>
  <si>
    <t xml:space="preserve">(0.00210)</t>
  </si>
  <si>
    <t xml:space="preserve">158</t>
  </si>
  <si>
    <t xml:space="preserve">Standard errors in parentheses
* p &lt; 0.1, ** p &lt; 0.05, *** p &lt; 0.01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</si>
</sst>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蘋方-繁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0.66796875"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0" width="19.83"/>
    <col collapsed="false" customWidth="true" hidden="false" outlineLevel="0" max="3" min="3" style="0" width="19.1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</row>
    <row r="3" customFormat="false" ht="12.8" hidden="false" customHeight="false" outlineLevel="0" collapsed="false">
      <c r="B3" s="0" t="s">
        <v>3</v>
      </c>
      <c r="C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">
        <v>6</v>
      </c>
    </row>
    <row r="5" customFormat="false" ht="12.8" hidden="false" customHeight="false" outlineLevel="0" collapsed="false">
      <c r="B5" s="1" t="s">
        <v>7</v>
      </c>
      <c r="C5" s="1" t="s">
        <v>8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s">
        <v>10</v>
      </c>
    </row>
    <row r="7" customFormat="false" ht="12.8" hidden="false" customHeight="false" outlineLevel="0" collapsed="false">
      <c r="A7" s="0" t="s">
        <v>11</v>
      </c>
      <c r="B7" s="0" t="s">
        <v>10</v>
      </c>
      <c r="C7" s="0" t="s">
        <v>10</v>
      </c>
    </row>
    <row r="8" customFormat="false" ht="12.8" hidden="false" customHeight="false" outlineLevel="0" collapsed="false">
      <c r="A8" s="0" t="s">
        <v>12</v>
      </c>
      <c r="B8" s="0" t="s">
        <v>10</v>
      </c>
      <c r="C8" s="0" t="s">
        <v>10</v>
      </c>
    </row>
    <row r="9" customFormat="false" ht="12.8" hidden="false" customHeight="false" outlineLevel="0" collapsed="false">
      <c r="A9" s="0" t="s">
        <v>13</v>
      </c>
      <c r="B9" s="0" t="s">
        <v>10</v>
      </c>
      <c r="C9" s="0" t="s">
        <v>10</v>
      </c>
    </row>
    <row r="10" customFormat="false" ht="12.8" hidden="false" customHeight="false" outlineLevel="0" collapsed="false">
      <c r="A10" s="0" t="s">
        <v>14</v>
      </c>
      <c r="B10" s="0" t="n">
        <v>0.202</v>
      </c>
      <c r="C10" s="0" t="n">
        <v>0.191</v>
      </c>
    </row>
    <row r="11" customFormat="false" ht="12.8" hidden="false" customHeight="false" outlineLevel="0" collapsed="false">
      <c r="A11" s="0" t="s">
        <v>15</v>
      </c>
      <c r="B11" s="0" t="n">
        <v>11681525</v>
      </c>
      <c r="C11" s="0" t="n">
        <v>11419516</v>
      </c>
    </row>
    <row r="12" customFormat="false" ht="12.8" hidden="false" customHeight="false" outlineLevel="0" collapsed="false">
      <c r="A12" s="0" t="s">
        <v>16</v>
      </c>
      <c r="B12" s="0" t="n">
        <v>0.402</v>
      </c>
      <c r="C12" s="0" t="n">
        <v>0.423</v>
      </c>
    </row>
    <row r="13" customFormat="false" ht="101.95" hidden="false" customHeight="false" outlineLevel="0" collapsed="false">
      <c r="A13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29.33"/>
  </cols>
  <sheetData>
    <row r="1" customFormat="false" ht="12.8" hidden="false" customHeight="false" outlineLevel="0" collapsed="false">
      <c r="A1" s="3" t="s">
        <v>18</v>
      </c>
    </row>
    <row r="2" customFormat="false" ht="12.8" hidden="false" customHeight="false" outlineLevel="0" collapsed="false"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</row>
    <row r="3" customFormat="false" ht="12.8" hidden="false" customHeight="false" outlineLevel="0" collapsed="false"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</row>
    <row r="4" customFormat="false" ht="12.8" hidden="false" customHeight="false" outlineLevel="0" collapsed="false">
      <c r="A4" s="3" t="s">
        <v>24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</row>
    <row r="5" customFormat="false" ht="12.8" hidden="false" customHeight="false" outlineLevel="0" collapsed="false">
      <c r="B5" s="1" t="s">
        <v>30</v>
      </c>
      <c r="C5" s="1" t="s">
        <v>31</v>
      </c>
      <c r="D5" s="1" t="s">
        <v>32</v>
      </c>
      <c r="E5" s="1" t="s">
        <v>33</v>
      </c>
      <c r="F5" s="1" t="s">
        <v>32</v>
      </c>
    </row>
    <row r="6" customFormat="false" ht="12.8" hidden="false" customHeight="false" outlineLevel="0" collapsed="false">
      <c r="A6" s="4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</row>
    <row r="7" customFormat="false" ht="12.8" hidden="false" customHeight="false" outlineLevel="0" collapsed="false">
      <c r="B7" s="1" t="s">
        <v>40</v>
      </c>
      <c r="C7" s="1" t="s">
        <v>41</v>
      </c>
      <c r="D7" s="1" t="s">
        <v>42</v>
      </c>
      <c r="E7" s="1" t="s">
        <v>33</v>
      </c>
      <c r="F7" s="1" t="s">
        <v>43</v>
      </c>
    </row>
    <row r="8" customFormat="false" ht="12.8" hidden="false" customHeight="false" outlineLevel="0" collapsed="false">
      <c r="A8" s="4" t="s">
        <v>44</v>
      </c>
      <c r="B8" s="0" t="s">
        <v>45</v>
      </c>
      <c r="C8" s="0" t="s">
        <v>46</v>
      </c>
      <c r="D8" s="0" t="s">
        <v>47</v>
      </c>
      <c r="E8" s="0" t="s">
        <v>48</v>
      </c>
      <c r="F8" s="0" t="s">
        <v>49</v>
      </c>
    </row>
    <row r="9" customFormat="false" ht="12.8" hidden="false" customHeight="false" outlineLevel="0" collapsed="false">
      <c r="B9" s="1" t="s">
        <v>40</v>
      </c>
      <c r="C9" s="1" t="s">
        <v>41</v>
      </c>
      <c r="D9" s="1" t="s">
        <v>50</v>
      </c>
      <c r="E9" s="1" t="s">
        <v>33</v>
      </c>
      <c r="F9" s="1" t="s">
        <v>30</v>
      </c>
    </row>
    <row r="10" customFormat="false" ht="12.8" hidden="false" customHeight="false" outlineLevel="0" collapsed="false">
      <c r="A10" s="4" t="s">
        <v>51</v>
      </c>
      <c r="B10" s="0" t="s">
        <v>52</v>
      </c>
      <c r="C10" s="0" t="s">
        <v>53</v>
      </c>
      <c r="D10" s="0" t="s">
        <v>54</v>
      </c>
      <c r="E10" s="0" t="s">
        <v>55</v>
      </c>
      <c r="F10" s="0" t="s">
        <v>56</v>
      </c>
    </row>
    <row r="11" customFormat="false" ht="12.8" hidden="false" customHeight="false" outlineLevel="0" collapsed="false">
      <c r="B11" s="1" t="s">
        <v>42</v>
      </c>
      <c r="C11" s="1" t="s">
        <v>57</v>
      </c>
      <c r="D11" s="1" t="s">
        <v>58</v>
      </c>
      <c r="E11" s="1" t="s">
        <v>59</v>
      </c>
      <c r="F11" s="1" t="s">
        <v>60</v>
      </c>
    </row>
    <row r="12" customFormat="false" ht="12.8" hidden="false" customHeight="false" outlineLevel="0" collapsed="false">
      <c r="A12" s="3" t="s">
        <v>61</v>
      </c>
      <c r="B12" s="0" t="s">
        <v>62</v>
      </c>
      <c r="C12" s="0" t="s">
        <v>63</v>
      </c>
      <c r="D12" s="0" t="s">
        <v>64</v>
      </c>
      <c r="E12" s="0" t="s">
        <v>65</v>
      </c>
      <c r="F12" s="0" t="s">
        <v>66</v>
      </c>
    </row>
    <row r="13" customFormat="false" ht="12.8" hidden="false" customHeight="false" outlineLevel="0" collapsed="false">
      <c r="B13" s="1" t="s">
        <v>67</v>
      </c>
      <c r="C13" s="1" t="s">
        <v>68</v>
      </c>
      <c r="D13" s="1" t="s">
        <v>69</v>
      </c>
      <c r="E13" s="1" t="s">
        <v>70</v>
      </c>
      <c r="F13" s="1" t="s">
        <v>71</v>
      </c>
    </row>
    <row r="14" customFormat="false" ht="12.8" hidden="false" customHeight="false" outlineLevel="0" collapsed="false">
      <c r="A14" s="3" t="s">
        <v>72</v>
      </c>
      <c r="B14" s="0" t="s">
        <v>73</v>
      </c>
      <c r="C14" s="0" t="s">
        <v>74</v>
      </c>
      <c r="D14" s="0" t="s">
        <v>75</v>
      </c>
      <c r="E14" s="0" t="s">
        <v>76</v>
      </c>
      <c r="F14" s="0" t="s">
        <v>77</v>
      </c>
    </row>
    <row r="15" customFormat="false" ht="12.8" hidden="false" customHeight="false" outlineLevel="0" collapsed="false">
      <c r="B15" s="1" t="s">
        <v>78</v>
      </c>
      <c r="C15" s="1" t="s">
        <v>79</v>
      </c>
      <c r="D15" s="1" t="s">
        <v>80</v>
      </c>
      <c r="E15" s="1" t="s">
        <v>81</v>
      </c>
      <c r="F15" s="1" t="s">
        <v>82</v>
      </c>
    </row>
    <row r="16" customFormat="false" ht="12.8" hidden="false" customHeight="false" outlineLevel="0" collapsed="false">
      <c r="A16" s="3" t="s">
        <v>83</v>
      </c>
      <c r="B16" s="0" t="s">
        <v>84</v>
      </c>
      <c r="C16" s="0" t="s">
        <v>85</v>
      </c>
      <c r="D16" s="0" t="s">
        <v>86</v>
      </c>
      <c r="E16" s="0" t="s">
        <v>87</v>
      </c>
      <c r="F16" s="0" t="s">
        <v>88</v>
      </c>
    </row>
    <row r="17" customFormat="false" ht="12.8" hidden="false" customHeight="false" outlineLevel="0" collapsed="false">
      <c r="B17" s="1" t="s">
        <v>89</v>
      </c>
      <c r="C17" s="1" t="s">
        <v>90</v>
      </c>
      <c r="D17" s="1" t="s">
        <v>91</v>
      </c>
      <c r="E17" s="1" t="s">
        <v>92</v>
      </c>
      <c r="F17" s="1" t="s">
        <v>91</v>
      </c>
    </row>
    <row r="18" customFormat="false" ht="12.8" hidden="false" customHeight="false" outlineLevel="0" collapsed="false">
      <c r="A18" s="3" t="s">
        <v>93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</row>
    <row r="19" customFormat="false" ht="12.8" hidden="false" customHeight="false" outlineLevel="0" collapsed="false">
      <c r="A19" s="3" t="s">
        <v>94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</row>
    <row r="20" customFormat="false" ht="12.8" hidden="false" customHeight="false" outlineLevel="0" collapsed="false">
      <c r="A20" s="3" t="s">
        <v>12</v>
      </c>
      <c r="B20" s="3" t="s">
        <v>10</v>
      </c>
      <c r="C20" s="3" t="s">
        <v>10</v>
      </c>
      <c r="D20" s="3" t="s">
        <v>10</v>
      </c>
      <c r="E20" s="3" t="s">
        <v>10</v>
      </c>
      <c r="F20" s="3" t="s">
        <v>10</v>
      </c>
    </row>
    <row r="21" customFormat="false" ht="12.8" hidden="false" customHeight="false" outlineLevel="0" collapsed="false">
      <c r="A21" s="3" t="s">
        <v>13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</row>
    <row r="22" customFormat="false" ht="12.8" hidden="false" customHeight="false" outlineLevel="0" collapsed="false">
      <c r="A22" s="3" t="s">
        <v>95</v>
      </c>
      <c r="B22" s="0" t="n">
        <v>0.0215</v>
      </c>
      <c r="C22" s="0" t="n">
        <v>0.023</v>
      </c>
      <c r="D22" s="0" t="n">
        <v>0.0202</v>
      </c>
      <c r="E22" s="0" t="n">
        <v>0.0148</v>
      </c>
      <c r="F22" s="0" t="n">
        <v>0.0237</v>
      </c>
    </row>
    <row r="23" customFormat="false" ht="12.8" hidden="false" customHeight="false" outlineLevel="0" collapsed="false">
      <c r="A23" s="3" t="s">
        <v>15</v>
      </c>
      <c r="B23" s="0" t="n">
        <v>11681525</v>
      </c>
      <c r="C23" s="0" t="n">
        <v>5610905</v>
      </c>
      <c r="D23" s="0" t="n">
        <v>6070620</v>
      </c>
      <c r="E23" s="0" t="n">
        <v>2864758</v>
      </c>
      <c r="F23" s="0" t="n">
        <v>8816767</v>
      </c>
    </row>
    <row r="24" customFormat="false" ht="12.8" hidden="false" customHeight="false" outlineLevel="0" collapsed="false">
      <c r="A24" s="3" t="s">
        <v>16</v>
      </c>
      <c r="B24" s="0" t="n">
        <v>0.0257</v>
      </c>
      <c r="C24" s="0" t="n">
        <v>0.0249</v>
      </c>
      <c r="D24" s="0" t="n">
        <v>0.0269</v>
      </c>
      <c r="E24" s="0" t="n">
        <v>0.0172</v>
      </c>
      <c r="F24" s="0" t="n">
        <v>0.0271</v>
      </c>
    </row>
    <row r="26" customFormat="false" ht="12.8" hidden="false" customHeight="false" outlineLevel="0" collapsed="false">
      <c r="A26" s="4" t="s">
        <v>96</v>
      </c>
      <c r="B26" s="0" t="n">
        <v>0.378</v>
      </c>
      <c r="C26" s="0" t="n">
        <v>0.881</v>
      </c>
      <c r="D26" s="0" t="n">
        <v>0.051</v>
      </c>
      <c r="E26" s="0" t="n">
        <v>0.828</v>
      </c>
      <c r="F26" s="0" t="n">
        <v>0.241</v>
      </c>
    </row>
    <row r="27" customFormat="false" ht="12.8" hidden="false" customHeight="false" outlineLevel="0" collapsed="false">
      <c r="A27" s="4" t="s">
        <v>97</v>
      </c>
      <c r="B27" s="0" t="n">
        <v>0.294</v>
      </c>
      <c r="C27" s="0" t="n">
        <v>0.262</v>
      </c>
      <c r="D27" s="0" t="n">
        <v>0.197</v>
      </c>
      <c r="E27" s="0" t="n">
        <v>0.132</v>
      </c>
      <c r="F27" s="0" t="n">
        <v>0.262</v>
      </c>
    </row>
    <row r="28" customFormat="false" ht="12.8" hidden="false" customHeight="false" outlineLevel="0" collapsed="false">
      <c r="A28" s="4" t="s">
        <v>98</v>
      </c>
      <c r="B28" s="0" t="n">
        <v>0.018</v>
      </c>
      <c r="C28" s="0" t="n">
        <v>0.008</v>
      </c>
      <c r="D28" s="0" t="n">
        <v>0.035</v>
      </c>
      <c r="E28" s="0" t="n">
        <v>0.003</v>
      </c>
      <c r="F28" s="0" t="n">
        <v>0.043</v>
      </c>
    </row>
    <row r="29" customFormat="false" ht="35.05" hidden="false" customHeight="false" outlineLevel="0" collapsed="false">
      <c r="A29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29.33"/>
  </cols>
  <sheetData>
    <row r="1" customFormat="false" ht="12.8" hidden="false" customHeight="false" outlineLevel="0" collapsed="false">
      <c r="A1" s="3" t="s">
        <v>99</v>
      </c>
    </row>
    <row r="2" customFormat="false" ht="12.8" hidden="false" customHeight="false" outlineLevel="0" collapsed="false"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/>
      <c r="H2" s="3"/>
      <c r="I2" s="3"/>
      <c r="J2" s="3"/>
      <c r="K2" s="3"/>
      <c r="L2" s="3"/>
      <c r="M2" s="3"/>
    </row>
    <row r="3" customFormat="false" ht="12.8" hidden="false" customHeight="false" outlineLevel="0" collapsed="false"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A4" s="3" t="s">
        <v>24</v>
      </c>
      <c r="B4" s="0" t="s">
        <v>100</v>
      </c>
      <c r="C4" s="0" t="n">
        <v>0.0605</v>
      </c>
      <c r="D4" s="0" t="s">
        <v>101</v>
      </c>
      <c r="E4" s="0" t="s">
        <v>102</v>
      </c>
      <c r="F4" s="0" t="s">
        <v>103</v>
      </c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B5" s="1" t="s">
        <v>104</v>
      </c>
      <c r="C5" s="1" t="s">
        <v>105</v>
      </c>
      <c r="D5" s="1" t="s">
        <v>106</v>
      </c>
      <c r="E5" s="1" t="s">
        <v>107</v>
      </c>
      <c r="F5" s="1" t="s">
        <v>108</v>
      </c>
      <c r="G5" s="3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4" t="s">
        <v>34</v>
      </c>
      <c r="B6" s="0" t="s">
        <v>109</v>
      </c>
      <c r="C6" s="0" t="s">
        <v>110</v>
      </c>
      <c r="D6" s="0" t="n">
        <v>-0.0772</v>
      </c>
      <c r="E6" s="0" t="n">
        <v>-0.0893</v>
      </c>
      <c r="F6" s="0" t="s">
        <v>111</v>
      </c>
      <c r="G6" s="3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B7" s="1" t="s">
        <v>112</v>
      </c>
      <c r="C7" s="1" t="s">
        <v>113</v>
      </c>
      <c r="D7" s="1" t="s">
        <v>114</v>
      </c>
      <c r="E7" s="1" t="s">
        <v>115</v>
      </c>
      <c r="F7" s="1" t="s">
        <v>116</v>
      </c>
      <c r="G7" s="3"/>
      <c r="H7" s="5"/>
      <c r="I7" s="5"/>
      <c r="J7" s="5"/>
      <c r="K7" s="5"/>
      <c r="L7" s="5"/>
      <c r="M7" s="5"/>
    </row>
    <row r="8" customFormat="false" ht="12.8" hidden="false" customHeight="false" outlineLevel="0" collapsed="false">
      <c r="A8" s="4" t="s">
        <v>44</v>
      </c>
      <c r="B8" s="0" t="s">
        <v>117</v>
      </c>
      <c r="C8" s="0" t="n">
        <v>0.0149</v>
      </c>
      <c r="D8" s="0" t="s">
        <v>118</v>
      </c>
      <c r="E8" s="0" t="n">
        <v>-0.148</v>
      </c>
      <c r="F8" s="0" t="n">
        <v>-0.0633</v>
      </c>
      <c r="G8" s="3"/>
      <c r="H8" s="5"/>
      <c r="I8" s="5"/>
      <c r="J8" s="5"/>
      <c r="K8" s="5"/>
      <c r="L8" s="5"/>
      <c r="M8" s="5"/>
    </row>
    <row r="9" customFormat="false" ht="12.8" hidden="false" customHeight="false" outlineLevel="0" collapsed="false">
      <c r="B9" s="1" t="s">
        <v>119</v>
      </c>
      <c r="C9" s="1" t="s">
        <v>120</v>
      </c>
      <c r="D9" s="1" t="s">
        <v>114</v>
      </c>
      <c r="E9" s="1" t="s">
        <v>121</v>
      </c>
      <c r="F9" s="1" t="s">
        <v>122</v>
      </c>
      <c r="G9" s="3"/>
      <c r="H9" s="5"/>
      <c r="I9" s="5"/>
      <c r="J9" s="5"/>
      <c r="K9" s="5"/>
      <c r="L9" s="5"/>
      <c r="M9" s="5"/>
    </row>
    <row r="10" customFormat="false" ht="12.8" hidden="false" customHeight="false" outlineLevel="0" collapsed="false">
      <c r="A10" s="4" t="s">
        <v>51</v>
      </c>
      <c r="B10" s="0" t="s">
        <v>123</v>
      </c>
      <c r="C10" s="0" t="s">
        <v>124</v>
      </c>
      <c r="D10" s="0" t="n">
        <v>0.0184</v>
      </c>
      <c r="E10" s="0" t="n">
        <v>-0.127</v>
      </c>
      <c r="F10" s="0" t="s">
        <v>125</v>
      </c>
      <c r="G10" s="3"/>
      <c r="H10" s="5"/>
      <c r="I10" s="5"/>
      <c r="J10" s="5"/>
      <c r="K10" s="5"/>
      <c r="L10" s="5"/>
      <c r="M10" s="5"/>
    </row>
    <row r="11" customFormat="false" ht="12.8" hidden="false" customHeight="false" outlineLevel="0" collapsed="false">
      <c r="B11" s="1" t="s">
        <v>122</v>
      </c>
      <c r="C11" s="1" t="s">
        <v>120</v>
      </c>
      <c r="D11" s="1" t="s">
        <v>114</v>
      </c>
      <c r="E11" s="1" t="s">
        <v>121</v>
      </c>
      <c r="F11" s="1" t="s">
        <v>126</v>
      </c>
      <c r="G11" s="3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3" t="s">
        <v>61</v>
      </c>
      <c r="B12" s="0" t="s">
        <v>127</v>
      </c>
      <c r="C12" s="0" t="s">
        <v>128</v>
      </c>
      <c r="D12" s="0" t="s">
        <v>129</v>
      </c>
      <c r="E12" s="0" t="s">
        <v>130</v>
      </c>
      <c r="F12" s="0" t="s">
        <v>131</v>
      </c>
      <c r="G12" s="3"/>
      <c r="H12" s="3"/>
      <c r="I12" s="3"/>
      <c r="J12" s="3"/>
      <c r="K12" s="3"/>
      <c r="L12" s="3"/>
      <c r="M12" s="3"/>
    </row>
    <row r="13" customFormat="false" ht="12.8" hidden="false" customHeight="false" outlineLevel="0" collapsed="false">
      <c r="B13" s="1" t="s">
        <v>42</v>
      </c>
      <c r="C13" s="1" t="s">
        <v>132</v>
      </c>
      <c r="D13" s="1" t="s">
        <v>133</v>
      </c>
      <c r="E13" s="1" t="s">
        <v>134</v>
      </c>
      <c r="F13" s="1" t="s">
        <v>32</v>
      </c>
      <c r="G13" s="3"/>
      <c r="H13" s="5"/>
      <c r="I13" s="5"/>
      <c r="J13" s="5"/>
      <c r="K13" s="5"/>
      <c r="L13" s="5"/>
      <c r="M13" s="5"/>
    </row>
    <row r="14" customFormat="false" ht="12.8" hidden="false" customHeight="false" outlineLevel="0" collapsed="false">
      <c r="A14" s="3" t="s">
        <v>72</v>
      </c>
      <c r="B14" s="0" t="s">
        <v>135</v>
      </c>
      <c r="C14" s="0" t="s">
        <v>136</v>
      </c>
      <c r="D14" s="0" t="s">
        <v>137</v>
      </c>
      <c r="E14" s="0" t="s">
        <v>138</v>
      </c>
      <c r="F14" s="0" t="s">
        <v>139</v>
      </c>
      <c r="G14" s="3"/>
      <c r="H14" s="3"/>
      <c r="I14" s="3"/>
      <c r="J14" s="3"/>
      <c r="K14" s="3"/>
      <c r="L14" s="3"/>
      <c r="M14" s="3"/>
    </row>
    <row r="15" customFormat="false" ht="12.8" hidden="false" customHeight="false" outlineLevel="0" collapsed="false">
      <c r="B15" s="1" t="s">
        <v>50</v>
      </c>
      <c r="C15" s="1" t="s">
        <v>132</v>
      </c>
      <c r="D15" s="1" t="s">
        <v>133</v>
      </c>
      <c r="E15" s="1" t="s">
        <v>140</v>
      </c>
      <c r="F15" s="1" t="s">
        <v>141</v>
      </c>
      <c r="G15" s="3"/>
      <c r="H15" s="5"/>
      <c r="I15" s="5"/>
      <c r="J15" s="5"/>
      <c r="K15" s="5"/>
      <c r="L15" s="5"/>
      <c r="M15" s="5"/>
    </row>
    <row r="16" customFormat="false" ht="12.8" hidden="false" customHeight="false" outlineLevel="0" collapsed="false">
      <c r="A16" s="3" t="s">
        <v>83</v>
      </c>
      <c r="B16" s="0" t="s">
        <v>142</v>
      </c>
      <c r="C16" s="0" t="s">
        <v>143</v>
      </c>
      <c r="D16" s="0" t="s">
        <v>144</v>
      </c>
      <c r="E16" s="0" t="s">
        <v>145</v>
      </c>
      <c r="F16" s="0" t="s">
        <v>146</v>
      </c>
      <c r="G16" s="3"/>
      <c r="H16" s="3"/>
      <c r="I16" s="3"/>
      <c r="J16" s="3"/>
      <c r="K16" s="3"/>
      <c r="L16" s="3"/>
      <c r="M16" s="3"/>
    </row>
    <row r="17" customFormat="false" ht="12.8" hidden="false" customHeight="false" outlineLevel="0" collapsed="false">
      <c r="B17" s="1" t="s">
        <v>32</v>
      </c>
      <c r="C17" s="1" t="s">
        <v>147</v>
      </c>
      <c r="D17" s="1" t="s">
        <v>133</v>
      </c>
      <c r="E17" s="1" t="s">
        <v>140</v>
      </c>
      <c r="F17" s="1" t="s">
        <v>60</v>
      </c>
      <c r="G17" s="3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3" t="s">
        <v>9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3" t="s">
        <v>94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/>
    </row>
    <row r="20" customFormat="false" ht="12.8" hidden="false" customHeight="false" outlineLevel="0" collapsed="false">
      <c r="A20" s="3" t="s">
        <v>12</v>
      </c>
      <c r="B20" s="3" t="s">
        <v>10</v>
      </c>
      <c r="C20" s="3" t="s">
        <v>10</v>
      </c>
      <c r="D20" s="3" t="s">
        <v>10</v>
      </c>
      <c r="E20" s="3" t="s">
        <v>10</v>
      </c>
      <c r="F20" s="3" t="s">
        <v>10</v>
      </c>
      <c r="G20" s="3"/>
      <c r="H20" s="5"/>
      <c r="I20" s="5"/>
      <c r="J20" s="5"/>
      <c r="K20" s="5"/>
      <c r="L20" s="5"/>
      <c r="M20" s="5"/>
    </row>
    <row r="21" customFormat="false" ht="12.8" hidden="false" customHeight="false" outlineLevel="0" collapsed="false">
      <c r="A21" s="3" t="s">
        <v>13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  <c r="G21" s="3"/>
      <c r="H21" s="5"/>
      <c r="I21" s="5"/>
      <c r="J21" s="5"/>
      <c r="K21" s="5"/>
      <c r="L21" s="5"/>
      <c r="M21" s="5"/>
    </row>
    <row r="22" customFormat="false" ht="12.8" hidden="false" customHeight="false" outlineLevel="0" collapsed="false">
      <c r="A22" s="3" t="s">
        <v>95</v>
      </c>
      <c r="B22" s="0" t="n">
        <v>0.539</v>
      </c>
      <c r="C22" s="0" t="n">
        <v>0.547</v>
      </c>
      <c r="D22" s="0" t="n">
        <v>0.53</v>
      </c>
      <c r="E22" s="0" t="n">
        <v>0.545</v>
      </c>
      <c r="F22" s="0" t="n">
        <v>0.537</v>
      </c>
      <c r="G22" s="3"/>
      <c r="H22" s="5"/>
      <c r="I22" s="5"/>
      <c r="J22" s="5"/>
      <c r="K22" s="5"/>
      <c r="L22" s="5"/>
      <c r="M22" s="5"/>
    </row>
    <row r="23" customFormat="false" ht="12.8" hidden="false" customHeight="false" outlineLevel="0" collapsed="false">
      <c r="A23" s="3" t="s">
        <v>15</v>
      </c>
      <c r="B23" s="0" t="n">
        <v>251671</v>
      </c>
      <c r="C23" s="0" t="n">
        <v>129151</v>
      </c>
      <c r="D23" s="0" t="n">
        <v>122520</v>
      </c>
      <c r="E23" s="0" t="n">
        <v>42386</v>
      </c>
      <c r="F23" s="0" t="n">
        <v>209285</v>
      </c>
    </row>
    <row r="24" customFormat="false" ht="12.8" hidden="false" customHeight="false" outlineLevel="0" collapsed="false">
      <c r="A24" s="3" t="s">
        <v>16</v>
      </c>
      <c r="B24" s="0" t="n">
        <v>0.00484</v>
      </c>
      <c r="C24" s="0" t="n">
        <v>0.00772</v>
      </c>
      <c r="D24" s="0" t="n">
        <v>0.00204</v>
      </c>
      <c r="E24" s="0" t="n">
        <v>0.00597</v>
      </c>
      <c r="F24" s="0" t="n">
        <v>0.00461</v>
      </c>
    </row>
    <row r="26" customFormat="false" ht="12.8" hidden="false" customHeight="false" outlineLevel="0" collapsed="false">
      <c r="A26" s="4" t="s">
        <v>96</v>
      </c>
      <c r="B26" s="0" t="n">
        <v>0.253</v>
      </c>
      <c r="C26" s="0" t="n">
        <v>0.184</v>
      </c>
      <c r="D26" s="0" t="n">
        <v>0.881</v>
      </c>
      <c r="E26" s="0" t="n">
        <v>0.179</v>
      </c>
      <c r="F26" s="0" t="n">
        <v>0.187</v>
      </c>
    </row>
    <row r="27" customFormat="false" ht="12.8" hidden="false" customHeight="false" outlineLevel="0" collapsed="false">
      <c r="A27" s="4" t="s">
        <v>97</v>
      </c>
      <c r="B27" s="0" t="n">
        <v>0.564</v>
      </c>
      <c r="C27" s="0" t="n">
        <v>0.116</v>
      </c>
      <c r="D27" s="0" t="n">
        <v>0.644</v>
      </c>
      <c r="E27" s="0" t="n">
        <v>0.459</v>
      </c>
      <c r="F27" s="0" t="n">
        <v>0.484</v>
      </c>
    </row>
    <row r="28" customFormat="false" ht="12.8" hidden="false" customHeight="false" outlineLevel="0" collapsed="false">
      <c r="A28" s="4" t="s">
        <v>98</v>
      </c>
      <c r="B28" s="0" t="n">
        <v>0.82</v>
      </c>
      <c r="C28" s="0" t="n">
        <v>0.133</v>
      </c>
      <c r="D28" s="0" t="n">
        <v>0.021</v>
      </c>
      <c r="E28" s="0" t="n">
        <v>0.403</v>
      </c>
      <c r="F28" s="0" t="n">
        <v>0.844</v>
      </c>
    </row>
    <row r="29" customFormat="false" ht="35.05" hidden="false" customHeight="false" outlineLevel="0" collapsed="false">
      <c r="A29" s="2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8" activeCellId="0" sqref="E18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34"/>
    <col collapsed="false" customWidth="false" hidden="false" outlineLevel="0" max="6" min="2" style="6" width="10.67"/>
  </cols>
  <sheetData>
    <row r="1" customFormat="false" ht="12.8" hidden="false" customHeight="true" outlineLevel="0" collapsed="false">
      <c r="A1" s="7" t="s">
        <v>148</v>
      </c>
      <c r="B1" s="7"/>
      <c r="C1" s="7"/>
      <c r="D1" s="7"/>
      <c r="E1" s="7"/>
      <c r="F1" s="7"/>
    </row>
    <row r="2" customFormat="false" ht="12.8" hidden="false" customHeight="false" outlineLevel="0" collapsed="false">
      <c r="B2" s="6" t="s">
        <v>149</v>
      </c>
      <c r="C2" s="6" t="s">
        <v>150</v>
      </c>
      <c r="D2" s="6" t="s">
        <v>151</v>
      </c>
      <c r="E2" s="6" t="s">
        <v>152</v>
      </c>
      <c r="F2" s="6" t="s">
        <v>153</v>
      </c>
    </row>
    <row r="3" customFormat="false" ht="12.8" hidden="false" customHeight="false" outlineLevel="0" collapsed="false">
      <c r="B3" s="6" t="s">
        <v>154</v>
      </c>
      <c r="C3" s="6" t="s">
        <v>155</v>
      </c>
      <c r="D3" s="6" t="s">
        <v>156</v>
      </c>
      <c r="E3" s="6" t="s">
        <v>157</v>
      </c>
      <c r="F3" s="6" t="s">
        <v>158</v>
      </c>
    </row>
    <row r="5" customFormat="false" ht="14.9" hidden="false" customHeight="false" outlineLevel="0" collapsed="false">
      <c r="A5" s="3" t="s">
        <v>159</v>
      </c>
      <c r="B5" s="8" t="n">
        <v>-0.0849</v>
      </c>
      <c r="C5" s="8" t="n">
        <v>-0.0416</v>
      </c>
      <c r="D5" s="8" t="n">
        <v>-0.123</v>
      </c>
      <c r="E5" s="8" t="s">
        <v>160</v>
      </c>
      <c r="F5" s="8" t="s">
        <v>161</v>
      </c>
    </row>
    <row r="6" customFormat="false" ht="14.9" hidden="false" customHeight="false" outlineLevel="0" collapsed="false">
      <c r="B6" s="9" t="s">
        <v>162</v>
      </c>
      <c r="C6" s="9" t="s">
        <v>163</v>
      </c>
      <c r="D6" s="9" t="s">
        <v>164</v>
      </c>
      <c r="E6" s="9" t="s">
        <v>165</v>
      </c>
      <c r="F6" s="9" t="s">
        <v>166</v>
      </c>
    </row>
    <row r="7" customFormat="false" ht="14.9" hidden="false" customHeight="false" outlineLevel="0" collapsed="false">
      <c r="A7" s="3" t="s">
        <v>167</v>
      </c>
      <c r="B7" s="8" t="s">
        <v>168</v>
      </c>
      <c r="C7" s="8" t="n">
        <v>0.0296</v>
      </c>
      <c r="D7" s="8" t="s">
        <v>169</v>
      </c>
      <c r="E7" s="8" t="s">
        <v>170</v>
      </c>
      <c r="F7" s="8" t="s">
        <v>171</v>
      </c>
    </row>
    <row r="8" customFormat="false" ht="14.9" hidden="false" customHeight="false" outlineLevel="0" collapsed="false">
      <c r="B8" s="9" t="s">
        <v>172</v>
      </c>
      <c r="C8" s="9" t="s">
        <v>173</v>
      </c>
      <c r="D8" s="9" t="s">
        <v>174</v>
      </c>
      <c r="E8" s="9" t="s">
        <v>175</v>
      </c>
      <c r="F8" s="9" t="s">
        <v>176</v>
      </c>
    </row>
    <row r="9" customFormat="false" ht="14.9" hidden="false" customHeight="false" outlineLevel="0" collapsed="false">
      <c r="A9" s="3" t="s">
        <v>177</v>
      </c>
      <c r="B9" s="8" t="n">
        <v>0.0161</v>
      </c>
      <c r="C9" s="8" t="s">
        <v>178</v>
      </c>
      <c r="D9" s="8" t="n">
        <v>0.0125</v>
      </c>
      <c r="E9" s="8" t="n">
        <v>0.00684</v>
      </c>
      <c r="F9" s="8" t="s">
        <v>179</v>
      </c>
    </row>
    <row r="10" customFormat="false" ht="14.9" hidden="false" customHeight="false" outlineLevel="0" collapsed="false">
      <c r="B10" s="9" t="s">
        <v>180</v>
      </c>
      <c r="C10" s="9" t="s">
        <v>181</v>
      </c>
      <c r="D10" s="9" t="s">
        <v>182</v>
      </c>
      <c r="E10" s="9" t="s">
        <v>183</v>
      </c>
      <c r="F10" s="9" t="s">
        <v>184</v>
      </c>
    </row>
    <row r="12" customFormat="false" ht="12.8" hidden="false" customHeight="false" outlineLevel="0" collapsed="false">
      <c r="A12" s="3" t="s">
        <v>185</v>
      </c>
      <c r="B12" s="6" t="s">
        <v>186</v>
      </c>
      <c r="C12" s="6" t="s">
        <v>186</v>
      </c>
      <c r="D12" s="6" t="s">
        <v>186</v>
      </c>
      <c r="E12" s="6" t="s">
        <v>186</v>
      </c>
      <c r="F12" s="6" t="s">
        <v>186</v>
      </c>
    </row>
    <row r="13" customFormat="false" ht="12.8" hidden="false" customHeight="false" outlineLevel="0" collapsed="false">
      <c r="A13" s="3" t="s">
        <v>94</v>
      </c>
      <c r="B13" s="6" t="s">
        <v>186</v>
      </c>
      <c r="C13" s="6" t="s">
        <v>186</v>
      </c>
      <c r="D13" s="6" t="s">
        <v>186</v>
      </c>
      <c r="E13" s="6" t="s">
        <v>186</v>
      </c>
      <c r="F13" s="6" t="s">
        <v>186</v>
      </c>
    </row>
    <row r="14" customFormat="false" ht="12.8" hidden="false" customHeight="false" outlineLevel="0" collapsed="false">
      <c r="A14" s="3" t="s">
        <v>12</v>
      </c>
      <c r="B14" s="6" t="s">
        <v>186</v>
      </c>
      <c r="C14" s="6" t="s">
        <v>186</v>
      </c>
      <c r="D14" s="6" t="s">
        <v>186</v>
      </c>
      <c r="E14" s="6" t="s">
        <v>186</v>
      </c>
      <c r="F14" s="6" t="s">
        <v>186</v>
      </c>
    </row>
    <row r="15" customFormat="false" ht="12.8" hidden="false" customHeight="false" outlineLevel="0" collapsed="false">
      <c r="A15" s="3" t="s">
        <v>13</v>
      </c>
      <c r="B15" s="6" t="s">
        <v>186</v>
      </c>
      <c r="C15" s="6" t="s">
        <v>186</v>
      </c>
      <c r="D15" s="6" t="s">
        <v>186</v>
      </c>
      <c r="E15" s="6" t="s">
        <v>186</v>
      </c>
      <c r="F15" s="6" t="s">
        <v>186</v>
      </c>
    </row>
    <row r="17" customFormat="false" ht="12.8" hidden="false" customHeight="false" outlineLevel="0" collapsed="false">
      <c r="A17" s="3" t="s">
        <v>187</v>
      </c>
      <c r="B17" s="0" t="n">
        <v>0.833</v>
      </c>
      <c r="C17" s="0" t="n">
        <v>0.882</v>
      </c>
      <c r="D17" s="0" t="n">
        <v>0.895</v>
      </c>
      <c r="E17" s="0" t="n">
        <v>0.938</v>
      </c>
      <c r="F17" s="0" t="n">
        <v>0.158</v>
      </c>
    </row>
    <row r="18" customFormat="false" ht="12.8" hidden="false" customHeight="false" outlineLevel="0" collapsed="false">
      <c r="A18" s="3" t="s">
        <v>188</v>
      </c>
      <c r="B18" s="0" t="n">
        <v>17358</v>
      </c>
      <c r="C18" s="0" t="n">
        <v>16384</v>
      </c>
      <c r="D18" s="0" t="n">
        <v>17013</v>
      </c>
      <c r="E18" s="0" t="n">
        <v>17358</v>
      </c>
      <c r="F18" s="0" t="n">
        <v>16039</v>
      </c>
    </row>
    <row r="19" customFormat="false" ht="12.8" hidden="false" customHeight="false" outlineLevel="0" collapsed="false">
      <c r="A19" s="3" t="s">
        <v>189</v>
      </c>
      <c r="B19" s="0" t="n">
        <v>0.0150101</v>
      </c>
      <c r="C19" s="0" t="n">
        <v>0.0555645</v>
      </c>
      <c r="D19" s="0" t="n">
        <v>0.0419796</v>
      </c>
      <c r="E19" s="0" t="n">
        <v>0.004008</v>
      </c>
      <c r="F19" s="0" t="n">
        <v>0.0171715</v>
      </c>
    </row>
    <row r="21" customFormat="false" ht="23.85" hidden="false" customHeight="true" outlineLevel="0" collapsed="false">
      <c r="A21" s="10" t="s">
        <v>17</v>
      </c>
      <c r="B21" s="10"/>
      <c r="C21" s="10"/>
      <c r="D21" s="10"/>
      <c r="E21" s="10"/>
      <c r="F21" s="10"/>
    </row>
  </sheetData>
  <mergeCells count="2">
    <mergeCell ref="A1:F1"/>
    <mergeCell ref="A21:F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19.11"/>
    <col collapsed="false" customWidth="false" hidden="false" outlineLevel="0" max="5" min="2" style="6" width="10.67"/>
  </cols>
  <sheetData>
    <row r="1" customFormat="false" ht="12.8" hidden="false" customHeight="true" outlineLevel="0" collapsed="false">
      <c r="A1" s="7" t="s">
        <v>190</v>
      </c>
      <c r="B1" s="7"/>
      <c r="C1" s="7"/>
      <c r="D1" s="7"/>
      <c r="E1" s="7"/>
    </row>
    <row r="2" customFormat="false" ht="12.8" hidden="false" customHeight="false" outlineLevel="0" collapsed="false">
      <c r="B2" s="6" t="s">
        <v>149</v>
      </c>
      <c r="C2" s="6" t="s">
        <v>150</v>
      </c>
      <c r="D2" s="6" t="s">
        <v>151</v>
      </c>
      <c r="E2" s="6" t="s">
        <v>152</v>
      </c>
    </row>
    <row r="3" customFormat="false" ht="12.8" hidden="false" customHeight="false" outlineLevel="0" collapsed="false">
      <c r="B3" s="6" t="s">
        <v>154</v>
      </c>
      <c r="C3" s="6" t="s">
        <v>155</v>
      </c>
      <c r="D3" s="6" t="s">
        <v>156</v>
      </c>
      <c r="E3" s="6" t="s">
        <v>157</v>
      </c>
    </row>
    <row r="4" customFormat="false" ht="12.8" hidden="false" customHeight="false" outlineLevel="0" collapsed="false">
      <c r="A4" s="3" t="s">
        <v>159</v>
      </c>
      <c r="B4" s="6" t="n">
        <v>0.46</v>
      </c>
      <c r="C4" s="6" t="s">
        <v>191</v>
      </c>
      <c r="D4" s="6" t="n">
        <v>0.457</v>
      </c>
      <c r="E4" s="6" t="s">
        <v>192</v>
      </c>
    </row>
    <row r="5" customFormat="false" ht="12.8" hidden="false" customHeight="false" outlineLevel="0" collapsed="false">
      <c r="B5" s="6" t="s">
        <v>193</v>
      </c>
      <c r="C5" s="6" t="s">
        <v>194</v>
      </c>
      <c r="D5" s="6" t="s">
        <v>195</v>
      </c>
      <c r="E5" s="6" t="s">
        <v>196</v>
      </c>
    </row>
    <row r="6" customFormat="false" ht="12.8" hidden="false" customHeight="false" outlineLevel="0" collapsed="false">
      <c r="A6" s="3" t="s">
        <v>167</v>
      </c>
      <c r="B6" s="6" t="s">
        <v>197</v>
      </c>
      <c r="C6" s="6" t="s">
        <v>198</v>
      </c>
      <c r="D6" s="6" t="s">
        <v>199</v>
      </c>
      <c r="E6" s="6" t="n">
        <v>3.879</v>
      </c>
    </row>
    <row r="7" customFormat="false" ht="12.8" hidden="false" customHeight="false" outlineLevel="0" collapsed="false">
      <c r="B7" s="6" t="s">
        <v>200</v>
      </c>
      <c r="C7" s="6" t="s">
        <v>201</v>
      </c>
      <c r="D7" s="6" t="s">
        <v>202</v>
      </c>
      <c r="E7" s="6" t="s">
        <v>203</v>
      </c>
    </row>
    <row r="8" customFormat="false" ht="12.8" hidden="false" customHeight="false" outlineLevel="0" collapsed="false">
      <c r="A8" s="3" t="s">
        <v>204</v>
      </c>
      <c r="B8" s="6" t="s">
        <v>205</v>
      </c>
      <c r="C8" s="6" t="n">
        <v>1.055</v>
      </c>
      <c r="D8" s="6" t="s">
        <v>206</v>
      </c>
      <c r="E8" s="6" t="n">
        <v>1.146</v>
      </c>
    </row>
    <row r="9" customFormat="false" ht="12.8" hidden="false" customHeight="false" outlineLevel="0" collapsed="false">
      <c r="B9" s="6" t="s">
        <v>207</v>
      </c>
      <c r="C9" s="6" t="s">
        <v>208</v>
      </c>
      <c r="D9" s="6" t="s">
        <v>209</v>
      </c>
      <c r="E9" s="6" t="s">
        <v>210</v>
      </c>
    </row>
    <row r="11" customFormat="false" ht="12.8" hidden="false" customHeight="false" outlineLevel="0" collapsed="false">
      <c r="A11" s="3" t="s">
        <v>159</v>
      </c>
      <c r="B11" s="6" t="n">
        <v>0.372</v>
      </c>
      <c r="C11" s="6" t="s">
        <v>211</v>
      </c>
      <c r="D11" s="6" t="n">
        <v>0.729</v>
      </c>
      <c r="E11" s="6" t="s">
        <v>212</v>
      </c>
    </row>
    <row r="12" customFormat="false" ht="12.8" hidden="false" customHeight="false" outlineLevel="0" collapsed="false">
      <c r="B12" s="6" t="s">
        <v>213</v>
      </c>
      <c r="C12" s="6" t="s">
        <v>214</v>
      </c>
      <c r="D12" s="6" t="s">
        <v>215</v>
      </c>
      <c r="E12" s="6" t="s">
        <v>216</v>
      </c>
    </row>
    <row r="13" customFormat="false" ht="12.8" hidden="false" customHeight="false" outlineLevel="0" collapsed="false">
      <c r="A13" s="3" t="s">
        <v>167</v>
      </c>
      <c r="B13" s="6" t="s">
        <v>217</v>
      </c>
      <c r="C13" s="6" t="s">
        <v>218</v>
      </c>
      <c r="D13" s="6" t="n">
        <v>2.75</v>
      </c>
      <c r="E13" s="6" t="s">
        <v>219</v>
      </c>
    </row>
    <row r="14" customFormat="false" ht="12.8" hidden="false" customHeight="false" outlineLevel="0" collapsed="false">
      <c r="B14" s="6" t="s">
        <v>220</v>
      </c>
      <c r="C14" s="6" t="s">
        <v>221</v>
      </c>
      <c r="D14" s="6" t="s">
        <v>222</v>
      </c>
      <c r="E14" s="6" t="s">
        <v>223</v>
      </c>
    </row>
    <row r="15" customFormat="false" ht="12.8" hidden="false" customHeight="false" outlineLevel="0" collapsed="false">
      <c r="A15" s="3" t="s">
        <v>204</v>
      </c>
      <c r="B15" s="6" t="n">
        <v>1.051</v>
      </c>
      <c r="C15" s="6" t="n">
        <v>1.126</v>
      </c>
      <c r="D15" s="6" t="s">
        <v>224</v>
      </c>
      <c r="E15" s="6" t="n">
        <v>1.061</v>
      </c>
    </row>
    <row r="16" customFormat="false" ht="12.8" hidden="false" customHeight="false" outlineLevel="0" collapsed="false">
      <c r="B16" s="6" t="s">
        <v>225</v>
      </c>
      <c r="C16" s="6" t="s">
        <v>226</v>
      </c>
      <c r="D16" s="6" t="s">
        <v>227</v>
      </c>
      <c r="E16" s="6" t="s">
        <v>228</v>
      </c>
    </row>
    <row r="18" customFormat="false" ht="12.8" hidden="false" customHeight="false" outlineLevel="0" collapsed="false">
      <c r="A18" s="3" t="s">
        <v>185</v>
      </c>
      <c r="B18" s="6" t="s">
        <v>186</v>
      </c>
      <c r="C18" s="6" t="s">
        <v>186</v>
      </c>
      <c r="D18" s="6" t="s">
        <v>186</v>
      </c>
      <c r="E18" s="6" t="s">
        <v>186</v>
      </c>
    </row>
    <row r="19" customFormat="false" ht="12.8" hidden="false" customHeight="false" outlineLevel="0" collapsed="false">
      <c r="A19" s="3" t="s">
        <v>94</v>
      </c>
      <c r="B19" s="6" t="s">
        <v>186</v>
      </c>
      <c r="C19" s="6" t="s">
        <v>186</v>
      </c>
      <c r="D19" s="6" t="s">
        <v>186</v>
      </c>
      <c r="E19" s="6" t="s">
        <v>186</v>
      </c>
    </row>
    <row r="20" customFormat="false" ht="12.8" hidden="false" customHeight="false" outlineLevel="0" collapsed="false">
      <c r="A20" s="3" t="s">
        <v>12</v>
      </c>
      <c r="B20" s="6" t="s">
        <v>186</v>
      </c>
      <c r="C20" s="6" t="s">
        <v>186</v>
      </c>
      <c r="D20" s="6" t="s">
        <v>186</v>
      </c>
      <c r="E20" s="6" t="s">
        <v>186</v>
      </c>
    </row>
    <row r="21" customFormat="false" ht="12.8" hidden="false" customHeight="false" outlineLevel="0" collapsed="false">
      <c r="A21" s="3" t="s">
        <v>13</v>
      </c>
      <c r="B21" s="6" t="s">
        <v>186</v>
      </c>
      <c r="C21" s="6" t="s">
        <v>186</v>
      </c>
      <c r="D21" s="6" t="s">
        <v>186</v>
      </c>
      <c r="E21" s="6" t="s">
        <v>186</v>
      </c>
    </row>
    <row r="22" customFormat="false" ht="12.8" hidden="false" customHeight="false" outlineLevel="0" collapsed="false">
      <c r="A22" s="7"/>
      <c r="B22" s="7"/>
      <c r="C22" s="7"/>
      <c r="D22" s="7"/>
      <c r="E22" s="7"/>
    </row>
    <row r="23" customFormat="false" ht="12.8" hidden="false" customHeight="false" outlineLevel="0" collapsed="false">
      <c r="A23" s="3" t="s">
        <v>188</v>
      </c>
      <c r="B23" s="6" t="n">
        <v>17358</v>
      </c>
      <c r="C23" s="6" t="n">
        <v>16384</v>
      </c>
      <c r="D23" s="6" t="n">
        <v>17013</v>
      </c>
      <c r="E23" s="6" t="n">
        <v>17358</v>
      </c>
    </row>
    <row r="24" customFormat="false" ht="12.8" hidden="false" customHeight="false" outlineLevel="0" collapsed="false">
      <c r="A24" s="7"/>
      <c r="B24" s="7"/>
      <c r="C24" s="7"/>
      <c r="D24" s="7"/>
      <c r="E24" s="7"/>
    </row>
    <row r="25" customFormat="false" ht="35.05" hidden="false" customHeight="true" outlineLevel="0" collapsed="false">
      <c r="A25" s="10" t="s">
        <v>229</v>
      </c>
      <c r="B25" s="10"/>
      <c r="C25" s="10"/>
      <c r="D25" s="10"/>
      <c r="E25" s="10"/>
    </row>
  </sheetData>
  <mergeCells count="4">
    <mergeCell ref="A1:E1"/>
    <mergeCell ref="A22:E22"/>
    <mergeCell ref="A24:E24"/>
    <mergeCell ref="A25:E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0.66796875" defaultRowHeight="12.8" zeroHeight="false" outlineLevelRow="0" outlineLevelCol="0"/>
  <sheetData>
    <row r="1" customFormat="false" ht="12.8" hidden="false" customHeight="false" outlineLevel="0" collapsed="false">
      <c r="A1" s="3" t="s">
        <v>230</v>
      </c>
    </row>
    <row r="2" customFormat="false" ht="12.8" hidden="false" customHeight="false" outlineLevel="0" collapsed="false">
      <c r="B2" s="3" t="s">
        <v>231</v>
      </c>
      <c r="C2" s="3" t="s">
        <v>232</v>
      </c>
      <c r="D2" s="3" t="s">
        <v>233</v>
      </c>
      <c r="E2" s="3" t="s">
        <v>231</v>
      </c>
      <c r="F2" s="3" t="s">
        <v>232</v>
      </c>
      <c r="G2" s="3" t="s">
        <v>233</v>
      </c>
    </row>
    <row r="3" customFormat="false" ht="12.8" hidden="false" customHeight="false" outlineLevel="0" collapsed="false"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</row>
    <row r="4" customFormat="false" ht="12.8" hidden="false" customHeight="false" outlineLevel="0" collapsed="false">
      <c r="A4" s="3" t="s">
        <v>234</v>
      </c>
      <c r="B4" s="0" t="n">
        <v>-0.0813</v>
      </c>
      <c r="C4" s="0" t="n">
        <v>0.23</v>
      </c>
      <c r="D4" s="0" t="n">
        <v>-0.526</v>
      </c>
      <c r="E4" s="0" t="n">
        <v>-0.0141</v>
      </c>
      <c r="F4" s="0" t="n">
        <v>-0.405</v>
      </c>
      <c r="G4" s="0" t="n">
        <v>0.349</v>
      </c>
    </row>
    <row r="5" customFormat="false" ht="12.8" hidden="false" customHeight="false" outlineLevel="0" collapsed="false">
      <c r="B5" s="1" t="s">
        <v>235</v>
      </c>
      <c r="C5" s="1" t="s">
        <v>236</v>
      </c>
      <c r="D5" s="1" t="s">
        <v>237</v>
      </c>
      <c r="E5" s="1" t="s">
        <v>238</v>
      </c>
      <c r="F5" s="1" t="s">
        <v>239</v>
      </c>
      <c r="G5" s="1" t="s">
        <v>240</v>
      </c>
    </row>
    <row r="6" customFormat="false" ht="12.8" hidden="false" customHeight="false" outlineLevel="0" collapsed="false">
      <c r="A6" s="3" t="s">
        <v>167</v>
      </c>
      <c r="B6" s="0" t="s">
        <v>241</v>
      </c>
      <c r="C6" s="0" t="n">
        <v>-0.384</v>
      </c>
      <c r="D6" s="0" t="s">
        <v>242</v>
      </c>
      <c r="E6" s="0" t="n">
        <v>-0.249</v>
      </c>
      <c r="F6" s="0" t="n">
        <v>-0.0278</v>
      </c>
      <c r="G6" s="0" t="n">
        <v>-0.383</v>
      </c>
    </row>
    <row r="7" customFormat="false" ht="12.8" hidden="false" customHeight="false" outlineLevel="0" collapsed="false">
      <c r="B7" s="1" t="s">
        <v>243</v>
      </c>
      <c r="C7" s="1" t="s">
        <v>244</v>
      </c>
      <c r="D7" s="1" t="s">
        <v>245</v>
      </c>
      <c r="E7" s="1" t="s">
        <v>246</v>
      </c>
      <c r="F7" s="1" t="s">
        <v>247</v>
      </c>
      <c r="G7" s="1" t="s">
        <v>248</v>
      </c>
    </row>
    <row r="8" customFormat="false" ht="12.8" hidden="false" customHeight="false" outlineLevel="0" collapsed="false">
      <c r="A8" s="3" t="s">
        <v>177</v>
      </c>
      <c r="B8" s="0" t="s">
        <v>249</v>
      </c>
      <c r="C8" s="0" t="s">
        <v>250</v>
      </c>
      <c r="D8" s="0" t="n">
        <v>-0.00758</v>
      </c>
      <c r="E8" s="0" t="n">
        <v>0.0547</v>
      </c>
      <c r="F8" s="0" t="n">
        <v>0.029</v>
      </c>
      <c r="G8" s="0" t="n">
        <v>0.0504</v>
      </c>
    </row>
    <row r="9" customFormat="false" ht="12.8" hidden="false" customHeight="false" outlineLevel="0" collapsed="false">
      <c r="B9" s="1" t="s">
        <v>251</v>
      </c>
      <c r="C9" s="1" t="s">
        <v>252</v>
      </c>
      <c r="D9" s="1" t="s">
        <v>253</v>
      </c>
      <c r="E9" s="1" t="s">
        <v>254</v>
      </c>
      <c r="F9" s="1" t="s">
        <v>255</v>
      </c>
      <c r="G9" s="1" t="s">
        <v>256</v>
      </c>
    </row>
    <row r="10" customFormat="false" ht="12.8" hidden="false" customHeight="false" outlineLevel="0" collapsed="false">
      <c r="A10" s="3" t="s">
        <v>185</v>
      </c>
      <c r="B10" s="3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</row>
    <row r="11" customFormat="false" ht="12.8" hidden="false" customHeight="false" outlineLevel="0" collapsed="false">
      <c r="A11" s="3" t="s">
        <v>94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</row>
    <row r="12" customFormat="false" ht="12.8" hidden="false" customHeight="false" outlineLevel="0" collapsed="false">
      <c r="A12" s="3" t="s">
        <v>12</v>
      </c>
      <c r="B12" s="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</row>
    <row r="13" customFormat="false" ht="12.8" hidden="false" customHeight="false" outlineLevel="0" collapsed="false">
      <c r="A13" s="3" t="s">
        <v>13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</row>
    <row r="14" customFormat="false" ht="12.8" hidden="false" customHeight="false" outlineLevel="0" collapsed="false">
      <c r="A14" s="3" t="s">
        <v>14</v>
      </c>
      <c r="B14" s="0" t="n">
        <v>0.46</v>
      </c>
      <c r="C14" s="0" t="n">
        <v>0.356</v>
      </c>
      <c r="D14" s="0" t="n">
        <v>0.594</v>
      </c>
      <c r="E14" s="0" t="n">
        <v>2.38</v>
      </c>
      <c r="F14" s="0" t="n">
        <v>2.21</v>
      </c>
      <c r="G14" s="0" t="n">
        <v>2.55</v>
      </c>
    </row>
    <row r="15" customFormat="false" ht="12.8" hidden="false" customHeight="false" outlineLevel="0" collapsed="false">
      <c r="A15" s="3" t="s">
        <v>257</v>
      </c>
      <c r="B15" s="0" t="n">
        <v>3697</v>
      </c>
      <c r="C15" s="0" t="n">
        <v>2077</v>
      </c>
      <c r="D15" s="0" t="n">
        <v>1620</v>
      </c>
      <c r="E15" s="0" t="n">
        <v>4049</v>
      </c>
      <c r="F15" s="0" t="n">
        <v>2077</v>
      </c>
      <c r="G15" s="0" t="n">
        <v>1972</v>
      </c>
    </row>
    <row r="16" customFormat="false" ht="12.8" hidden="false" customHeight="false" outlineLevel="0" collapsed="false">
      <c r="A16" s="3" t="s">
        <v>16</v>
      </c>
      <c r="B16" s="0" t="n">
        <v>0.131</v>
      </c>
      <c r="C16" s="0" t="n">
        <v>0.0567</v>
      </c>
      <c r="D16" s="0" t="n">
        <v>0.123</v>
      </c>
      <c r="E16" s="0" t="n">
        <v>0.0854</v>
      </c>
      <c r="F16" s="0" t="n">
        <v>0.0246</v>
      </c>
      <c r="G16" s="0" t="n">
        <v>0.059</v>
      </c>
    </row>
    <row r="17" customFormat="false" ht="138.05" hidden="false" customHeight="false" outlineLevel="0" collapsed="false">
      <c r="A17" s="11" t="s">
        <v>17</v>
      </c>
      <c r="B17" s="5"/>
      <c r="C17" s="5"/>
      <c r="D17" s="5"/>
      <c r="E17" s="5"/>
      <c r="F17" s="5"/>
      <c r="G17" s="5"/>
    </row>
    <row r="18" customFormat="false" ht="12.8" hidden="false" customHeight="false" outlineLevel="0" collapsed="false">
      <c r="A18" s="3"/>
      <c r="B18" s="5"/>
      <c r="C18" s="5"/>
      <c r="D18" s="5"/>
      <c r="E18" s="5"/>
      <c r="F18" s="5"/>
      <c r="G18" s="5"/>
    </row>
    <row r="19" customFormat="false" ht="12.8" hidden="false" customHeight="false" outlineLevel="0" collapsed="false">
      <c r="A19" s="11"/>
    </row>
    <row r="21" customFormat="false" ht="28.3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35.38"/>
  </cols>
  <sheetData>
    <row r="1" customFormat="false" ht="12.8" hidden="false" customHeight="false" outlineLevel="0" collapsed="false">
      <c r="A1" s="3" t="s">
        <v>258</v>
      </c>
    </row>
    <row r="2" customFormat="false" ht="12.8" hidden="false" customHeight="false" outlineLevel="0" collapsed="false">
      <c r="B2" s="3" t="s">
        <v>259</v>
      </c>
      <c r="C2" s="3" t="s">
        <v>260</v>
      </c>
    </row>
    <row r="3" customFormat="false" ht="12.8" hidden="false" customHeight="false" outlineLevel="0" collapsed="false">
      <c r="B3" s="0" t="str">
        <f aca="false">"Boys"</f>
        <v>Boys</v>
      </c>
      <c r="C3" s="0" t="str">
        <f aca="false">"Girls"</f>
        <v>Girls</v>
      </c>
    </row>
    <row r="4" customFormat="false" ht="12.8" hidden="false" customHeight="false" outlineLevel="0" collapsed="false">
      <c r="A4" s="3" t="s">
        <v>4</v>
      </c>
      <c r="B4" s="0" t="str">
        <f aca="false">"0.000872*"</f>
        <v>0.000872*</v>
      </c>
      <c r="C4" s="0" t="str">
        <f aca="false">"0.00104**"</f>
        <v>0.00104**</v>
      </c>
    </row>
    <row r="5" customFormat="false" ht="12.8" hidden="false" customHeight="false" outlineLevel="0" collapsed="false">
      <c r="B5" s="0" t="str">
        <f aca="false">"(0.000487)"</f>
        <v>(0.000487)</v>
      </c>
      <c r="C5" s="0" t="str">
        <f aca="false">"(0.000489)"</f>
        <v>(0.000489)</v>
      </c>
    </row>
    <row r="6" customFormat="false" ht="12.8" hidden="false" customHeight="false" outlineLevel="0" collapsed="false">
      <c r="A6" s="3" t="s">
        <v>261</v>
      </c>
      <c r="B6" s="0" t="str">
        <f aca="false">"-0.00273***"</f>
        <v>-0.00273***</v>
      </c>
      <c r="C6" s="0" t="str">
        <f aca="false">"-0.00254***"</f>
        <v>-0.00254***</v>
      </c>
    </row>
    <row r="7" customFormat="false" ht="12.8" hidden="false" customHeight="false" outlineLevel="0" collapsed="false">
      <c r="B7" s="0" t="str">
        <f aca="false">"(0.000728)"</f>
        <v>(0.000728)</v>
      </c>
      <c r="C7" s="0" t="str">
        <f aca="false">"(0.000795)"</f>
        <v>(0.000795)</v>
      </c>
    </row>
    <row r="8" customFormat="false" ht="12.8" hidden="false" customHeight="false" outlineLevel="0" collapsed="false">
      <c r="A8" s="3" t="s">
        <v>262</v>
      </c>
      <c r="B8" s="0" t="str">
        <f aca="false">"-0.00357**"</f>
        <v>-0.00357**</v>
      </c>
      <c r="C8" s="0" t="str">
        <f aca="false">"-0.00303**"</f>
        <v>-0.00303**</v>
      </c>
    </row>
    <row r="9" customFormat="false" ht="12.8" hidden="false" customHeight="false" outlineLevel="0" collapsed="false">
      <c r="B9" s="0" t="str">
        <f aca="false">"(0.00146)"</f>
        <v>(0.00146)</v>
      </c>
      <c r="C9" s="0" t="str">
        <f aca="false">"(0.00147)"</f>
        <v>(0.00147)</v>
      </c>
    </row>
    <row r="10" customFormat="false" ht="12.8" hidden="false" customHeight="false" outlineLevel="0" collapsed="false">
      <c r="A10" s="3" t="s">
        <v>263</v>
      </c>
      <c r="B10" s="0" t="str">
        <f aca="false">"0.000821***"</f>
        <v>0.000821***</v>
      </c>
      <c r="C10" s="0" t="str">
        <f aca="false">"0.000710***"</f>
        <v>0.000710***</v>
      </c>
    </row>
    <row r="11" customFormat="false" ht="12.8" hidden="false" customHeight="false" outlineLevel="0" collapsed="false">
      <c r="B11" s="0" t="str">
        <f aca="false">"(0.000142)"</f>
        <v>(0.000142)</v>
      </c>
      <c r="C11" s="0" t="str">
        <f aca="false">"(0.000152)"</f>
        <v>(0.000152)</v>
      </c>
    </row>
    <row r="12" customFormat="false" ht="12.8" hidden="false" customHeight="false" outlineLevel="0" collapsed="false">
      <c r="A12" s="3" t="s">
        <v>264</v>
      </c>
      <c r="B12" s="0" t="str">
        <f aca="false">"0.00120***"</f>
        <v>0.00120***</v>
      </c>
      <c r="C12" s="0" t="str">
        <f aca="false">"0.00124***"</f>
        <v>0.00124***</v>
      </c>
    </row>
    <row r="13" customFormat="false" ht="12.8" hidden="false" customHeight="false" outlineLevel="0" collapsed="false">
      <c r="B13" s="0" t="str">
        <f aca="false">"(0.000281)"</f>
        <v>(0.000281)</v>
      </c>
      <c r="C13" s="0" t="str">
        <f aca="false">"(0.000279)"</f>
        <v>(0.000279)</v>
      </c>
    </row>
    <row r="14" customFormat="false" ht="12.8" hidden="false" customHeight="false" outlineLevel="0" collapsed="false">
      <c r="A14" s="3" t="s">
        <v>265</v>
      </c>
      <c r="B14" s="3" t="s">
        <v>10</v>
      </c>
      <c r="C14" s="3" t="s">
        <v>10</v>
      </c>
    </row>
    <row r="15" customFormat="false" ht="12.8" hidden="false" customHeight="false" outlineLevel="0" collapsed="false">
      <c r="A15" s="3" t="s">
        <v>11</v>
      </c>
      <c r="B15" s="3" t="s">
        <v>10</v>
      </c>
      <c r="C15" s="3" t="s">
        <v>10</v>
      </c>
    </row>
    <row r="16" customFormat="false" ht="12.8" hidden="false" customHeight="false" outlineLevel="0" collapsed="false">
      <c r="A16" s="3" t="s">
        <v>12</v>
      </c>
      <c r="B16" s="3" t="s">
        <v>10</v>
      </c>
      <c r="C16" s="3" t="s">
        <v>10</v>
      </c>
    </row>
    <row r="17" customFormat="false" ht="12.8" hidden="false" customHeight="false" outlineLevel="0" collapsed="false">
      <c r="A17" s="3" t="s">
        <v>13</v>
      </c>
      <c r="B17" s="3" t="s">
        <v>10</v>
      </c>
      <c r="C17" s="3" t="s">
        <v>10</v>
      </c>
    </row>
    <row r="18" customFormat="false" ht="12.8" hidden="false" customHeight="false" outlineLevel="0" collapsed="false">
      <c r="A18" s="3" t="s">
        <v>14</v>
      </c>
      <c r="B18" s="0" t="str">
        <f aca="false">"0.00155"</f>
        <v>0.00155</v>
      </c>
      <c r="C18" s="0" t="str">
        <f aca="false">"0.00134"</f>
        <v>0.00134</v>
      </c>
    </row>
    <row r="19" customFormat="false" ht="12.8" hidden="false" customHeight="false" outlineLevel="0" collapsed="false">
      <c r="A19" s="3" t="s">
        <v>257</v>
      </c>
      <c r="B19" s="0" t="str">
        <f aca="false">"2884286"</f>
        <v>2884286</v>
      </c>
      <c r="C19" s="0" t="str">
        <f aca="false">"2633899"</f>
        <v>2633899</v>
      </c>
    </row>
    <row r="20" customFormat="false" ht="12.8" hidden="false" customHeight="false" outlineLevel="0" collapsed="false">
      <c r="A20" s="3" t="s">
        <v>16</v>
      </c>
      <c r="B20" s="0" t="str">
        <f aca="false">"0.00140"</f>
        <v>0.00140</v>
      </c>
      <c r="C20" s="0" t="str">
        <f aca="false">"0.00124"</f>
        <v>0.00124</v>
      </c>
    </row>
    <row r="21" customFormat="false" ht="14.9" hidden="false" customHeight="false" outlineLevel="0" collapsed="false">
      <c r="A21" s="4" t="s">
        <v>266</v>
      </c>
    </row>
    <row r="22" customFormat="false" ht="12.8" hidden="false" customHeight="false" outlineLevel="0" collapsed="false">
      <c r="A22" s="3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7" activeCellId="0" sqref="H27"/>
    </sheetView>
  </sheetViews>
  <sheetFormatPr defaultColWidth="10.66796875" defaultRowHeight="12.8" zeroHeight="false" outlineLevelRow="0" outlineLevelCol="0"/>
  <cols>
    <col collapsed="false" customWidth="true" hidden="false" outlineLevel="0" max="1" min="1" style="3" width="28.18"/>
  </cols>
  <sheetData>
    <row r="1" customFormat="false" ht="12.8" hidden="false" customHeight="false" outlineLevel="0" collapsed="false">
      <c r="A1" s="3" t="s">
        <v>268</v>
      </c>
    </row>
    <row r="2" customFormat="false" ht="12.8" hidden="false" customHeight="false" outlineLevel="0" collapsed="false">
      <c r="B2" s="3" t="s">
        <v>269</v>
      </c>
      <c r="C2" s="3" t="s">
        <v>269</v>
      </c>
      <c r="D2" s="3" t="s">
        <v>269</v>
      </c>
      <c r="E2" s="3" t="s">
        <v>269</v>
      </c>
    </row>
    <row r="3" customFormat="false" ht="12.8" hidden="false" customHeight="false" outlineLevel="0" collapsed="false">
      <c r="A3" s="3" t="s">
        <v>270</v>
      </c>
      <c r="B3" s="3" t="s">
        <v>271</v>
      </c>
      <c r="C3" s="3" t="s">
        <v>272</v>
      </c>
      <c r="D3" s="3" t="s">
        <v>273</v>
      </c>
      <c r="E3" s="3" t="s">
        <v>274</v>
      </c>
    </row>
    <row r="4" customFormat="false" ht="12.8" hidden="false" customHeight="false" outlineLevel="0" collapsed="false">
      <c r="B4" s="3" t="s">
        <v>275</v>
      </c>
      <c r="C4" s="3" t="s">
        <v>276</v>
      </c>
      <c r="D4" s="3" t="s">
        <v>277</v>
      </c>
      <c r="E4" s="3" t="s">
        <v>278</v>
      </c>
    </row>
    <row r="5" customFormat="false" ht="12.8" hidden="false" customHeight="false" outlineLevel="0" collapsed="false">
      <c r="A5" s="3" t="s">
        <v>279</v>
      </c>
      <c r="B5" s="3" t="s">
        <v>280</v>
      </c>
      <c r="C5" s="3" t="s">
        <v>281</v>
      </c>
      <c r="D5" s="3" t="s">
        <v>282</v>
      </c>
      <c r="E5" s="3" t="s">
        <v>283</v>
      </c>
    </row>
    <row r="6" customFormat="false" ht="12.8" hidden="false" customHeight="false" outlineLevel="0" collapsed="false">
      <c r="B6" s="3" t="s">
        <v>284</v>
      </c>
      <c r="C6" s="3" t="s">
        <v>285</v>
      </c>
      <c r="D6" s="3" t="s">
        <v>286</v>
      </c>
      <c r="E6" s="3" t="s">
        <v>287</v>
      </c>
    </row>
    <row r="7" customFormat="false" ht="12.8" hidden="false" customHeight="false" outlineLevel="0" collapsed="false">
      <c r="A7" s="3" t="s">
        <v>288</v>
      </c>
      <c r="B7" s="3" t="s">
        <v>289</v>
      </c>
      <c r="C7" s="3" t="s">
        <v>290</v>
      </c>
      <c r="D7" s="3" t="s">
        <v>291</v>
      </c>
      <c r="E7" s="3" t="s">
        <v>292</v>
      </c>
    </row>
    <row r="8" customFormat="false" ht="12.8" hidden="false" customHeight="false" outlineLevel="0" collapsed="false">
      <c r="B8" s="3" t="s">
        <v>293</v>
      </c>
      <c r="C8" s="3" t="s">
        <v>294</v>
      </c>
      <c r="D8" s="3" t="s">
        <v>295</v>
      </c>
      <c r="E8" s="3" t="s">
        <v>296</v>
      </c>
    </row>
    <row r="9" customFormat="false" ht="12.8" hidden="false" customHeight="false" outlineLevel="0" collapsed="false">
      <c r="A9" s="3" t="s">
        <v>297</v>
      </c>
      <c r="B9" s="3" t="s">
        <v>298</v>
      </c>
      <c r="C9" s="3" t="s">
        <v>299</v>
      </c>
      <c r="D9" s="3" t="s">
        <v>300</v>
      </c>
      <c r="E9" s="3" t="s">
        <v>301</v>
      </c>
    </row>
    <row r="10" customFormat="false" ht="12.8" hidden="false" customHeight="false" outlineLevel="0" collapsed="false">
      <c r="B10" s="3" t="s">
        <v>302</v>
      </c>
      <c r="C10" s="3" t="s">
        <v>303</v>
      </c>
      <c r="D10" s="3" t="s">
        <v>304</v>
      </c>
      <c r="E10" s="3" t="s">
        <v>305</v>
      </c>
    </row>
    <row r="11" customFormat="false" ht="12.8" hidden="false" customHeight="false" outlineLevel="0" collapsed="false">
      <c r="A11" s="3" t="s">
        <v>306</v>
      </c>
      <c r="C11" s="3" t="s">
        <v>307</v>
      </c>
      <c r="E11" s="3" t="s">
        <v>308</v>
      </c>
    </row>
    <row r="12" customFormat="false" ht="12.8" hidden="false" customHeight="false" outlineLevel="0" collapsed="false">
      <c r="C12" s="3" t="s">
        <v>309</v>
      </c>
      <c r="E12" s="3" t="s">
        <v>310</v>
      </c>
    </row>
    <row r="13" customFormat="false" ht="12.8" hidden="false" customHeight="false" outlineLevel="0" collapsed="false">
      <c r="A13" s="3" t="s">
        <v>311</v>
      </c>
      <c r="D13" s="3" t="s">
        <v>312</v>
      </c>
      <c r="E13" s="3" t="s">
        <v>313</v>
      </c>
    </row>
    <row r="14" customFormat="false" ht="12.8" hidden="false" customHeight="false" outlineLevel="0" collapsed="false">
      <c r="D14" s="3" t="s">
        <v>314</v>
      </c>
      <c r="E14" s="3" t="s">
        <v>315</v>
      </c>
    </row>
    <row r="15" customFormat="false" ht="12.8" hidden="false" customHeight="false" outlineLevel="0" collapsed="false">
      <c r="A15" s="3" t="s">
        <v>257</v>
      </c>
      <c r="B15" s="3" t="s">
        <v>316</v>
      </c>
      <c r="C15" s="3" t="s">
        <v>316</v>
      </c>
      <c r="D15" s="3" t="s">
        <v>316</v>
      </c>
      <c r="E15" s="3" t="s">
        <v>316</v>
      </c>
    </row>
    <row r="16" customFormat="false" ht="28.35" hidden="false" customHeight="false" outlineLevel="0" collapsed="false">
      <c r="A16" s="11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2022-09-08T20:03:38Z</dcterms:created>
  <dc:creator/>
  <dc:description/>
  <dc:language>zh-TW</dc:language>
  <cp:lastModifiedBy/>
  <dcterms:modified xsi:type="dcterms:W3CDTF">2022-11-08T23:49:57Z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