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lak\Desktop\"/>
    </mc:Choice>
  </mc:AlternateContent>
  <xr:revisionPtr revIDLastSave="0" documentId="8_{84715852-F7DA-4168-8033-264100A9AA2A}" xr6:coauthVersionLast="47" xr6:coauthVersionMax="47" xr10:uidLastSave="{00000000-0000-0000-0000-000000000000}"/>
  <bookViews>
    <workbookView xWindow="432" yWindow="24" windowWidth="22608" windowHeight="14160" xr2:uid="{C17CC38E-7A74-4EFE-BDAB-9395FD4EE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I4" i="1"/>
  <c r="J4" i="1"/>
  <c r="K4" i="1"/>
  <c r="L4" i="1"/>
  <c r="M4" i="1"/>
  <c r="N4" i="1"/>
  <c r="O4" i="1"/>
  <c r="Y4" i="1" s="1"/>
  <c r="P4" i="1"/>
  <c r="Z4" i="1" s="1"/>
  <c r="Q4" i="1"/>
  <c r="AA4" i="1" s="1"/>
  <c r="R4" i="1"/>
  <c r="AB4" i="1" s="1"/>
  <c r="S4" i="1"/>
  <c r="T4" i="1"/>
  <c r="U4" i="1"/>
  <c r="V4" i="1"/>
  <c r="W4" i="1"/>
  <c r="X4" i="1"/>
  <c r="AB5" i="1"/>
  <c r="Y6" i="1"/>
  <c r="Y10" i="1"/>
  <c r="Z14" i="1"/>
  <c r="Y3" i="1"/>
  <c r="Z3" i="1" s="1"/>
  <c r="AA3" i="1" s="1"/>
  <c r="AB3" i="1" s="1"/>
  <c r="U18" i="1"/>
  <c r="T18" i="1"/>
  <c r="W17" i="1"/>
  <c r="V17" i="1"/>
  <c r="U14" i="1"/>
  <c r="T14" i="1"/>
  <c r="Y14" i="1" s="1"/>
  <c r="W13" i="1"/>
  <c r="AB13" i="1" s="1"/>
  <c r="V13" i="1"/>
  <c r="T11" i="1"/>
  <c r="S11" i="1"/>
  <c r="W10" i="1"/>
  <c r="V10" i="1"/>
  <c r="AA10" i="1" s="1"/>
  <c r="U10" i="1"/>
  <c r="Z10" i="1" s="1"/>
  <c r="W9" i="1"/>
  <c r="AB9" i="1" s="1"/>
  <c r="T9" i="1"/>
  <c r="S6" i="1"/>
  <c r="W5" i="1"/>
  <c r="V5" i="1"/>
  <c r="S5" i="1"/>
  <c r="S21" i="1"/>
  <c r="T3" i="1"/>
  <c r="U3" i="1" s="1"/>
  <c r="V3" i="1" s="1"/>
  <c r="W3" i="1" s="1"/>
  <c r="O5" i="1"/>
  <c r="O22" i="1" s="1"/>
  <c r="P5" i="1"/>
  <c r="Q5" i="1"/>
  <c r="AA5" i="1" s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Y9" i="1" s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AB17" i="1" s="1"/>
  <c r="O18" i="1"/>
  <c r="Y18" i="1" s="1"/>
  <c r="P18" i="1"/>
  <c r="Z18" i="1" s="1"/>
  <c r="Q18" i="1"/>
  <c r="AA18" i="1" s="1"/>
  <c r="R18" i="1"/>
  <c r="O19" i="1"/>
  <c r="P19" i="1"/>
  <c r="Q19" i="1"/>
  <c r="R19" i="1"/>
  <c r="O20" i="1"/>
  <c r="P20" i="1"/>
  <c r="Q20" i="1"/>
  <c r="R20" i="1"/>
  <c r="O3" i="1"/>
  <c r="P3" i="1" s="1"/>
  <c r="Q3" i="1" s="1"/>
  <c r="R3" i="1" s="1"/>
  <c r="J5" i="1"/>
  <c r="T5" i="1" s="1"/>
  <c r="K5" i="1"/>
  <c r="U5" i="1" s="1"/>
  <c r="L5" i="1"/>
  <c r="M5" i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K9" i="1"/>
  <c r="U9" i="1" s="1"/>
  <c r="Z9" i="1" s="1"/>
  <c r="L9" i="1"/>
  <c r="V9" i="1" s="1"/>
  <c r="M9" i="1"/>
  <c r="J10" i="1"/>
  <c r="T10" i="1" s="1"/>
  <c r="K10" i="1"/>
  <c r="L10" i="1"/>
  <c r="M10" i="1"/>
  <c r="J11" i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Y13" i="1" s="1"/>
  <c r="K13" i="1"/>
  <c r="U13" i="1" s="1"/>
  <c r="Z13" i="1" s="1"/>
  <c r="L13" i="1"/>
  <c r="M13" i="1"/>
  <c r="J14" i="1"/>
  <c r="K14" i="1"/>
  <c r="L14" i="1"/>
  <c r="V14" i="1" s="1"/>
  <c r="AA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Y17" i="1" s="1"/>
  <c r="K17" i="1"/>
  <c r="U17" i="1" s="1"/>
  <c r="Z17" i="1" s="1"/>
  <c r="L17" i="1"/>
  <c r="M17" i="1"/>
  <c r="J18" i="1"/>
  <c r="K18" i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J3" i="1"/>
  <c r="K3" i="1" s="1"/>
  <c r="L3" i="1" s="1"/>
  <c r="M3" i="1" s="1"/>
  <c r="E3" i="1"/>
  <c r="F3" i="1" s="1"/>
  <c r="G3" i="1" s="1"/>
  <c r="H3" i="1" s="1"/>
  <c r="I5" i="1"/>
  <c r="I6" i="1"/>
  <c r="I7" i="1"/>
  <c r="S7" i="1" s="1"/>
  <c r="I8" i="1"/>
  <c r="S8" i="1" s="1"/>
  <c r="I9" i="1"/>
  <c r="S9" i="1" s="1"/>
  <c r="I10" i="1"/>
  <c r="S10" i="1" s="1"/>
  <c r="I11" i="1"/>
  <c r="I12" i="1"/>
  <c r="S12" i="1" s="1"/>
  <c r="I13" i="1"/>
  <c r="S13" i="1" s="1"/>
  <c r="X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5" i="1"/>
  <c r="D25" i="1"/>
  <c r="D24" i="1"/>
  <c r="D23" i="1"/>
  <c r="D22" i="1"/>
  <c r="C24" i="1"/>
  <c r="C23" i="1"/>
  <c r="C22" i="1"/>
  <c r="N20" i="1"/>
  <c r="N5" i="1"/>
  <c r="X5" i="1" s="1"/>
  <c r="N6" i="1"/>
  <c r="X6" i="1" s="1"/>
  <c r="N7" i="1"/>
  <c r="X7" i="1" s="1"/>
  <c r="N8" i="1"/>
  <c r="N9" i="1"/>
  <c r="X9" i="1" s="1"/>
  <c r="N10" i="1"/>
  <c r="N11" i="1"/>
  <c r="N12" i="1"/>
  <c r="N13" i="1"/>
  <c r="N14" i="1"/>
  <c r="N15" i="1"/>
  <c r="N16" i="1"/>
  <c r="N17" i="1"/>
  <c r="N18" i="1"/>
  <c r="N19" i="1"/>
  <c r="Z5" i="1" l="1"/>
  <c r="AA17" i="1"/>
  <c r="X8" i="1"/>
  <c r="AB20" i="1"/>
  <c r="AB12" i="1"/>
  <c r="AB8" i="1"/>
  <c r="Q24" i="1"/>
  <c r="X19" i="1"/>
  <c r="AB16" i="1"/>
  <c r="X20" i="1"/>
  <c r="AA7" i="1"/>
  <c r="AA13" i="1"/>
  <c r="X18" i="1"/>
  <c r="Z7" i="1"/>
  <c r="Y5" i="1"/>
  <c r="X10" i="1"/>
  <c r="Y11" i="1"/>
  <c r="AB14" i="1"/>
  <c r="AA9" i="1"/>
  <c r="T25" i="1"/>
  <c r="S25" i="1"/>
  <c r="AA20" i="1"/>
  <c r="AA12" i="1"/>
  <c r="Z12" i="1"/>
  <c r="Y20" i="1"/>
  <c r="Y12" i="1"/>
  <c r="Y8" i="1"/>
  <c r="O25" i="1"/>
  <c r="O24" i="1"/>
  <c r="AB15" i="1"/>
  <c r="AB7" i="1"/>
  <c r="AA19" i="1"/>
  <c r="AA11" i="1"/>
  <c r="Z19" i="1"/>
  <c r="Z15" i="1"/>
  <c r="X17" i="1"/>
  <c r="Y19" i="1"/>
  <c r="Y15" i="1"/>
  <c r="Y7" i="1"/>
  <c r="U25" i="1"/>
  <c r="R25" i="1"/>
  <c r="X16" i="1"/>
  <c r="AB18" i="1"/>
  <c r="AB10" i="1"/>
  <c r="AB6" i="1"/>
  <c r="V25" i="1"/>
  <c r="Q25" i="1"/>
  <c r="X15" i="1"/>
  <c r="AA6" i="1"/>
  <c r="W25" i="1"/>
  <c r="R24" i="1"/>
  <c r="X14" i="1"/>
  <c r="Z6" i="1"/>
  <c r="Z16" i="1"/>
  <c r="P25" i="1"/>
  <c r="Z8" i="1"/>
  <c r="AB11" i="1"/>
  <c r="T24" i="1"/>
  <c r="O23" i="1"/>
  <c r="AA16" i="1"/>
  <c r="AA8" i="1"/>
  <c r="Z20" i="1"/>
  <c r="Y16" i="1"/>
  <c r="AB19" i="1"/>
  <c r="AA15" i="1"/>
  <c r="S24" i="1"/>
  <c r="Z11" i="1"/>
  <c r="W22" i="1"/>
  <c r="P24" i="1"/>
  <c r="X12" i="1"/>
  <c r="R23" i="1"/>
  <c r="P23" i="1"/>
  <c r="X11" i="1"/>
  <c r="Q23" i="1"/>
  <c r="P22" i="1"/>
  <c r="V22" i="1"/>
  <c r="W23" i="1"/>
  <c r="U22" i="1"/>
  <c r="V23" i="1"/>
  <c r="T22" i="1"/>
  <c r="W24" i="1"/>
  <c r="U23" i="1"/>
  <c r="S22" i="1"/>
  <c r="V24" i="1"/>
  <c r="T23" i="1"/>
  <c r="R22" i="1"/>
  <c r="U24" i="1"/>
  <c r="S23" i="1"/>
  <c r="Q22" i="1"/>
  <c r="N25" i="1"/>
  <c r="N23" i="1"/>
  <c r="N22" i="1"/>
  <c r="N24" i="1"/>
  <c r="AB25" i="1" l="1"/>
  <c r="X25" i="1"/>
  <c r="Z22" i="1"/>
  <c r="Y22" i="1"/>
  <c r="AA23" i="1"/>
  <c r="X24" i="1"/>
  <c r="Z24" i="1"/>
  <c r="Z23" i="1"/>
  <c r="AA22" i="1"/>
  <c r="Y24" i="1"/>
  <c r="AA24" i="1"/>
  <c r="Y23" i="1"/>
  <c r="AB24" i="1"/>
  <c r="Z25" i="1"/>
  <c r="AA25" i="1"/>
  <c r="Y25" i="1"/>
  <c r="AB23" i="1"/>
  <c r="AB22" i="1"/>
  <c r="X22" i="1"/>
  <c r="X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<sst xmlns="http://schemas.openxmlformats.org/spreadsheetml/2006/main" count="49" uniqueCount="49">
  <si>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</si>
  <si>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</si>
  <si>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</si>
  <si>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Hourley Wage</t>
  </si>
  <si>
    <t>Hours Worked</t>
  </si>
  <si>
    <t>Pay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</si>
  <si>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</si>
  <si>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</si>
  <si>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</si>
  <si>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</si>
  <si>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</si>
  <si>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</si>
  <si>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</si>
  <si>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</si>
  <si>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</si>
  <si>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</si>
  <si>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</si>
  <si>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</si>
  <si>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</si>
  <si>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</si>
  <si>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</si>
  <si>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Trend</t>
  </si>
  <si>
    <t>Genesis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</si>
  <si>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</si>
  <si>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</si>
  <si>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</si>
  <si>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</si>
  <si>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</si>
  <si>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</si>
  <si>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</si>
  <si>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</si>
  <si>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</si>
  <si>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</si>
  <si>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</si>
  <si>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</si>
  <si>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</si>
  <si>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</si>
  <si>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</si>
  <si>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</si>
  <si>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</si>
  <si>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Max</t>
  </si>
  <si>
    <t>Min</t>
  </si>
  <si>
    <t>Average</t>
  </si>
  <si>
    <t>Total</t>
  </si>
  <si>
    <t>Mr.Bobby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</si>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</sst>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46" fontId="0" fillId="0" borderId="0" xfId="0" applyNumberFormat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1936-9EE0-48B4-8DD8-EFEB7BF38A5C}">
  <sheetPr>
    <pageSetUpPr fitToPage="1"/>
  </sheetPr>
  <dimension ref="A1:AD32"/>
  <sheetViews>
    <sheetView tabSelected="1" topLeftCell="T1" zoomScale="56" zoomScaleNormal="100" workbookViewId="0">
      <selection activeCell="AD36" sqref="AD36"/>
    </sheetView>
  </sheetViews>
  <sheetFormatPr defaultRowHeight="14.4" x14ac:dyDescent="0.3"/>
  <cols>
    <col min="1" max="1" width="14.6640625" bestFit="1" customWidth="1"/>
    <col min="2" max="2" width="9.77734375" bestFit="1" customWidth="1"/>
    <col min="3" max="3" width="12.109375" bestFit="1" customWidth="1"/>
    <col min="4" max="13" width="14.44140625" customWidth="1"/>
    <col min="14" max="14" width="13" bestFit="1" customWidth="1"/>
    <col min="15" max="15" width="14" bestFit="1" customWidth="1"/>
    <col min="16" max="16" width="13.5546875" bestFit="1" customWidth="1"/>
    <col min="17" max="17" width="13" customWidth="1"/>
    <col min="18" max="18" width="14" bestFit="1" customWidth="1"/>
    <col min="19" max="19" width="15.6640625" bestFit="1" customWidth="1"/>
    <col min="20" max="20" width="12.44140625" bestFit="1" customWidth="1"/>
    <col min="21" max="21" width="10.44140625" bestFit="1" customWidth="1"/>
    <col min="22" max="22" width="9.88671875" bestFit="1" customWidth="1"/>
    <col min="23" max="23" width="10.6640625" bestFit="1" customWidth="1"/>
    <col min="24" max="24" width="13" bestFit="1" customWidth="1"/>
    <col min="25" max="28" width="13.5546875" bestFit="1" customWidth="1"/>
    <col min="30" max="30" width="14.77734375" bestFit="1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3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3">
        <v>45292</v>
      </c>
      <c r="Y3" s="13">
        <f>X3+7</f>
        <v>45299</v>
      </c>
      <c r="Z3" s="13">
        <f t="shared" ref="Z3:AB3" si="4">Y3+7</f>
        <v>45306</v>
      </c>
      <c r="AA3" s="13">
        <f t="shared" si="4"/>
        <v>45313</v>
      </c>
      <c r="AB3" s="13">
        <f t="shared" si="4"/>
        <v>45320</v>
      </c>
    </row>
    <row r="4" spans="1:30" x14ac:dyDescent="0.3">
      <c r="A4" t="s">
        <v>23</v>
      </c>
      <c r="B4" t="s">
        <v>6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 D4-40, 0)</f>
        <v>1</v>
      </c>
      <c r="J4" s="7">
        <f>IF(E4&gt;40, E4-40, 0)</f>
        <v>2</v>
      </c>
      <c r="K4" s="7">
        <f>IF(F4&gt;40, F4-40, 0)</f>
        <v>0</v>
      </c>
      <c r="L4" s="7">
        <f t="shared" ref="J4:M19" si="5">IF(G4&gt;40, G4-40, 0)</f>
        <v>0</v>
      </c>
      <c r="M4" s="7">
        <f t="shared" si="5"/>
        <v>6</v>
      </c>
      <c r="N4" s="9">
        <f>$C4*D4</f>
        <v>651.9</v>
      </c>
      <c r="O4" s="9">
        <f>$C4*E4</f>
        <v>667.80000000000007</v>
      </c>
      <c r="P4" s="9">
        <f>$C4*F4</f>
        <v>620.1</v>
      </c>
      <c r="Q4" s="9">
        <f t="shared" ref="Q4:R4" si="6">$C4*G4</f>
        <v>477</v>
      </c>
      <c r="R4" s="9">
        <f t="shared" si="6"/>
        <v>731.4</v>
      </c>
      <c r="S4" s="12">
        <f>0.5*$C4*I4</f>
        <v>7.95</v>
      </c>
      <c r="T4" s="12">
        <f>0.5*$C4*J4</f>
        <v>15.9</v>
      </c>
      <c r="U4" s="12">
        <f t="shared" ref="U4:U20" si="7">0.5*$C4*K4</f>
        <v>0</v>
      </c>
      <c r="V4" s="12">
        <f t="shared" ref="V4:V20" si="8">0.5*$C4*L4</f>
        <v>0</v>
      </c>
      <c r="W4" s="12">
        <f t="shared" ref="W4:W20" si="9">0.5*$C4*M4</f>
        <v>47.7</v>
      </c>
      <c r="X4" s="14">
        <f>N4+S4</f>
        <v>659.85</v>
      </c>
      <c r="Y4" s="14">
        <f t="shared" ref="Y4:AB19" si="10">O4+T4</f>
        <v>683.7</v>
      </c>
      <c r="Z4" s="14">
        <f t="shared" si="10"/>
        <v>620.1</v>
      </c>
      <c r="AA4" s="14">
        <f t="shared" si="10"/>
        <v>477</v>
      </c>
      <c r="AB4" s="14">
        <f t="shared" si="10"/>
        <v>779.1</v>
      </c>
      <c r="AD4" s="2">
        <f>SUM(X4:AB5)</f>
        <v>9485.75</v>
      </c>
    </row>
    <row r="5" spans="1:30" x14ac:dyDescent="0.3">
      <c r="A5" t="s">
        <v>24</v>
      </c>
      <c r="B5" t="s">
        <v>7</v>
      </c>
      <c r="C5" s="1">
        <v>10</v>
      </c>
      <c r="D5" s="5">
        <v>42</v>
      </c>
      <c r="E5" s="5">
        <v>41</v>
      </c>
      <c r="F5" s="5">
        <v>39</v>
      </c>
      <c r="G5" s="5">
        <v>30</v>
      </c>
      <c r="H5" s="5">
        <v>44</v>
      </c>
      <c r="I5" s="7">
        <f t="shared" ref="I5:I20" si="11">IF(D5&gt;40, D5-40, 0)</f>
        <v>2</v>
      </c>
      <c r="J5" s="7">
        <f t="shared" si="5"/>
        <v>1</v>
      </c>
      <c r="K5" s="7">
        <f t="shared" si="5"/>
        <v>0</v>
      </c>
      <c r="L5" s="7">
        <f t="shared" si="5"/>
        <v>0</v>
      </c>
      <c r="M5" s="7">
        <f t="shared" si="5"/>
        <v>4</v>
      </c>
      <c r="N5" s="9">
        <f t="shared" ref="N5:N20" si="12">C5*D5</f>
        <v>420</v>
      </c>
      <c r="O5" s="9">
        <f t="shared" ref="O5:R20" si="13">D5*E5</f>
        <v>1722</v>
      </c>
      <c r="P5" s="9">
        <f t="shared" si="13"/>
        <v>1599</v>
      </c>
      <c r="Q5" s="9">
        <f t="shared" si="13"/>
        <v>1170</v>
      </c>
      <c r="R5" s="9">
        <f t="shared" si="13"/>
        <v>1320</v>
      </c>
      <c r="S5" s="12">
        <f t="shared" ref="S5:S20" si="14">0.5*$C5*I5</f>
        <v>10</v>
      </c>
      <c r="T5" s="12">
        <f t="shared" ref="T5:T20" si="15">0.5*$C5*J5</f>
        <v>5</v>
      </c>
      <c r="U5" s="12">
        <f t="shared" si="7"/>
        <v>0</v>
      </c>
      <c r="V5" s="12">
        <f t="shared" si="8"/>
        <v>0</v>
      </c>
      <c r="W5" s="12">
        <f t="shared" si="9"/>
        <v>20</v>
      </c>
      <c r="X5" s="14">
        <f t="shared" ref="X5:X20" si="16">N5+S5</f>
        <v>430</v>
      </c>
      <c r="Y5" s="14">
        <f>O5+T5</f>
        <v>1727</v>
      </c>
      <c r="Z5" s="14">
        <f t="shared" si="10"/>
        <v>1599</v>
      </c>
      <c r="AA5" s="14">
        <f t="shared" si="10"/>
        <v>1170</v>
      </c>
      <c r="AB5" s="14">
        <f t="shared" si="10"/>
        <v>1340</v>
      </c>
      <c r="AD5" s="2">
        <f t="shared" ref="AD5:AD20" si="17">SUM(X5:AB6)</f>
        <v>13212.35</v>
      </c>
    </row>
    <row r="6" spans="1:30" x14ac:dyDescent="0.3">
      <c r="A6" t="s">
        <v>25</v>
      </c>
      <c r="B6" t="s">
        <v>8</v>
      </c>
      <c r="C6" s="1">
        <v>22.1</v>
      </c>
      <c r="D6" s="5">
        <v>49</v>
      </c>
      <c r="E6" s="5">
        <v>40</v>
      </c>
      <c r="F6" s="5">
        <v>40</v>
      </c>
      <c r="G6" s="5">
        <v>38</v>
      </c>
      <c r="H6" s="5">
        <v>18</v>
      </c>
      <c r="I6" s="7">
        <f t="shared" si="11"/>
        <v>9</v>
      </c>
      <c r="J6" s="7">
        <f t="shared" si="5"/>
        <v>0</v>
      </c>
      <c r="K6" s="7">
        <f t="shared" si="5"/>
        <v>0</v>
      </c>
      <c r="L6" s="7">
        <f t="shared" si="5"/>
        <v>0</v>
      </c>
      <c r="M6" s="7">
        <f t="shared" si="5"/>
        <v>0</v>
      </c>
      <c r="N6" s="9">
        <f t="shared" si="12"/>
        <v>1082.9000000000001</v>
      </c>
      <c r="O6" s="9">
        <f t="shared" si="13"/>
        <v>1960</v>
      </c>
      <c r="P6" s="9">
        <f t="shared" si="13"/>
        <v>1600</v>
      </c>
      <c r="Q6" s="9">
        <f t="shared" si="13"/>
        <v>1520</v>
      </c>
      <c r="R6" s="9">
        <f t="shared" si="13"/>
        <v>684</v>
      </c>
      <c r="S6" s="12">
        <f t="shared" si="14"/>
        <v>99.45</v>
      </c>
      <c r="T6" s="12">
        <f t="shared" si="15"/>
        <v>0</v>
      </c>
      <c r="U6" s="12">
        <f t="shared" si="7"/>
        <v>0</v>
      </c>
      <c r="V6" s="12">
        <f t="shared" si="8"/>
        <v>0</v>
      </c>
      <c r="W6" s="12">
        <f t="shared" si="9"/>
        <v>0</v>
      </c>
      <c r="X6" s="14">
        <f t="shared" si="16"/>
        <v>1182.3500000000001</v>
      </c>
      <c r="Y6" s="14">
        <f t="shared" si="10"/>
        <v>1960</v>
      </c>
      <c r="Z6" s="14">
        <f t="shared" si="10"/>
        <v>1600</v>
      </c>
      <c r="AA6" s="14">
        <f t="shared" si="10"/>
        <v>1520</v>
      </c>
      <c r="AB6" s="14">
        <f t="shared" si="10"/>
        <v>684</v>
      </c>
      <c r="AD6" s="2">
        <f t="shared" si="17"/>
        <v>12974.5</v>
      </c>
    </row>
    <row r="7" spans="1:30" x14ac:dyDescent="0.3">
      <c r="A7" t="s">
        <v>26</v>
      </c>
      <c r="B7" t="s">
        <v>9</v>
      </c>
      <c r="C7" s="1">
        <v>19.100000000000001</v>
      </c>
      <c r="D7" s="5">
        <v>41</v>
      </c>
      <c r="E7" s="5">
        <v>50</v>
      </c>
      <c r="F7" s="5">
        <v>33</v>
      </c>
      <c r="G7" s="5">
        <v>20</v>
      </c>
      <c r="H7" s="5">
        <v>39</v>
      </c>
      <c r="I7" s="7">
        <f t="shared" si="11"/>
        <v>1</v>
      </c>
      <c r="J7" s="7">
        <f t="shared" si="5"/>
        <v>10</v>
      </c>
      <c r="K7" s="7">
        <f t="shared" si="5"/>
        <v>0</v>
      </c>
      <c r="L7" s="7">
        <f t="shared" si="5"/>
        <v>0</v>
      </c>
      <c r="M7" s="7">
        <f t="shared" si="5"/>
        <v>0</v>
      </c>
      <c r="N7" s="9">
        <f t="shared" si="12"/>
        <v>783.1</v>
      </c>
      <c r="O7" s="9">
        <f t="shared" si="13"/>
        <v>2050</v>
      </c>
      <c r="P7" s="9">
        <f t="shared" si="13"/>
        <v>1650</v>
      </c>
      <c r="Q7" s="9">
        <f t="shared" si="13"/>
        <v>660</v>
      </c>
      <c r="R7" s="9">
        <f t="shared" si="13"/>
        <v>780</v>
      </c>
      <c r="S7" s="12">
        <f t="shared" si="14"/>
        <v>9.5500000000000007</v>
      </c>
      <c r="T7" s="12">
        <f t="shared" si="15"/>
        <v>95.5</v>
      </c>
      <c r="U7" s="12">
        <f t="shared" si="7"/>
        <v>0</v>
      </c>
      <c r="V7" s="12">
        <f t="shared" si="8"/>
        <v>0</v>
      </c>
      <c r="W7" s="12">
        <f t="shared" si="9"/>
        <v>0</v>
      </c>
      <c r="X7" s="14">
        <f t="shared" si="16"/>
        <v>792.65</v>
      </c>
      <c r="Y7" s="14">
        <f t="shared" si="10"/>
        <v>2145.5</v>
      </c>
      <c r="Z7" s="14">
        <f t="shared" si="10"/>
        <v>1650</v>
      </c>
      <c r="AA7" s="14">
        <f t="shared" si="10"/>
        <v>660</v>
      </c>
      <c r="AB7" s="14">
        <f t="shared" si="10"/>
        <v>780</v>
      </c>
      <c r="AD7" s="2">
        <f t="shared" si="17"/>
        <v>13444.8</v>
      </c>
    </row>
    <row r="8" spans="1:30" x14ac:dyDescent="0.3">
      <c r="A8" t="s">
        <v>27</v>
      </c>
      <c r="B8" t="s">
        <v>10</v>
      </c>
      <c r="C8" s="1">
        <v>6.9</v>
      </c>
      <c r="D8" s="5">
        <v>39</v>
      </c>
      <c r="E8" s="5">
        <v>52</v>
      </c>
      <c r="F8" s="5">
        <v>47</v>
      </c>
      <c r="G8" s="5">
        <v>30</v>
      </c>
      <c r="H8" s="5">
        <v>40</v>
      </c>
      <c r="I8" s="7">
        <f t="shared" si="11"/>
        <v>0</v>
      </c>
      <c r="J8" s="7">
        <f t="shared" si="5"/>
        <v>12</v>
      </c>
      <c r="K8" s="7">
        <f t="shared" si="5"/>
        <v>7</v>
      </c>
      <c r="L8" s="7">
        <f t="shared" si="5"/>
        <v>0</v>
      </c>
      <c r="M8" s="7">
        <f t="shared" si="5"/>
        <v>0</v>
      </c>
      <c r="N8" s="9">
        <f t="shared" si="12"/>
        <v>269.10000000000002</v>
      </c>
      <c r="O8" s="9">
        <f t="shared" si="13"/>
        <v>2028</v>
      </c>
      <c r="P8" s="9">
        <f t="shared" si="13"/>
        <v>2444</v>
      </c>
      <c r="Q8" s="9">
        <f t="shared" si="13"/>
        <v>1410</v>
      </c>
      <c r="R8" s="9">
        <f t="shared" si="13"/>
        <v>1200</v>
      </c>
      <c r="S8" s="12">
        <f t="shared" si="14"/>
        <v>0</v>
      </c>
      <c r="T8" s="12">
        <f t="shared" si="15"/>
        <v>41.400000000000006</v>
      </c>
      <c r="U8" s="12">
        <f t="shared" si="7"/>
        <v>24.150000000000002</v>
      </c>
      <c r="V8" s="12">
        <f t="shared" si="8"/>
        <v>0</v>
      </c>
      <c r="W8" s="12">
        <f t="shared" si="9"/>
        <v>0</v>
      </c>
      <c r="X8" s="14">
        <f t="shared" si="16"/>
        <v>269.10000000000002</v>
      </c>
      <c r="Y8" s="14">
        <f t="shared" si="10"/>
        <v>2069.4</v>
      </c>
      <c r="Z8" s="14">
        <f t="shared" si="10"/>
        <v>2468.15</v>
      </c>
      <c r="AA8" s="14">
        <f t="shared" si="10"/>
        <v>1410</v>
      </c>
      <c r="AB8" s="14">
        <f t="shared" si="10"/>
        <v>1200</v>
      </c>
      <c r="AD8" s="2">
        <f t="shared" si="17"/>
        <v>15028.149999999998</v>
      </c>
    </row>
    <row r="9" spans="1:30" x14ac:dyDescent="0.3">
      <c r="A9" t="s">
        <v>28</v>
      </c>
      <c r="B9" t="s">
        <v>11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11"/>
        <v>4</v>
      </c>
      <c r="J9" s="7">
        <f t="shared" si="5"/>
        <v>11</v>
      </c>
      <c r="K9" s="7">
        <f t="shared" si="5"/>
        <v>2</v>
      </c>
      <c r="L9" s="7">
        <f t="shared" si="5"/>
        <v>0</v>
      </c>
      <c r="M9" s="7">
        <f t="shared" si="5"/>
        <v>0</v>
      </c>
      <c r="N9" s="9">
        <f t="shared" si="12"/>
        <v>624.79999999999995</v>
      </c>
      <c r="O9" s="9">
        <f t="shared" si="13"/>
        <v>2244</v>
      </c>
      <c r="P9" s="9">
        <f t="shared" si="13"/>
        <v>2142</v>
      </c>
      <c r="Q9" s="9">
        <f t="shared" si="13"/>
        <v>1680</v>
      </c>
      <c r="R9" s="9">
        <f t="shared" si="13"/>
        <v>800</v>
      </c>
      <c r="S9" s="12">
        <f t="shared" si="14"/>
        <v>28.4</v>
      </c>
      <c r="T9" s="12">
        <f t="shared" si="15"/>
        <v>78.099999999999994</v>
      </c>
      <c r="U9" s="12">
        <f t="shared" si="7"/>
        <v>14.2</v>
      </c>
      <c r="V9" s="12">
        <f t="shared" si="8"/>
        <v>0</v>
      </c>
      <c r="W9" s="12">
        <f t="shared" si="9"/>
        <v>0</v>
      </c>
      <c r="X9" s="14">
        <f t="shared" si="16"/>
        <v>653.19999999999993</v>
      </c>
      <c r="Y9" s="14">
        <f t="shared" si="10"/>
        <v>2322.1</v>
      </c>
      <c r="Z9" s="14">
        <f t="shared" si="10"/>
        <v>2156.1999999999998</v>
      </c>
      <c r="AA9" s="14">
        <f>Q9+V9</f>
        <v>1680</v>
      </c>
      <c r="AB9" s="14">
        <f t="shared" si="10"/>
        <v>800</v>
      </c>
      <c r="AD9" s="2">
        <f t="shared" si="17"/>
        <v>18475.5</v>
      </c>
    </row>
    <row r="10" spans="1:30" x14ac:dyDescent="0.3">
      <c r="A10" t="s">
        <v>29</v>
      </c>
      <c r="B10" t="s">
        <v>12</v>
      </c>
      <c r="C10" s="1">
        <v>18</v>
      </c>
      <c r="D10" s="5">
        <v>55</v>
      </c>
      <c r="E10" s="5">
        <v>60</v>
      </c>
      <c r="F10" s="5">
        <v>42</v>
      </c>
      <c r="G10" s="5">
        <v>40</v>
      </c>
      <c r="H10" s="5">
        <v>49</v>
      </c>
      <c r="I10" s="7">
        <f t="shared" si="11"/>
        <v>15</v>
      </c>
      <c r="J10" s="7">
        <f t="shared" si="5"/>
        <v>20</v>
      </c>
      <c r="K10" s="7">
        <f t="shared" si="5"/>
        <v>2</v>
      </c>
      <c r="L10" s="7">
        <f t="shared" si="5"/>
        <v>0</v>
      </c>
      <c r="M10" s="7">
        <f t="shared" si="5"/>
        <v>9</v>
      </c>
      <c r="N10" s="9">
        <f t="shared" si="12"/>
        <v>990</v>
      </c>
      <c r="O10" s="9">
        <f t="shared" si="13"/>
        <v>3300</v>
      </c>
      <c r="P10" s="9">
        <f t="shared" si="13"/>
        <v>2520</v>
      </c>
      <c r="Q10" s="9">
        <f t="shared" si="13"/>
        <v>1680</v>
      </c>
      <c r="R10" s="9">
        <f t="shared" si="13"/>
        <v>1960</v>
      </c>
      <c r="S10" s="12">
        <f t="shared" si="14"/>
        <v>135</v>
      </c>
      <c r="T10" s="12">
        <f t="shared" si="15"/>
        <v>180</v>
      </c>
      <c r="U10" s="12">
        <f t="shared" si="7"/>
        <v>18</v>
      </c>
      <c r="V10" s="12">
        <f t="shared" si="8"/>
        <v>0</v>
      </c>
      <c r="W10" s="12">
        <f t="shared" si="9"/>
        <v>81</v>
      </c>
      <c r="X10" s="14">
        <f>N10+S10</f>
        <v>1125</v>
      </c>
      <c r="Y10" s="14">
        <f t="shared" si="10"/>
        <v>3480</v>
      </c>
      <c r="Z10" s="14">
        <f t="shared" si="10"/>
        <v>2538</v>
      </c>
      <c r="AA10" s="14">
        <f>Q10+V10</f>
        <v>1680</v>
      </c>
      <c r="AB10" s="14">
        <f t="shared" si="10"/>
        <v>2041</v>
      </c>
      <c r="AD10" s="2">
        <f t="shared" si="17"/>
        <v>15801.25</v>
      </c>
    </row>
    <row r="11" spans="1:30" x14ac:dyDescent="0.3">
      <c r="A11" t="s">
        <v>30</v>
      </c>
      <c r="B11" t="s">
        <v>13</v>
      </c>
      <c r="C11" s="1">
        <v>17.5</v>
      </c>
      <c r="D11" s="5">
        <v>33</v>
      </c>
      <c r="E11" s="5">
        <v>22</v>
      </c>
      <c r="F11" s="5">
        <v>45</v>
      </c>
      <c r="G11" s="5">
        <v>40</v>
      </c>
      <c r="H11" s="5">
        <v>20</v>
      </c>
      <c r="I11" s="7">
        <f t="shared" si="11"/>
        <v>0</v>
      </c>
      <c r="J11" s="7">
        <f t="shared" si="5"/>
        <v>0</v>
      </c>
      <c r="K11" s="7">
        <f t="shared" si="5"/>
        <v>5</v>
      </c>
      <c r="L11" s="7">
        <f t="shared" si="5"/>
        <v>0</v>
      </c>
      <c r="M11" s="7">
        <f t="shared" si="5"/>
        <v>0</v>
      </c>
      <c r="N11" s="9">
        <f t="shared" si="12"/>
        <v>577.5</v>
      </c>
      <c r="O11" s="9">
        <f t="shared" si="13"/>
        <v>726</v>
      </c>
      <c r="P11" s="9">
        <f t="shared" si="13"/>
        <v>990</v>
      </c>
      <c r="Q11" s="9">
        <f t="shared" si="13"/>
        <v>1800</v>
      </c>
      <c r="R11" s="9">
        <f t="shared" si="13"/>
        <v>800</v>
      </c>
      <c r="S11" s="12">
        <f t="shared" si="14"/>
        <v>0</v>
      </c>
      <c r="T11" s="12">
        <f t="shared" si="15"/>
        <v>0</v>
      </c>
      <c r="U11" s="12">
        <f t="shared" si="7"/>
        <v>43.75</v>
      </c>
      <c r="V11" s="12">
        <f t="shared" si="8"/>
        <v>0</v>
      </c>
      <c r="W11" s="12">
        <f t="shared" si="9"/>
        <v>0</v>
      </c>
      <c r="X11" s="14">
        <f t="shared" si="16"/>
        <v>577.5</v>
      </c>
      <c r="Y11" s="14">
        <f t="shared" si="10"/>
        <v>726</v>
      </c>
      <c r="Z11" s="14">
        <f t="shared" si="10"/>
        <v>1033.75</v>
      </c>
      <c r="AA11" s="14">
        <f t="shared" si="10"/>
        <v>1800</v>
      </c>
      <c r="AB11" s="14">
        <f t="shared" si="10"/>
        <v>800</v>
      </c>
      <c r="AD11" s="2">
        <f t="shared" si="17"/>
        <v>12546.45</v>
      </c>
    </row>
    <row r="12" spans="1:30" x14ac:dyDescent="0.3">
      <c r="A12" t="s">
        <v>31</v>
      </c>
      <c r="B12" t="s">
        <v>14</v>
      </c>
      <c r="C12" s="1">
        <v>14.7</v>
      </c>
      <c r="D12" s="5">
        <v>29</v>
      </c>
      <c r="E12" s="5">
        <v>40</v>
      </c>
      <c r="F12" s="5">
        <v>54</v>
      </c>
      <c r="G12" s="5">
        <v>40</v>
      </c>
      <c r="H12" s="5">
        <v>40</v>
      </c>
      <c r="I12" s="7">
        <f t="shared" si="11"/>
        <v>0</v>
      </c>
      <c r="J12" s="7">
        <f t="shared" si="5"/>
        <v>0</v>
      </c>
      <c r="K12" s="7">
        <f t="shared" si="5"/>
        <v>14</v>
      </c>
      <c r="L12" s="7">
        <f t="shared" si="5"/>
        <v>0</v>
      </c>
      <c r="M12" s="7">
        <f t="shared" si="5"/>
        <v>0</v>
      </c>
      <c r="N12" s="9">
        <f t="shared" si="12"/>
        <v>426.29999999999995</v>
      </c>
      <c r="O12" s="9">
        <f t="shared" si="13"/>
        <v>1160</v>
      </c>
      <c r="P12" s="9">
        <f t="shared" si="13"/>
        <v>2160</v>
      </c>
      <c r="Q12" s="9">
        <f t="shared" si="13"/>
        <v>2160</v>
      </c>
      <c r="R12" s="9">
        <f t="shared" si="13"/>
        <v>1600</v>
      </c>
      <c r="S12" s="12">
        <f t="shared" si="14"/>
        <v>0</v>
      </c>
      <c r="T12" s="12">
        <f t="shared" si="15"/>
        <v>0</v>
      </c>
      <c r="U12" s="12">
        <f t="shared" si="7"/>
        <v>102.89999999999999</v>
      </c>
      <c r="V12" s="12">
        <f t="shared" si="8"/>
        <v>0</v>
      </c>
      <c r="W12" s="12">
        <f t="shared" si="9"/>
        <v>0</v>
      </c>
      <c r="X12" s="14">
        <f t="shared" si="16"/>
        <v>426.29999999999995</v>
      </c>
      <c r="Y12" s="14">
        <f t="shared" si="10"/>
        <v>1160</v>
      </c>
      <c r="Z12" s="14">
        <f t="shared" si="10"/>
        <v>2262.9</v>
      </c>
      <c r="AA12" s="14">
        <f t="shared" si="10"/>
        <v>2160</v>
      </c>
      <c r="AB12" s="14">
        <f t="shared" si="10"/>
        <v>1600</v>
      </c>
      <c r="AD12" s="2">
        <f t="shared" si="17"/>
        <v>14739.1</v>
      </c>
    </row>
    <row r="13" spans="1:30" x14ac:dyDescent="0.3">
      <c r="A13" t="s">
        <v>32</v>
      </c>
      <c r="B13" t="s">
        <v>15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11"/>
        <v>0</v>
      </c>
      <c r="J13" s="7">
        <f t="shared" si="5"/>
        <v>0</v>
      </c>
      <c r="K13" s="7">
        <f t="shared" si="5"/>
        <v>2</v>
      </c>
      <c r="L13" s="7">
        <f t="shared" si="5"/>
        <v>0</v>
      </c>
      <c r="M13" s="7">
        <f t="shared" si="5"/>
        <v>0</v>
      </c>
      <c r="N13" s="9">
        <f t="shared" si="12"/>
        <v>556</v>
      </c>
      <c r="O13" s="9">
        <f t="shared" si="13"/>
        <v>1600</v>
      </c>
      <c r="P13" s="9">
        <f t="shared" si="13"/>
        <v>1680</v>
      </c>
      <c r="Q13" s="9">
        <f t="shared" si="13"/>
        <v>1680</v>
      </c>
      <c r="R13" s="9">
        <f t="shared" si="13"/>
        <v>1600</v>
      </c>
      <c r="S13" s="12">
        <f t="shared" si="14"/>
        <v>0</v>
      </c>
      <c r="T13" s="12">
        <f t="shared" si="15"/>
        <v>0</v>
      </c>
      <c r="U13" s="12">
        <f t="shared" si="7"/>
        <v>13.9</v>
      </c>
      <c r="V13" s="12">
        <f t="shared" si="8"/>
        <v>0</v>
      </c>
      <c r="W13" s="12">
        <f t="shared" si="9"/>
        <v>0</v>
      </c>
      <c r="X13" s="14">
        <f t="shared" si="16"/>
        <v>556</v>
      </c>
      <c r="Y13" s="14">
        <f t="shared" si="10"/>
        <v>1600</v>
      </c>
      <c r="Z13" s="14">
        <f t="shared" si="10"/>
        <v>1693.9</v>
      </c>
      <c r="AA13" s="14">
        <f t="shared" si="10"/>
        <v>1680</v>
      </c>
      <c r="AB13" s="14">
        <f t="shared" si="10"/>
        <v>1600</v>
      </c>
      <c r="AD13" s="2">
        <f t="shared" si="17"/>
        <v>14149.1</v>
      </c>
    </row>
    <row r="14" spans="1:30" x14ac:dyDescent="0.3">
      <c r="A14" t="s">
        <v>33</v>
      </c>
      <c r="B14" t="s">
        <v>16</v>
      </c>
      <c r="C14" s="1">
        <v>11.2</v>
      </c>
      <c r="D14" s="5">
        <v>40</v>
      </c>
      <c r="E14" s="5">
        <v>40</v>
      </c>
      <c r="F14" s="5">
        <v>42</v>
      </c>
      <c r="G14" s="5">
        <v>40</v>
      </c>
      <c r="H14" s="5">
        <v>40</v>
      </c>
      <c r="I14" s="7">
        <f t="shared" si="11"/>
        <v>0</v>
      </c>
      <c r="J14" s="7">
        <f t="shared" si="5"/>
        <v>0</v>
      </c>
      <c r="K14" s="7">
        <f t="shared" si="5"/>
        <v>2</v>
      </c>
      <c r="L14" s="7">
        <f t="shared" si="5"/>
        <v>0</v>
      </c>
      <c r="M14" s="7">
        <f t="shared" si="5"/>
        <v>0</v>
      </c>
      <c r="N14" s="9">
        <f t="shared" si="12"/>
        <v>448</v>
      </c>
      <c r="O14" s="9">
        <f t="shared" si="13"/>
        <v>1600</v>
      </c>
      <c r="P14" s="9">
        <f t="shared" si="13"/>
        <v>1680</v>
      </c>
      <c r="Q14" s="9">
        <f t="shared" si="13"/>
        <v>1680</v>
      </c>
      <c r="R14" s="9">
        <f t="shared" si="13"/>
        <v>1600</v>
      </c>
      <c r="S14" s="12">
        <f t="shared" si="14"/>
        <v>0</v>
      </c>
      <c r="T14" s="12">
        <f t="shared" si="15"/>
        <v>0</v>
      </c>
      <c r="U14" s="12">
        <f t="shared" si="7"/>
        <v>11.2</v>
      </c>
      <c r="V14" s="12">
        <f t="shared" si="8"/>
        <v>0</v>
      </c>
      <c r="W14" s="12">
        <f t="shared" si="9"/>
        <v>0</v>
      </c>
      <c r="X14" s="14">
        <f t="shared" si="16"/>
        <v>448</v>
      </c>
      <c r="Y14" s="14">
        <f t="shared" si="10"/>
        <v>1600</v>
      </c>
      <c r="Z14" s="14">
        <f t="shared" si="10"/>
        <v>1691.2</v>
      </c>
      <c r="AA14" s="14">
        <f t="shared" si="10"/>
        <v>1680</v>
      </c>
      <c r="AB14" s="14">
        <f t="shared" si="10"/>
        <v>1600</v>
      </c>
      <c r="AD14" s="2">
        <f t="shared" si="17"/>
        <v>13827.25</v>
      </c>
    </row>
    <row r="15" spans="1:30" x14ac:dyDescent="0.3">
      <c r="A15" t="s">
        <v>34</v>
      </c>
      <c r="B15" t="s">
        <v>17</v>
      </c>
      <c r="C15" s="1">
        <v>10.1</v>
      </c>
      <c r="D15" s="5">
        <v>40</v>
      </c>
      <c r="E15" s="5">
        <v>40</v>
      </c>
      <c r="F15" s="5">
        <v>41</v>
      </c>
      <c r="G15" s="5">
        <v>39</v>
      </c>
      <c r="H15" s="5">
        <v>40</v>
      </c>
      <c r="I15" s="7">
        <f t="shared" si="11"/>
        <v>0</v>
      </c>
      <c r="J15" s="7">
        <f t="shared" si="5"/>
        <v>0</v>
      </c>
      <c r="K15" s="7">
        <f t="shared" si="5"/>
        <v>1</v>
      </c>
      <c r="L15" s="7">
        <f t="shared" si="5"/>
        <v>0</v>
      </c>
      <c r="M15" s="7">
        <f t="shared" si="5"/>
        <v>0</v>
      </c>
      <c r="N15" s="9">
        <f t="shared" si="12"/>
        <v>404</v>
      </c>
      <c r="O15" s="9">
        <f t="shared" si="13"/>
        <v>1600</v>
      </c>
      <c r="P15" s="9">
        <f t="shared" si="13"/>
        <v>1640</v>
      </c>
      <c r="Q15" s="9">
        <f t="shared" si="13"/>
        <v>1599</v>
      </c>
      <c r="R15" s="9">
        <f t="shared" si="13"/>
        <v>1560</v>
      </c>
      <c r="S15" s="12">
        <f t="shared" si="14"/>
        <v>0</v>
      </c>
      <c r="T15" s="12">
        <f t="shared" si="15"/>
        <v>0</v>
      </c>
      <c r="U15" s="12">
        <f t="shared" si="7"/>
        <v>5.05</v>
      </c>
      <c r="V15" s="12">
        <f t="shared" si="8"/>
        <v>0</v>
      </c>
      <c r="W15" s="12">
        <f t="shared" si="9"/>
        <v>0</v>
      </c>
      <c r="X15" s="14">
        <f t="shared" si="16"/>
        <v>404</v>
      </c>
      <c r="Y15" s="14">
        <f t="shared" si="10"/>
        <v>1600</v>
      </c>
      <c r="Z15" s="14">
        <f t="shared" si="10"/>
        <v>1645.05</v>
      </c>
      <c r="AA15" s="14">
        <f t="shared" si="10"/>
        <v>1599</v>
      </c>
      <c r="AB15" s="14">
        <f t="shared" si="10"/>
        <v>1560</v>
      </c>
      <c r="AD15" s="2">
        <f t="shared" si="17"/>
        <v>13933.05</v>
      </c>
    </row>
    <row r="16" spans="1:30" x14ac:dyDescent="0.3">
      <c r="A16" t="s">
        <v>35</v>
      </c>
      <c r="B16" t="s">
        <v>18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11"/>
        <v>2</v>
      </c>
      <c r="J16" s="7">
        <f t="shared" si="5"/>
        <v>2</v>
      </c>
      <c r="K16" s="7">
        <f t="shared" si="5"/>
        <v>0</v>
      </c>
      <c r="L16" s="7">
        <f t="shared" si="5"/>
        <v>2</v>
      </c>
      <c r="M16" s="7">
        <f t="shared" si="5"/>
        <v>0</v>
      </c>
      <c r="N16" s="9">
        <f t="shared" si="12"/>
        <v>378</v>
      </c>
      <c r="O16" s="9">
        <f t="shared" si="13"/>
        <v>1764</v>
      </c>
      <c r="P16" s="9">
        <f t="shared" si="13"/>
        <v>1638</v>
      </c>
      <c r="Q16" s="9">
        <f t="shared" si="13"/>
        <v>1638</v>
      </c>
      <c r="R16" s="9">
        <f t="shared" si="13"/>
        <v>1680</v>
      </c>
      <c r="S16" s="12">
        <f t="shared" si="14"/>
        <v>9</v>
      </c>
      <c r="T16" s="12">
        <f t="shared" si="15"/>
        <v>9</v>
      </c>
      <c r="U16" s="12">
        <f t="shared" si="7"/>
        <v>0</v>
      </c>
      <c r="V16" s="12">
        <f t="shared" si="8"/>
        <v>9</v>
      </c>
      <c r="W16" s="12">
        <f t="shared" si="9"/>
        <v>0</v>
      </c>
      <c r="X16" s="14">
        <f t="shared" si="16"/>
        <v>387</v>
      </c>
      <c r="Y16" s="14">
        <f t="shared" si="10"/>
        <v>1773</v>
      </c>
      <c r="Z16" s="14">
        <f t="shared" si="10"/>
        <v>1638</v>
      </c>
      <c r="AA16" s="14">
        <f t="shared" si="10"/>
        <v>1647</v>
      </c>
      <c r="AB16" s="14">
        <f t="shared" si="10"/>
        <v>1680</v>
      </c>
      <c r="AD16" s="2">
        <f t="shared" si="17"/>
        <v>14198.7</v>
      </c>
    </row>
    <row r="17" spans="1:30" x14ac:dyDescent="0.3">
      <c r="A17" t="s">
        <v>36</v>
      </c>
      <c r="B17" t="s">
        <v>19</v>
      </c>
      <c r="C17" s="1">
        <v>8.44</v>
      </c>
      <c r="D17" s="5">
        <v>40</v>
      </c>
      <c r="E17" s="5">
        <v>43</v>
      </c>
      <c r="F17" s="5">
        <v>39</v>
      </c>
      <c r="G17" s="5">
        <v>42</v>
      </c>
      <c r="H17" s="5">
        <v>40</v>
      </c>
      <c r="I17" s="7">
        <f t="shared" si="11"/>
        <v>0</v>
      </c>
      <c r="J17" s="7">
        <f t="shared" si="5"/>
        <v>3</v>
      </c>
      <c r="K17" s="7">
        <f t="shared" si="5"/>
        <v>0</v>
      </c>
      <c r="L17" s="7">
        <f t="shared" si="5"/>
        <v>2</v>
      </c>
      <c r="M17" s="7">
        <f t="shared" si="5"/>
        <v>0</v>
      </c>
      <c r="N17" s="9">
        <f t="shared" si="12"/>
        <v>337.59999999999997</v>
      </c>
      <c r="O17" s="9">
        <f t="shared" si="13"/>
        <v>1720</v>
      </c>
      <c r="P17" s="9">
        <f t="shared" si="13"/>
        <v>1677</v>
      </c>
      <c r="Q17" s="9">
        <f t="shared" si="13"/>
        <v>1638</v>
      </c>
      <c r="R17" s="9">
        <f t="shared" si="13"/>
        <v>1680</v>
      </c>
      <c r="S17" s="12">
        <f t="shared" si="14"/>
        <v>0</v>
      </c>
      <c r="T17" s="12">
        <f t="shared" si="15"/>
        <v>12.66</v>
      </c>
      <c r="U17" s="12">
        <f t="shared" si="7"/>
        <v>0</v>
      </c>
      <c r="V17" s="12">
        <f t="shared" si="8"/>
        <v>8.44</v>
      </c>
      <c r="W17" s="12">
        <f t="shared" si="9"/>
        <v>0</v>
      </c>
      <c r="X17" s="14">
        <f t="shared" si="16"/>
        <v>337.59999999999997</v>
      </c>
      <c r="Y17" s="14">
        <f t="shared" si="10"/>
        <v>1732.66</v>
      </c>
      <c r="Z17" s="14">
        <f t="shared" si="10"/>
        <v>1677</v>
      </c>
      <c r="AA17" s="14">
        <f t="shared" si="10"/>
        <v>1646.44</v>
      </c>
      <c r="AB17" s="14">
        <f t="shared" si="10"/>
        <v>1680</v>
      </c>
      <c r="AD17" s="2">
        <f t="shared" si="17"/>
        <v>14220.000000000002</v>
      </c>
    </row>
    <row r="18" spans="1:30" x14ac:dyDescent="0.3">
      <c r="A18" t="s">
        <v>37</v>
      </c>
      <c r="B18" t="s">
        <v>20</v>
      </c>
      <c r="C18" s="1">
        <v>14.2</v>
      </c>
      <c r="D18" s="5">
        <v>40</v>
      </c>
      <c r="E18" s="5">
        <v>42</v>
      </c>
      <c r="F18" s="5">
        <v>39</v>
      </c>
      <c r="G18" s="5">
        <v>41</v>
      </c>
      <c r="H18" s="5">
        <v>40</v>
      </c>
      <c r="I18" s="7">
        <f t="shared" si="11"/>
        <v>0</v>
      </c>
      <c r="J18" s="7">
        <f t="shared" si="5"/>
        <v>2</v>
      </c>
      <c r="K18" s="7">
        <f t="shared" si="5"/>
        <v>0</v>
      </c>
      <c r="L18" s="7">
        <f t="shared" si="5"/>
        <v>1</v>
      </c>
      <c r="M18" s="7">
        <f t="shared" si="5"/>
        <v>0</v>
      </c>
      <c r="N18" s="9">
        <f t="shared" si="12"/>
        <v>568</v>
      </c>
      <c r="O18" s="9">
        <f t="shared" si="13"/>
        <v>1680</v>
      </c>
      <c r="P18" s="9">
        <f t="shared" si="13"/>
        <v>1638</v>
      </c>
      <c r="Q18" s="9">
        <f t="shared" si="13"/>
        <v>1599</v>
      </c>
      <c r="R18" s="9">
        <f t="shared" si="13"/>
        <v>1640</v>
      </c>
      <c r="S18" s="12">
        <f t="shared" si="14"/>
        <v>0</v>
      </c>
      <c r="T18" s="12">
        <f t="shared" si="15"/>
        <v>14.2</v>
      </c>
      <c r="U18" s="12">
        <f t="shared" si="7"/>
        <v>0</v>
      </c>
      <c r="V18" s="12">
        <f t="shared" si="8"/>
        <v>7.1</v>
      </c>
      <c r="W18" s="12">
        <f t="shared" si="9"/>
        <v>0</v>
      </c>
      <c r="X18" s="14">
        <f t="shared" si="16"/>
        <v>568</v>
      </c>
      <c r="Y18" s="14">
        <f t="shared" si="10"/>
        <v>1694.2</v>
      </c>
      <c r="Z18" s="14">
        <f t="shared" si="10"/>
        <v>1638</v>
      </c>
      <c r="AA18" s="14">
        <f t="shared" si="10"/>
        <v>1606.1</v>
      </c>
      <c r="AB18" s="14">
        <f t="shared" si="10"/>
        <v>1640</v>
      </c>
      <c r="AD18" s="2">
        <f t="shared" si="17"/>
        <v>15660.8</v>
      </c>
    </row>
    <row r="19" spans="1:30" x14ac:dyDescent="0.3">
      <c r="A19" t="s">
        <v>38</v>
      </c>
      <c r="B19" t="s">
        <v>21</v>
      </c>
      <c r="C19" s="1">
        <v>45</v>
      </c>
      <c r="D19" s="5">
        <v>41</v>
      </c>
      <c r="E19" s="5">
        <v>42</v>
      </c>
      <c r="F19" s="5">
        <v>40</v>
      </c>
      <c r="G19" s="5">
        <v>40</v>
      </c>
      <c r="H19" s="5">
        <v>40</v>
      </c>
      <c r="I19" s="7">
        <f t="shared" si="11"/>
        <v>1</v>
      </c>
      <c r="J19" s="7">
        <f t="shared" si="5"/>
        <v>2</v>
      </c>
      <c r="K19" s="7">
        <f t="shared" si="5"/>
        <v>0</v>
      </c>
      <c r="L19" s="7">
        <f t="shared" si="5"/>
        <v>0</v>
      </c>
      <c r="M19" s="7">
        <f t="shared" si="5"/>
        <v>0</v>
      </c>
      <c r="N19" s="9">
        <f t="shared" si="12"/>
        <v>1845</v>
      </c>
      <c r="O19" s="9">
        <f t="shared" si="13"/>
        <v>1722</v>
      </c>
      <c r="P19" s="9">
        <f t="shared" si="13"/>
        <v>1680</v>
      </c>
      <c r="Q19" s="9">
        <f t="shared" si="13"/>
        <v>1600</v>
      </c>
      <c r="R19" s="9">
        <f t="shared" si="13"/>
        <v>1600</v>
      </c>
      <c r="S19" s="12">
        <f t="shared" si="14"/>
        <v>22.5</v>
      </c>
      <c r="T19" s="12">
        <f t="shared" si="15"/>
        <v>45</v>
      </c>
      <c r="U19" s="12">
        <f t="shared" si="7"/>
        <v>0</v>
      </c>
      <c r="V19" s="12">
        <f t="shared" si="8"/>
        <v>0</v>
      </c>
      <c r="W19" s="12">
        <f t="shared" si="9"/>
        <v>0</v>
      </c>
      <c r="X19" s="14">
        <f t="shared" si="16"/>
        <v>1867.5</v>
      </c>
      <c r="Y19" s="14">
        <f t="shared" si="10"/>
        <v>1767</v>
      </c>
      <c r="Z19" s="14">
        <f t="shared" si="10"/>
        <v>1680</v>
      </c>
      <c r="AA19" s="14">
        <f t="shared" si="10"/>
        <v>1600</v>
      </c>
      <c r="AB19" s="14">
        <f t="shared" si="10"/>
        <v>1600</v>
      </c>
      <c r="AD19" s="2">
        <f t="shared" si="17"/>
        <v>18844.5</v>
      </c>
    </row>
    <row r="20" spans="1:30" x14ac:dyDescent="0.3">
      <c r="A20" t="s">
        <v>39</v>
      </c>
      <c r="B20" t="s">
        <v>22</v>
      </c>
      <c r="C20" s="1">
        <v>30</v>
      </c>
      <c r="D20" s="5">
        <v>39</v>
      </c>
      <c r="E20" s="5">
        <v>80</v>
      </c>
      <c r="F20" s="5">
        <v>40</v>
      </c>
      <c r="G20" s="5">
        <v>28</v>
      </c>
      <c r="H20" s="5">
        <v>40</v>
      </c>
      <c r="I20" s="7">
        <f t="shared" si="11"/>
        <v>0</v>
      </c>
      <c r="J20" s="7">
        <f t="shared" ref="J20:M20" si="18">IF(E20&gt;40, E20-40, 0)</f>
        <v>40</v>
      </c>
      <c r="K20" s="7">
        <f t="shared" si="18"/>
        <v>0</v>
      </c>
      <c r="L20" s="7">
        <f t="shared" si="18"/>
        <v>0</v>
      </c>
      <c r="M20" s="7">
        <f t="shared" si="18"/>
        <v>0</v>
      </c>
      <c r="N20" s="9">
        <f t="shared" si="12"/>
        <v>1170</v>
      </c>
      <c r="O20" s="9">
        <f t="shared" si="13"/>
        <v>3120</v>
      </c>
      <c r="P20" s="9">
        <f t="shared" si="13"/>
        <v>3200</v>
      </c>
      <c r="Q20" s="9">
        <f t="shared" si="13"/>
        <v>1120</v>
      </c>
      <c r="R20" s="9">
        <f t="shared" si="13"/>
        <v>1120</v>
      </c>
      <c r="S20" s="12">
        <f t="shared" si="14"/>
        <v>0</v>
      </c>
      <c r="T20" s="12">
        <f t="shared" si="15"/>
        <v>600</v>
      </c>
      <c r="U20" s="12">
        <f t="shared" si="7"/>
        <v>0</v>
      </c>
      <c r="V20" s="12">
        <f t="shared" si="8"/>
        <v>0</v>
      </c>
      <c r="W20" s="12">
        <f t="shared" si="9"/>
        <v>0</v>
      </c>
      <c r="X20" s="14">
        <f t="shared" si="16"/>
        <v>1170</v>
      </c>
      <c r="Y20" s="14">
        <f t="shared" ref="Y20" si="19">O20+T20</f>
        <v>3720</v>
      </c>
      <c r="Z20" s="14">
        <f t="shared" ref="Z20" si="20">P20+U20</f>
        <v>3200</v>
      </c>
      <c r="AA20" s="14">
        <f t="shared" ref="AA20" si="21">Q20+V20</f>
        <v>1120</v>
      </c>
      <c r="AB20" s="14">
        <f t="shared" ref="AB20" si="22">R20+W20</f>
        <v>1120</v>
      </c>
      <c r="AD20" s="2">
        <f t="shared" si="17"/>
        <v>10330</v>
      </c>
    </row>
    <row r="21" spans="1:30" x14ac:dyDescent="0.3">
      <c r="S21" s="2">
        <f t="shared" ref="S21" si="23">0.5*$C21*I21</f>
        <v>0</v>
      </c>
      <c r="AD21" s="2"/>
    </row>
    <row r="22" spans="1:30" x14ac:dyDescent="0.3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2">
        <f t="shared" ref="N22:AB22" si="24">MAX(N4:N20)</f>
        <v>1845</v>
      </c>
      <c r="O22" s="2">
        <f t="shared" si="24"/>
        <v>3300</v>
      </c>
      <c r="P22" s="2">
        <f t="shared" si="24"/>
        <v>3200</v>
      </c>
      <c r="Q22" s="2">
        <f t="shared" si="24"/>
        <v>2160</v>
      </c>
      <c r="R22" s="2">
        <f t="shared" si="24"/>
        <v>1960</v>
      </c>
      <c r="S22" s="2">
        <f t="shared" si="24"/>
        <v>135</v>
      </c>
      <c r="T22" s="2">
        <f t="shared" si="24"/>
        <v>600</v>
      </c>
      <c r="U22" s="2">
        <f t="shared" si="24"/>
        <v>102.89999999999999</v>
      </c>
      <c r="V22" s="2">
        <f t="shared" si="24"/>
        <v>9</v>
      </c>
      <c r="W22" s="2">
        <f t="shared" si="24"/>
        <v>81</v>
      </c>
      <c r="X22" s="2">
        <f t="shared" si="24"/>
        <v>1867.5</v>
      </c>
      <c r="Y22" s="2">
        <f t="shared" si="24"/>
        <v>3720</v>
      </c>
      <c r="Z22" s="2">
        <f t="shared" si="24"/>
        <v>3200</v>
      </c>
      <c r="AA22" s="2">
        <f t="shared" si="24"/>
        <v>2160</v>
      </c>
      <c r="AB22" s="2">
        <f t="shared" si="24"/>
        <v>2041</v>
      </c>
      <c r="AC22" s="2"/>
      <c r="AD22" s="2">
        <f>MAX(AD4:AD20)</f>
        <v>18844.5</v>
      </c>
    </row>
    <row r="23" spans="1:30" x14ac:dyDescent="0.3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2">
        <f t="shared" ref="N23:AB23" si="25">MIN(N4:N20)</f>
        <v>269.10000000000002</v>
      </c>
      <c r="O23" s="2">
        <f t="shared" si="25"/>
        <v>667.80000000000007</v>
      </c>
      <c r="P23" s="2">
        <f t="shared" si="25"/>
        <v>620.1</v>
      </c>
      <c r="Q23" s="2">
        <f t="shared" si="25"/>
        <v>477</v>
      </c>
      <c r="R23" s="2">
        <f t="shared" si="25"/>
        <v>684</v>
      </c>
      <c r="S23" s="2">
        <f t="shared" si="25"/>
        <v>0</v>
      </c>
      <c r="T23" s="2">
        <f t="shared" si="25"/>
        <v>0</v>
      </c>
      <c r="U23" s="2">
        <f t="shared" si="25"/>
        <v>0</v>
      </c>
      <c r="V23" s="2">
        <f t="shared" si="25"/>
        <v>0</v>
      </c>
      <c r="W23" s="2">
        <f t="shared" si="25"/>
        <v>0</v>
      </c>
      <c r="X23" s="2">
        <f t="shared" si="25"/>
        <v>269.10000000000002</v>
      </c>
      <c r="Y23" s="2">
        <f t="shared" si="25"/>
        <v>683.7</v>
      </c>
      <c r="Z23" s="2">
        <f t="shared" si="25"/>
        <v>620.1</v>
      </c>
      <c r="AA23" s="2">
        <f t="shared" si="25"/>
        <v>477</v>
      </c>
      <c r="AB23" s="2">
        <f t="shared" si="25"/>
        <v>684</v>
      </c>
      <c r="AC23" s="2"/>
      <c r="AD23" s="2">
        <f>MIN(AD4:AD20)</f>
        <v>9485.75</v>
      </c>
    </row>
    <row r="24" spans="1:30" x14ac:dyDescent="0.3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2">
        <f t="shared" ref="N24:AB24" si="26">AVERAGE(N4:N20)</f>
        <v>678.36470588235295</v>
      </c>
      <c r="O24" s="2">
        <f t="shared" si="26"/>
        <v>1803.7529411764706</v>
      </c>
      <c r="P24" s="2">
        <f t="shared" si="26"/>
        <v>1797.535294117647</v>
      </c>
      <c r="Q24" s="2">
        <f t="shared" si="26"/>
        <v>1477.1176470588234</v>
      </c>
      <c r="R24" s="2">
        <f t="shared" si="26"/>
        <v>1315.0235294117647</v>
      </c>
      <c r="S24" s="2">
        <f t="shared" si="26"/>
        <v>18.932352941176472</v>
      </c>
      <c r="T24" s="2">
        <f t="shared" si="26"/>
        <v>64.515294117647059</v>
      </c>
      <c r="U24" s="2">
        <f t="shared" si="26"/>
        <v>13.714705882352941</v>
      </c>
      <c r="V24" s="2">
        <f t="shared" si="26"/>
        <v>1.4435294117647057</v>
      </c>
      <c r="W24" s="2">
        <f t="shared" si="26"/>
        <v>8.7470588235294109</v>
      </c>
      <c r="X24" s="2">
        <f t="shared" si="26"/>
        <v>697.29705882352937</v>
      </c>
      <c r="Y24" s="2">
        <f t="shared" si="26"/>
        <v>1868.2682352941176</v>
      </c>
      <c r="Z24" s="2">
        <f t="shared" si="26"/>
        <v>1811.25</v>
      </c>
      <c r="AA24" s="2">
        <f t="shared" si="26"/>
        <v>1478.5611764705882</v>
      </c>
      <c r="AB24" s="2">
        <f t="shared" si="26"/>
        <v>1323.7705882352941</v>
      </c>
      <c r="AC24" s="2"/>
      <c r="AD24" s="2">
        <f>AVERAGE(AD4:AD20)</f>
        <v>14168.897058823528</v>
      </c>
    </row>
    <row r="25" spans="1:30" x14ac:dyDescent="0.3">
      <c r="A25" t="s">
        <v>43</v>
      </c>
      <c r="C25" s="1">
        <f>SUM(C4:C20)</f>
        <v>280.24</v>
      </c>
      <c r="D25">
        <f>SUM(D4:D20)</f>
        <v>695</v>
      </c>
      <c r="N25" s="1">
        <f t="shared" ref="N25:AB25" si="27">SUM(N4:N20)</f>
        <v>11532.2</v>
      </c>
      <c r="O25" s="1">
        <f t="shared" si="27"/>
        <v>30663.8</v>
      </c>
      <c r="P25" s="1">
        <f t="shared" si="27"/>
        <v>30558.1</v>
      </c>
      <c r="Q25" s="1">
        <f t="shared" si="27"/>
        <v>25111</v>
      </c>
      <c r="R25" s="1">
        <f t="shared" si="27"/>
        <v>22355.4</v>
      </c>
      <c r="S25" s="1">
        <f t="shared" si="27"/>
        <v>321.85000000000002</v>
      </c>
      <c r="T25" s="1">
        <f t="shared" si="27"/>
        <v>1096.76</v>
      </c>
      <c r="U25" s="1">
        <f t="shared" si="27"/>
        <v>233.15</v>
      </c>
      <c r="V25" s="1">
        <f t="shared" si="27"/>
        <v>24.54</v>
      </c>
      <c r="W25" s="1">
        <f t="shared" si="27"/>
        <v>148.69999999999999</v>
      </c>
      <c r="X25" s="1">
        <f t="shared" si="27"/>
        <v>11854.05</v>
      </c>
      <c r="Y25" s="1">
        <f t="shared" si="27"/>
        <v>31760.560000000001</v>
      </c>
      <c r="Z25" s="1">
        <f t="shared" si="27"/>
        <v>30791.25</v>
      </c>
      <c r="AA25" s="1">
        <f t="shared" si="27"/>
        <v>25135.539999999997</v>
      </c>
      <c r="AB25" s="1">
        <f t="shared" si="27"/>
        <v>22504.1</v>
      </c>
      <c r="AC25" s="1"/>
      <c r="AD25" s="1">
        <f>SUM(AD4:AD20)</f>
        <v>240871.24999999997</v>
      </c>
    </row>
    <row r="32" spans="1:30" x14ac:dyDescent="0.3">
      <c r="K32" s="10">
        <v>1.382638888888889</v>
      </c>
    </row>
  </sheetData>
  <pageMargins left="0.7" right="0.7" top="0.75" bottom="0.75" header="0.3" footer="0.3"/>
  <pageSetup scale="3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056162597A44594E70AB207D8FA1C" ma:contentTypeVersion="7" ma:contentTypeDescription="Create a new document." ma:contentTypeScope="" ma:versionID="132d5d88dcd3fff84ba7b22607dbb34c">
  <xsd:schema xmlns:xsd="http://www.w3.org/2001/XMLSchema" xmlns:xs="http://www.w3.org/2001/XMLSchema" xmlns:p="http://schemas.microsoft.com/office/2006/metadata/properties" xmlns:ns3="df1555b1-538c-4723-a1ed-46c5004a1f7a" targetNamespace="http://schemas.microsoft.com/office/2006/metadata/properties" ma:root="true" ma:fieldsID="38ae03a67e0e6287703cd5963e95a2cc" ns3:_="">
    <xsd:import namespace="df1555b1-538c-4723-a1ed-46c5004a1f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555b1-538c-4723-a1ed-46c5004a1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86FA75-82E4-4FEA-A721-0D2375C956F0}">
  <ds:schemaRefs>
    <ds:schemaRef ds:uri="http://schemas.microsoft.com/office/2006/documentManagement/types"/>
    <ds:schemaRef ds:uri="http://purl.org/dc/elements/1.1/"/>
    <ds:schemaRef ds:uri="http://purl.org/dc/terms/"/>
    <ds:schemaRef ds:uri="df1555b1-538c-4723-a1ed-46c5004a1f7a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BD79AB-F74B-4820-8EFE-8748769FC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1555b1-538c-4723-a1ed-46c5004a1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C55145-0854-4B0C-9ED0-3140C9C38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Aulakh</dc:creator>
  <cp:lastModifiedBy>Bobby Aulakh</cp:lastModifiedBy>
  <cp:lastPrinted>2024-10-04T18:55:23Z</cp:lastPrinted>
  <dcterms:created xsi:type="dcterms:W3CDTF">2024-10-01T20:42:23Z</dcterms:created>
  <dcterms:modified xsi:type="dcterms:W3CDTF">2024-10-20T21:25:55Z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0x01010002C056162597A44594E70AB207D8FA1C</vt:lpwstr>
  </property>
</Properties>
</file>