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bobbymckinney/Dropbox/thermoelectric_measurements/seebeck_measurement/programs/"/>
    </mc:Choice>
  </mc:AlternateContent>
  <bookViews>
    <workbookView xWindow="0" yWindow="460" windowWidth="31300" windowHeight="19160" tabRatio="500" activeTab="11"/>
  </bookViews>
  <sheets>
    <sheet name="200C - 10C steps" sheetId="19" r:id="rId1"/>
    <sheet name="225C - 12C steps" sheetId="26" r:id="rId2"/>
    <sheet name="250C - 14C steps" sheetId="20" r:id="rId3"/>
    <sheet name="275C - 15C steps" sheetId="27" r:id="rId4"/>
    <sheet name="300C - 17C steps" sheetId="16" r:id="rId5"/>
    <sheet name="325C - 19C steps" sheetId="28" r:id="rId6"/>
    <sheet name="350C - 20C steps" sheetId="21" r:id="rId7"/>
    <sheet name="375C - 22C steps" sheetId="29" r:id="rId8"/>
    <sheet name="400C - 24C steps" sheetId="23" r:id="rId9"/>
    <sheet name="425C - 25C steps" sheetId="30" r:id="rId10"/>
    <sheet name="450C - 27C steps" sheetId="24" r:id="rId11"/>
    <sheet name="475C - 29C steps" sheetId="31" r:id="rId12"/>
    <sheet name="500C - 30C steps" sheetId="25" r:id="rId13"/>
    <sheet name="300C - continuous" sheetId="17" r:id="rId14"/>
    <sheet name="400C - continuous" sheetId="14" r:id="rId15"/>
    <sheet name="500C - continuous" sheetId="13" r:id="rId1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31" l="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F33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G3" i="31"/>
  <c r="F3" i="31"/>
  <c r="I65" i="31"/>
  <c r="H65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E36" i="31"/>
  <c r="D36" i="31"/>
  <c r="D37" i="31"/>
  <c r="A37" i="31"/>
  <c r="A38" i="31"/>
  <c r="E38" i="31"/>
  <c r="D38" i="31"/>
  <c r="D39" i="31"/>
  <c r="A39" i="31"/>
  <c r="A40" i="31"/>
  <c r="E40" i="31"/>
  <c r="D40" i="31"/>
  <c r="D41" i="31"/>
  <c r="A41" i="31"/>
  <c r="A42" i="31"/>
  <c r="E42" i="31"/>
  <c r="D42" i="31"/>
  <c r="D43" i="31"/>
  <c r="A43" i="31"/>
  <c r="A44" i="31"/>
  <c r="E44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C65" i="31"/>
  <c r="B65" i="31"/>
  <c r="I64" i="31"/>
  <c r="H64" i="31"/>
  <c r="C64" i="31"/>
  <c r="B64" i="31"/>
  <c r="I63" i="31"/>
  <c r="H63" i="31"/>
  <c r="C63" i="31"/>
  <c r="B63" i="31"/>
  <c r="I62" i="31"/>
  <c r="H62" i="31"/>
  <c r="C62" i="31"/>
  <c r="B62" i="31"/>
  <c r="I61" i="31"/>
  <c r="H61" i="31"/>
  <c r="C61" i="31"/>
  <c r="B61" i="31"/>
  <c r="I60" i="31"/>
  <c r="H60" i="31"/>
  <c r="C60" i="31"/>
  <c r="B60" i="31"/>
  <c r="I59" i="31"/>
  <c r="H59" i="31"/>
  <c r="C59" i="31"/>
  <c r="B59" i="31"/>
  <c r="I58" i="31"/>
  <c r="H58" i="31"/>
  <c r="C58" i="31"/>
  <c r="B58" i="31"/>
  <c r="I57" i="31"/>
  <c r="H57" i="31"/>
  <c r="C57" i="31"/>
  <c r="B57" i="31"/>
  <c r="I56" i="31"/>
  <c r="H56" i="31"/>
  <c r="C56" i="31"/>
  <c r="B56" i="31"/>
  <c r="I55" i="31"/>
  <c r="H55" i="31"/>
  <c r="C55" i="31"/>
  <c r="B55" i="31"/>
  <c r="I54" i="31"/>
  <c r="H54" i="31"/>
  <c r="C54" i="31"/>
  <c r="B54" i="31"/>
  <c r="I53" i="31"/>
  <c r="H53" i="31"/>
  <c r="C53" i="31"/>
  <c r="B53" i="31"/>
  <c r="I52" i="31"/>
  <c r="H52" i="31"/>
  <c r="C52" i="31"/>
  <c r="B52" i="31"/>
  <c r="I51" i="31"/>
  <c r="H51" i="31"/>
  <c r="C51" i="31"/>
  <c r="B51" i="31"/>
  <c r="I50" i="31"/>
  <c r="H50" i="31"/>
  <c r="C50" i="31"/>
  <c r="B50" i="31"/>
  <c r="I49" i="31"/>
  <c r="H49" i="31"/>
  <c r="C49" i="31"/>
  <c r="B49" i="31"/>
  <c r="I48" i="31"/>
  <c r="H48" i="31"/>
  <c r="C48" i="31"/>
  <c r="B48" i="31"/>
  <c r="I47" i="31"/>
  <c r="H47" i="31"/>
  <c r="C47" i="31"/>
  <c r="B47" i="31"/>
  <c r="I46" i="31"/>
  <c r="H46" i="31"/>
  <c r="C46" i="31"/>
  <c r="B46" i="31"/>
  <c r="I45" i="31"/>
  <c r="H45" i="31"/>
  <c r="C45" i="31"/>
  <c r="B45" i="31"/>
  <c r="I44" i="31"/>
  <c r="H44" i="31"/>
  <c r="C44" i="31"/>
  <c r="B44" i="31"/>
  <c r="I43" i="31"/>
  <c r="H43" i="31"/>
  <c r="C43" i="31"/>
  <c r="B43" i="31"/>
  <c r="I42" i="31"/>
  <c r="H42" i="31"/>
  <c r="C42" i="31"/>
  <c r="B42" i="31"/>
  <c r="I41" i="31"/>
  <c r="H41" i="31"/>
  <c r="C41" i="31"/>
  <c r="B41" i="31"/>
  <c r="I40" i="31"/>
  <c r="H40" i="31"/>
  <c r="C40" i="31"/>
  <c r="B40" i="31"/>
  <c r="I39" i="31"/>
  <c r="H39" i="31"/>
  <c r="C39" i="31"/>
  <c r="B39" i="31"/>
  <c r="I38" i="31"/>
  <c r="H38" i="31"/>
  <c r="C38" i="31"/>
  <c r="B38" i="31"/>
  <c r="I37" i="31"/>
  <c r="H37" i="31"/>
  <c r="C37" i="31"/>
  <c r="B37" i="31"/>
  <c r="I36" i="31"/>
  <c r="H36" i="31"/>
  <c r="C36" i="31"/>
  <c r="B36" i="31"/>
  <c r="I35" i="31"/>
  <c r="H35" i="31"/>
  <c r="C35" i="31"/>
  <c r="B35" i="31"/>
  <c r="I34" i="31"/>
  <c r="H34" i="31"/>
  <c r="C34" i="31"/>
  <c r="B34" i="31"/>
  <c r="I33" i="31"/>
  <c r="H33" i="31"/>
  <c r="C33" i="31"/>
  <c r="B33" i="31"/>
  <c r="I32" i="31"/>
  <c r="H32" i="31"/>
  <c r="C32" i="31"/>
  <c r="B32" i="31"/>
  <c r="I31" i="31"/>
  <c r="H31" i="31"/>
  <c r="C31" i="31"/>
  <c r="B31" i="31"/>
  <c r="I30" i="31"/>
  <c r="H30" i="31"/>
  <c r="C30" i="31"/>
  <c r="B30" i="31"/>
  <c r="I29" i="31"/>
  <c r="H29" i="31"/>
  <c r="C29" i="31"/>
  <c r="B29" i="31"/>
  <c r="I28" i="31"/>
  <c r="H28" i="31"/>
  <c r="C28" i="31"/>
  <c r="B28" i="31"/>
  <c r="I27" i="31"/>
  <c r="H27" i="31"/>
  <c r="C27" i="31"/>
  <c r="B27" i="31"/>
  <c r="I26" i="31"/>
  <c r="H26" i="31"/>
  <c r="C26" i="31"/>
  <c r="B26" i="31"/>
  <c r="I25" i="31"/>
  <c r="H25" i="31"/>
  <c r="C25" i="31"/>
  <c r="B25" i="31"/>
  <c r="I24" i="31"/>
  <c r="H24" i="31"/>
  <c r="C24" i="31"/>
  <c r="B24" i="31"/>
  <c r="I23" i="31"/>
  <c r="H23" i="31"/>
  <c r="C23" i="31"/>
  <c r="B23" i="31"/>
  <c r="I22" i="31"/>
  <c r="H22" i="31"/>
  <c r="C22" i="31"/>
  <c r="B22" i="31"/>
  <c r="I21" i="31"/>
  <c r="H21" i="31"/>
  <c r="C21" i="31"/>
  <c r="B21" i="31"/>
  <c r="I20" i="31"/>
  <c r="H20" i="31"/>
  <c r="C20" i="31"/>
  <c r="B20" i="31"/>
  <c r="I19" i="31"/>
  <c r="H19" i="31"/>
  <c r="C19" i="31"/>
  <c r="B19" i="31"/>
  <c r="I18" i="31"/>
  <c r="H18" i="31"/>
  <c r="C18" i="31"/>
  <c r="B18" i="31"/>
  <c r="I17" i="31"/>
  <c r="H17" i="31"/>
  <c r="C17" i="31"/>
  <c r="B17" i="31"/>
  <c r="I16" i="31"/>
  <c r="H16" i="31"/>
  <c r="C16" i="31"/>
  <c r="B16" i="31"/>
  <c r="I15" i="31"/>
  <c r="H15" i="31"/>
  <c r="C15" i="31"/>
  <c r="B15" i="31"/>
  <c r="I14" i="31"/>
  <c r="H14" i="31"/>
  <c r="C14" i="31"/>
  <c r="B14" i="31"/>
  <c r="I13" i="31"/>
  <c r="H13" i="31"/>
  <c r="C13" i="31"/>
  <c r="B13" i="31"/>
  <c r="I12" i="31"/>
  <c r="H12" i="31"/>
  <c r="C12" i="31"/>
  <c r="B12" i="31"/>
  <c r="I11" i="31"/>
  <c r="H11" i="31"/>
  <c r="C11" i="31"/>
  <c r="B11" i="31"/>
  <c r="I10" i="31"/>
  <c r="H10" i="31"/>
  <c r="C10" i="31"/>
  <c r="B10" i="31"/>
  <c r="I9" i="31"/>
  <c r="H9" i="31"/>
  <c r="C9" i="31"/>
  <c r="B9" i="31"/>
  <c r="I8" i="31"/>
  <c r="H8" i="31"/>
  <c r="C8" i="31"/>
  <c r="B8" i="31"/>
  <c r="I7" i="31"/>
  <c r="H7" i="31"/>
  <c r="C7" i="31"/>
  <c r="B7" i="31"/>
  <c r="I6" i="31"/>
  <c r="H6" i="31"/>
  <c r="C6" i="31"/>
  <c r="B6" i="31"/>
  <c r="I5" i="31"/>
  <c r="H5" i="31"/>
  <c r="C5" i="31"/>
  <c r="B5" i="31"/>
  <c r="I4" i="31"/>
  <c r="H4" i="31"/>
  <c r="C4" i="31"/>
  <c r="B4" i="31"/>
  <c r="I3" i="31"/>
  <c r="H3" i="31"/>
  <c r="C3" i="31"/>
  <c r="B3" i="31"/>
  <c r="I2" i="31"/>
  <c r="H2" i="31"/>
  <c r="C2" i="31"/>
  <c r="B2" i="31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G34" i="30"/>
  <c r="F34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" i="30"/>
  <c r="F3" i="30"/>
  <c r="I65" i="30"/>
  <c r="H65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E36" i="30"/>
  <c r="D36" i="30"/>
  <c r="D37" i="30"/>
  <c r="A37" i="30"/>
  <c r="A38" i="30"/>
  <c r="E38" i="30"/>
  <c r="D38" i="30"/>
  <c r="D39" i="30"/>
  <c r="A39" i="30"/>
  <c r="A40" i="30"/>
  <c r="E40" i="30"/>
  <c r="D40" i="30"/>
  <c r="D41" i="30"/>
  <c r="A41" i="30"/>
  <c r="A42" i="30"/>
  <c r="E42" i="30"/>
  <c r="D42" i="30"/>
  <c r="D43" i="30"/>
  <c r="A43" i="30"/>
  <c r="A44" i="30"/>
  <c r="E44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C65" i="30"/>
  <c r="B65" i="30"/>
  <c r="I64" i="30"/>
  <c r="H64" i="30"/>
  <c r="C64" i="30"/>
  <c r="B64" i="30"/>
  <c r="I63" i="30"/>
  <c r="H63" i="30"/>
  <c r="C63" i="30"/>
  <c r="B63" i="30"/>
  <c r="I62" i="30"/>
  <c r="H62" i="30"/>
  <c r="C62" i="30"/>
  <c r="B62" i="30"/>
  <c r="I61" i="30"/>
  <c r="H61" i="30"/>
  <c r="C61" i="30"/>
  <c r="B61" i="30"/>
  <c r="I60" i="30"/>
  <c r="H60" i="30"/>
  <c r="C60" i="30"/>
  <c r="B60" i="30"/>
  <c r="I59" i="30"/>
  <c r="H59" i="30"/>
  <c r="C59" i="30"/>
  <c r="B59" i="30"/>
  <c r="I58" i="30"/>
  <c r="H58" i="30"/>
  <c r="C58" i="30"/>
  <c r="B58" i="30"/>
  <c r="I57" i="30"/>
  <c r="H57" i="30"/>
  <c r="C57" i="30"/>
  <c r="B57" i="30"/>
  <c r="I56" i="30"/>
  <c r="H56" i="30"/>
  <c r="C56" i="30"/>
  <c r="B56" i="30"/>
  <c r="I55" i="30"/>
  <c r="H55" i="30"/>
  <c r="C55" i="30"/>
  <c r="B55" i="30"/>
  <c r="I54" i="30"/>
  <c r="H54" i="30"/>
  <c r="C54" i="30"/>
  <c r="B54" i="30"/>
  <c r="I53" i="30"/>
  <c r="H53" i="30"/>
  <c r="C53" i="30"/>
  <c r="B53" i="30"/>
  <c r="I52" i="30"/>
  <c r="H52" i="30"/>
  <c r="C52" i="30"/>
  <c r="B52" i="30"/>
  <c r="I51" i="30"/>
  <c r="H51" i="30"/>
  <c r="C51" i="30"/>
  <c r="B51" i="30"/>
  <c r="I50" i="30"/>
  <c r="H50" i="30"/>
  <c r="C50" i="30"/>
  <c r="B50" i="30"/>
  <c r="I49" i="30"/>
  <c r="H49" i="30"/>
  <c r="C49" i="30"/>
  <c r="B49" i="30"/>
  <c r="I48" i="30"/>
  <c r="H48" i="30"/>
  <c r="C48" i="30"/>
  <c r="B48" i="30"/>
  <c r="I47" i="30"/>
  <c r="H47" i="30"/>
  <c r="C47" i="30"/>
  <c r="B47" i="30"/>
  <c r="I46" i="30"/>
  <c r="H46" i="30"/>
  <c r="C46" i="30"/>
  <c r="B46" i="30"/>
  <c r="I45" i="30"/>
  <c r="H45" i="30"/>
  <c r="C45" i="30"/>
  <c r="B45" i="30"/>
  <c r="I44" i="30"/>
  <c r="H44" i="30"/>
  <c r="C44" i="30"/>
  <c r="B44" i="30"/>
  <c r="I43" i="30"/>
  <c r="H43" i="30"/>
  <c r="C43" i="30"/>
  <c r="B43" i="30"/>
  <c r="I42" i="30"/>
  <c r="H42" i="30"/>
  <c r="C42" i="30"/>
  <c r="B42" i="30"/>
  <c r="I41" i="30"/>
  <c r="H41" i="30"/>
  <c r="C41" i="30"/>
  <c r="B41" i="30"/>
  <c r="I40" i="30"/>
  <c r="H40" i="30"/>
  <c r="C40" i="30"/>
  <c r="B40" i="30"/>
  <c r="I39" i="30"/>
  <c r="H39" i="30"/>
  <c r="C39" i="30"/>
  <c r="B39" i="30"/>
  <c r="I38" i="30"/>
  <c r="H38" i="30"/>
  <c r="C38" i="30"/>
  <c r="B38" i="30"/>
  <c r="I37" i="30"/>
  <c r="H37" i="30"/>
  <c r="C37" i="30"/>
  <c r="B37" i="30"/>
  <c r="I36" i="30"/>
  <c r="H36" i="30"/>
  <c r="C36" i="30"/>
  <c r="B36" i="30"/>
  <c r="I35" i="30"/>
  <c r="H35" i="30"/>
  <c r="C35" i="30"/>
  <c r="B35" i="30"/>
  <c r="I34" i="30"/>
  <c r="H34" i="30"/>
  <c r="C34" i="30"/>
  <c r="B34" i="30"/>
  <c r="I33" i="30"/>
  <c r="H33" i="30"/>
  <c r="C33" i="30"/>
  <c r="B33" i="30"/>
  <c r="I32" i="30"/>
  <c r="H32" i="30"/>
  <c r="C32" i="30"/>
  <c r="B32" i="30"/>
  <c r="I31" i="30"/>
  <c r="H31" i="30"/>
  <c r="C31" i="30"/>
  <c r="B31" i="30"/>
  <c r="I30" i="30"/>
  <c r="H30" i="30"/>
  <c r="C30" i="30"/>
  <c r="B30" i="30"/>
  <c r="I29" i="30"/>
  <c r="H29" i="30"/>
  <c r="C29" i="30"/>
  <c r="B29" i="30"/>
  <c r="I28" i="30"/>
  <c r="H28" i="30"/>
  <c r="C28" i="30"/>
  <c r="B28" i="30"/>
  <c r="I27" i="30"/>
  <c r="H27" i="30"/>
  <c r="C27" i="30"/>
  <c r="B27" i="30"/>
  <c r="I26" i="30"/>
  <c r="H26" i="30"/>
  <c r="C26" i="30"/>
  <c r="B26" i="30"/>
  <c r="I25" i="30"/>
  <c r="H25" i="30"/>
  <c r="C25" i="30"/>
  <c r="B25" i="30"/>
  <c r="I24" i="30"/>
  <c r="H24" i="30"/>
  <c r="C24" i="30"/>
  <c r="B24" i="30"/>
  <c r="I23" i="30"/>
  <c r="H23" i="30"/>
  <c r="C23" i="30"/>
  <c r="B23" i="30"/>
  <c r="I22" i="30"/>
  <c r="H22" i="30"/>
  <c r="C22" i="30"/>
  <c r="B22" i="30"/>
  <c r="I21" i="30"/>
  <c r="H21" i="30"/>
  <c r="C21" i="30"/>
  <c r="B21" i="30"/>
  <c r="I20" i="30"/>
  <c r="H20" i="30"/>
  <c r="C20" i="30"/>
  <c r="B20" i="30"/>
  <c r="I19" i="30"/>
  <c r="H19" i="30"/>
  <c r="C19" i="30"/>
  <c r="B19" i="30"/>
  <c r="I18" i="30"/>
  <c r="H18" i="30"/>
  <c r="C18" i="30"/>
  <c r="B18" i="30"/>
  <c r="I17" i="30"/>
  <c r="H17" i="30"/>
  <c r="C17" i="30"/>
  <c r="B17" i="30"/>
  <c r="I16" i="30"/>
  <c r="H16" i="30"/>
  <c r="C16" i="30"/>
  <c r="B16" i="30"/>
  <c r="I15" i="30"/>
  <c r="H15" i="30"/>
  <c r="C15" i="30"/>
  <c r="B15" i="30"/>
  <c r="I14" i="30"/>
  <c r="H14" i="30"/>
  <c r="C14" i="30"/>
  <c r="B14" i="30"/>
  <c r="I13" i="30"/>
  <c r="H13" i="30"/>
  <c r="C13" i="30"/>
  <c r="B13" i="30"/>
  <c r="I12" i="30"/>
  <c r="H12" i="30"/>
  <c r="C12" i="30"/>
  <c r="B12" i="30"/>
  <c r="I11" i="30"/>
  <c r="H11" i="30"/>
  <c r="C11" i="30"/>
  <c r="B11" i="30"/>
  <c r="I10" i="30"/>
  <c r="H10" i="30"/>
  <c r="C10" i="30"/>
  <c r="B10" i="30"/>
  <c r="I9" i="30"/>
  <c r="H9" i="30"/>
  <c r="C9" i="30"/>
  <c r="B9" i="30"/>
  <c r="I8" i="30"/>
  <c r="H8" i="30"/>
  <c r="C8" i="30"/>
  <c r="B8" i="30"/>
  <c r="I7" i="30"/>
  <c r="H7" i="30"/>
  <c r="C7" i="30"/>
  <c r="B7" i="30"/>
  <c r="I6" i="30"/>
  <c r="H6" i="30"/>
  <c r="C6" i="30"/>
  <c r="B6" i="30"/>
  <c r="I5" i="30"/>
  <c r="H5" i="30"/>
  <c r="C5" i="30"/>
  <c r="B5" i="30"/>
  <c r="I4" i="30"/>
  <c r="H4" i="30"/>
  <c r="C4" i="30"/>
  <c r="B4" i="30"/>
  <c r="I3" i="30"/>
  <c r="H3" i="30"/>
  <c r="C3" i="30"/>
  <c r="B3" i="30"/>
  <c r="I2" i="30"/>
  <c r="H2" i="30"/>
  <c r="C2" i="30"/>
  <c r="B2" i="30"/>
  <c r="G33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F33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G3" i="29"/>
  <c r="F3" i="29"/>
  <c r="I65" i="29"/>
  <c r="H65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E36" i="29"/>
  <c r="D36" i="29"/>
  <c r="D37" i="29"/>
  <c r="A37" i="29"/>
  <c r="A38" i="29"/>
  <c r="E38" i="29"/>
  <c r="D38" i="29"/>
  <c r="D39" i="29"/>
  <c r="A39" i="29"/>
  <c r="A40" i="29"/>
  <c r="E40" i="29"/>
  <c r="D40" i="29"/>
  <c r="D41" i="29"/>
  <c r="A41" i="29"/>
  <c r="A42" i="29"/>
  <c r="E42" i="29"/>
  <c r="D42" i="29"/>
  <c r="D43" i="29"/>
  <c r="A43" i="29"/>
  <c r="A44" i="29"/>
  <c r="E44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C65" i="29"/>
  <c r="B65" i="29"/>
  <c r="I64" i="29"/>
  <c r="H64" i="29"/>
  <c r="C64" i="29"/>
  <c r="B64" i="29"/>
  <c r="I63" i="29"/>
  <c r="H63" i="29"/>
  <c r="C63" i="29"/>
  <c r="B63" i="29"/>
  <c r="I62" i="29"/>
  <c r="H62" i="29"/>
  <c r="C62" i="29"/>
  <c r="B62" i="29"/>
  <c r="I61" i="29"/>
  <c r="H61" i="29"/>
  <c r="C61" i="29"/>
  <c r="B61" i="29"/>
  <c r="I60" i="29"/>
  <c r="H60" i="29"/>
  <c r="C60" i="29"/>
  <c r="B60" i="29"/>
  <c r="I59" i="29"/>
  <c r="H59" i="29"/>
  <c r="C59" i="29"/>
  <c r="B59" i="29"/>
  <c r="I58" i="29"/>
  <c r="H58" i="29"/>
  <c r="C58" i="29"/>
  <c r="B58" i="29"/>
  <c r="I57" i="29"/>
  <c r="H57" i="29"/>
  <c r="C57" i="29"/>
  <c r="B57" i="29"/>
  <c r="I56" i="29"/>
  <c r="H56" i="29"/>
  <c r="C56" i="29"/>
  <c r="B56" i="29"/>
  <c r="I55" i="29"/>
  <c r="H55" i="29"/>
  <c r="C55" i="29"/>
  <c r="B55" i="29"/>
  <c r="I54" i="29"/>
  <c r="H54" i="29"/>
  <c r="C54" i="29"/>
  <c r="B54" i="29"/>
  <c r="I53" i="29"/>
  <c r="H53" i="29"/>
  <c r="C53" i="29"/>
  <c r="B53" i="29"/>
  <c r="I52" i="29"/>
  <c r="H52" i="29"/>
  <c r="C52" i="29"/>
  <c r="B52" i="29"/>
  <c r="I51" i="29"/>
  <c r="H51" i="29"/>
  <c r="C51" i="29"/>
  <c r="B51" i="29"/>
  <c r="I50" i="29"/>
  <c r="H50" i="29"/>
  <c r="C50" i="29"/>
  <c r="B50" i="29"/>
  <c r="I49" i="29"/>
  <c r="H49" i="29"/>
  <c r="C49" i="29"/>
  <c r="B49" i="29"/>
  <c r="I48" i="29"/>
  <c r="H48" i="29"/>
  <c r="C48" i="29"/>
  <c r="B48" i="29"/>
  <c r="I47" i="29"/>
  <c r="H47" i="29"/>
  <c r="C47" i="29"/>
  <c r="B47" i="29"/>
  <c r="I46" i="29"/>
  <c r="H46" i="29"/>
  <c r="C46" i="29"/>
  <c r="B46" i="29"/>
  <c r="I45" i="29"/>
  <c r="H45" i="29"/>
  <c r="C45" i="29"/>
  <c r="B45" i="29"/>
  <c r="I44" i="29"/>
  <c r="H44" i="29"/>
  <c r="C44" i="29"/>
  <c r="B44" i="29"/>
  <c r="I43" i="29"/>
  <c r="H43" i="29"/>
  <c r="C43" i="29"/>
  <c r="B43" i="29"/>
  <c r="I42" i="29"/>
  <c r="H42" i="29"/>
  <c r="C42" i="29"/>
  <c r="B42" i="29"/>
  <c r="I41" i="29"/>
  <c r="H41" i="29"/>
  <c r="C41" i="29"/>
  <c r="B41" i="29"/>
  <c r="I40" i="29"/>
  <c r="H40" i="29"/>
  <c r="C40" i="29"/>
  <c r="B40" i="29"/>
  <c r="I39" i="29"/>
  <c r="H39" i="29"/>
  <c r="C39" i="29"/>
  <c r="B39" i="29"/>
  <c r="I38" i="29"/>
  <c r="H38" i="29"/>
  <c r="C38" i="29"/>
  <c r="B38" i="29"/>
  <c r="I37" i="29"/>
  <c r="H37" i="29"/>
  <c r="C37" i="29"/>
  <c r="B37" i="29"/>
  <c r="I36" i="29"/>
  <c r="H36" i="29"/>
  <c r="C36" i="29"/>
  <c r="B36" i="29"/>
  <c r="I35" i="29"/>
  <c r="H35" i="29"/>
  <c r="C35" i="29"/>
  <c r="B35" i="29"/>
  <c r="I34" i="29"/>
  <c r="H34" i="29"/>
  <c r="C34" i="29"/>
  <c r="B34" i="29"/>
  <c r="I33" i="29"/>
  <c r="H33" i="29"/>
  <c r="C33" i="29"/>
  <c r="B33" i="29"/>
  <c r="I32" i="29"/>
  <c r="H32" i="29"/>
  <c r="C32" i="29"/>
  <c r="B32" i="29"/>
  <c r="I31" i="29"/>
  <c r="H31" i="29"/>
  <c r="C31" i="29"/>
  <c r="B31" i="29"/>
  <c r="I30" i="29"/>
  <c r="H30" i="29"/>
  <c r="C30" i="29"/>
  <c r="B30" i="29"/>
  <c r="I29" i="29"/>
  <c r="H29" i="29"/>
  <c r="C29" i="29"/>
  <c r="B29" i="29"/>
  <c r="I28" i="29"/>
  <c r="H28" i="29"/>
  <c r="C28" i="29"/>
  <c r="B28" i="29"/>
  <c r="I27" i="29"/>
  <c r="H27" i="29"/>
  <c r="C27" i="29"/>
  <c r="B27" i="29"/>
  <c r="I26" i="29"/>
  <c r="H26" i="29"/>
  <c r="C26" i="29"/>
  <c r="B26" i="29"/>
  <c r="I25" i="29"/>
  <c r="H25" i="29"/>
  <c r="C25" i="29"/>
  <c r="B25" i="29"/>
  <c r="I24" i="29"/>
  <c r="H24" i="29"/>
  <c r="C24" i="29"/>
  <c r="B24" i="29"/>
  <c r="I23" i="29"/>
  <c r="H23" i="29"/>
  <c r="C23" i="29"/>
  <c r="B23" i="29"/>
  <c r="I22" i="29"/>
  <c r="H22" i="29"/>
  <c r="C22" i="29"/>
  <c r="B22" i="29"/>
  <c r="I21" i="29"/>
  <c r="H21" i="29"/>
  <c r="C21" i="29"/>
  <c r="B21" i="29"/>
  <c r="I20" i="29"/>
  <c r="H20" i="29"/>
  <c r="C20" i="29"/>
  <c r="B20" i="29"/>
  <c r="I19" i="29"/>
  <c r="H19" i="29"/>
  <c r="C19" i="29"/>
  <c r="B19" i="29"/>
  <c r="I18" i="29"/>
  <c r="H18" i="29"/>
  <c r="C18" i="29"/>
  <c r="B18" i="29"/>
  <c r="I17" i="29"/>
  <c r="H17" i="29"/>
  <c r="C17" i="29"/>
  <c r="B17" i="29"/>
  <c r="I16" i="29"/>
  <c r="H16" i="29"/>
  <c r="C16" i="29"/>
  <c r="B16" i="29"/>
  <c r="I15" i="29"/>
  <c r="H15" i="29"/>
  <c r="C15" i="29"/>
  <c r="B15" i="29"/>
  <c r="I14" i="29"/>
  <c r="H14" i="29"/>
  <c r="C14" i="29"/>
  <c r="B14" i="29"/>
  <c r="I13" i="29"/>
  <c r="H13" i="29"/>
  <c r="C13" i="29"/>
  <c r="B13" i="29"/>
  <c r="I12" i="29"/>
  <c r="H12" i="29"/>
  <c r="C12" i="29"/>
  <c r="B12" i="29"/>
  <c r="I11" i="29"/>
  <c r="H11" i="29"/>
  <c r="C11" i="29"/>
  <c r="B11" i="29"/>
  <c r="I10" i="29"/>
  <c r="H10" i="29"/>
  <c r="C10" i="29"/>
  <c r="B10" i="29"/>
  <c r="I9" i="29"/>
  <c r="H9" i="29"/>
  <c r="C9" i="29"/>
  <c r="B9" i="29"/>
  <c r="I8" i="29"/>
  <c r="H8" i="29"/>
  <c r="C8" i="29"/>
  <c r="B8" i="29"/>
  <c r="I7" i="29"/>
  <c r="H7" i="29"/>
  <c r="C7" i="29"/>
  <c r="B7" i="29"/>
  <c r="I6" i="29"/>
  <c r="H6" i="29"/>
  <c r="C6" i="29"/>
  <c r="B6" i="29"/>
  <c r="I5" i="29"/>
  <c r="H5" i="29"/>
  <c r="C5" i="29"/>
  <c r="B5" i="29"/>
  <c r="I4" i="29"/>
  <c r="H4" i="29"/>
  <c r="C4" i="29"/>
  <c r="B4" i="29"/>
  <c r="I3" i="29"/>
  <c r="H3" i="29"/>
  <c r="C3" i="29"/>
  <c r="B3" i="29"/>
  <c r="I2" i="29"/>
  <c r="H2" i="29"/>
  <c r="C2" i="29"/>
  <c r="B2" i="29"/>
  <c r="G33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F33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G3" i="28"/>
  <c r="F3" i="28"/>
  <c r="I65" i="28"/>
  <c r="H65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E36" i="28"/>
  <c r="D36" i="28"/>
  <c r="D37" i="28"/>
  <c r="A37" i="28"/>
  <c r="A38" i="28"/>
  <c r="E38" i="28"/>
  <c r="D38" i="28"/>
  <c r="D39" i="28"/>
  <c r="A39" i="28"/>
  <c r="A40" i="28"/>
  <c r="E40" i="28"/>
  <c r="D40" i="28"/>
  <c r="D41" i="28"/>
  <c r="A41" i="28"/>
  <c r="A42" i="28"/>
  <c r="E42" i="28"/>
  <c r="D42" i="28"/>
  <c r="D43" i="28"/>
  <c r="A43" i="28"/>
  <c r="A44" i="28"/>
  <c r="E44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C65" i="28"/>
  <c r="B65" i="28"/>
  <c r="I64" i="28"/>
  <c r="H64" i="28"/>
  <c r="C64" i="28"/>
  <c r="B64" i="28"/>
  <c r="I63" i="28"/>
  <c r="H63" i="28"/>
  <c r="C63" i="28"/>
  <c r="B63" i="28"/>
  <c r="I62" i="28"/>
  <c r="H62" i="28"/>
  <c r="C62" i="28"/>
  <c r="B62" i="28"/>
  <c r="I61" i="28"/>
  <c r="H61" i="28"/>
  <c r="C61" i="28"/>
  <c r="B61" i="28"/>
  <c r="I60" i="28"/>
  <c r="H60" i="28"/>
  <c r="C60" i="28"/>
  <c r="B60" i="28"/>
  <c r="I59" i="28"/>
  <c r="H59" i="28"/>
  <c r="C59" i="28"/>
  <c r="B59" i="28"/>
  <c r="I58" i="28"/>
  <c r="H58" i="28"/>
  <c r="C58" i="28"/>
  <c r="B58" i="28"/>
  <c r="I57" i="28"/>
  <c r="H57" i="28"/>
  <c r="C57" i="28"/>
  <c r="B57" i="28"/>
  <c r="I56" i="28"/>
  <c r="H56" i="28"/>
  <c r="C56" i="28"/>
  <c r="B56" i="28"/>
  <c r="I55" i="28"/>
  <c r="H55" i="28"/>
  <c r="C55" i="28"/>
  <c r="B55" i="28"/>
  <c r="I54" i="28"/>
  <c r="H54" i="28"/>
  <c r="C54" i="28"/>
  <c r="B54" i="28"/>
  <c r="I53" i="28"/>
  <c r="H53" i="28"/>
  <c r="C53" i="28"/>
  <c r="B53" i="28"/>
  <c r="I52" i="28"/>
  <c r="H52" i="28"/>
  <c r="C52" i="28"/>
  <c r="B52" i="28"/>
  <c r="I51" i="28"/>
  <c r="H51" i="28"/>
  <c r="C51" i="28"/>
  <c r="B51" i="28"/>
  <c r="I50" i="28"/>
  <c r="H50" i="28"/>
  <c r="C50" i="28"/>
  <c r="B50" i="28"/>
  <c r="I49" i="28"/>
  <c r="H49" i="28"/>
  <c r="C49" i="28"/>
  <c r="B49" i="28"/>
  <c r="I48" i="28"/>
  <c r="H48" i="28"/>
  <c r="C48" i="28"/>
  <c r="B48" i="28"/>
  <c r="I47" i="28"/>
  <c r="H47" i="28"/>
  <c r="C47" i="28"/>
  <c r="B47" i="28"/>
  <c r="I46" i="28"/>
  <c r="H46" i="28"/>
  <c r="C46" i="28"/>
  <c r="B46" i="28"/>
  <c r="I45" i="28"/>
  <c r="H45" i="28"/>
  <c r="C45" i="28"/>
  <c r="B45" i="28"/>
  <c r="I44" i="28"/>
  <c r="H44" i="28"/>
  <c r="C44" i="28"/>
  <c r="B44" i="28"/>
  <c r="I43" i="28"/>
  <c r="H43" i="28"/>
  <c r="C43" i="28"/>
  <c r="B43" i="28"/>
  <c r="I42" i="28"/>
  <c r="H42" i="28"/>
  <c r="C42" i="28"/>
  <c r="B42" i="28"/>
  <c r="I41" i="28"/>
  <c r="H41" i="28"/>
  <c r="C41" i="28"/>
  <c r="B41" i="28"/>
  <c r="I40" i="28"/>
  <c r="H40" i="28"/>
  <c r="C40" i="28"/>
  <c r="B40" i="28"/>
  <c r="I39" i="28"/>
  <c r="H39" i="28"/>
  <c r="C39" i="28"/>
  <c r="B39" i="28"/>
  <c r="I38" i="28"/>
  <c r="H38" i="28"/>
  <c r="C38" i="28"/>
  <c r="B38" i="28"/>
  <c r="I37" i="28"/>
  <c r="H37" i="28"/>
  <c r="C37" i="28"/>
  <c r="B37" i="28"/>
  <c r="I36" i="28"/>
  <c r="H36" i="28"/>
  <c r="C36" i="28"/>
  <c r="B36" i="28"/>
  <c r="I35" i="28"/>
  <c r="H35" i="28"/>
  <c r="C35" i="28"/>
  <c r="B35" i="28"/>
  <c r="I34" i="28"/>
  <c r="H34" i="28"/>
  <c r="C34" i="28"/>
  <c r="B34" i="28"/>
  <c r="I33" i="28"/>
  <c r="H33" i="28"/>
  <c r="C33" i="28"/>
  <c r="B33" i="28"/>
  <c r="I32" i="28"/>
  <c r="H32" i="28"/>
  <c r="C32" i="28"/>
  <c r="B32" i="28"/>
  <c r="I31" i="28"/>
  <c r="H31" i="28"/>
  <c r="C31" i="28"/>
  <c r="B31" i="28"/>
  <c r="I30" i="28"/>
  <c r="H30" i="28"/>
  <c r="C30" i="28"/>
  <c r="B30" i="28"/>
  <c r="I29" i="28"/>
  <c r="H29" i="28"/>
  <c r="C29" i="28"/>
  <c r="B29" i="28"/>
  <c r="I28" i="28"/>
  <c r="H28" i="28"/>
  <c r="C28" i="28"/>
  <c r="B28" i="28"/>
  <c r="I27" i="28"/>
  <c r="H27" i="28"/>
  <c r="C27" i="28"/>
  <c r="B27" i="28"/>
  <c r="I26" i="28"/>
  <c r="H26" i="28"/>
  <c r="C26" i="28"/>
  <c r="B26" i="28"/>
  <c r="I25" i="28"/>
  <c r="H25" i="28"/>
  <c r="C25" i="28"/>
  <c r="B25" i="28"/>
  <c r="I24" i="28"/>
  <c r="H24" i="28"/>
  <c r="C24" i="28"/>
  <c r="B24" i="28"/>
  <c r="I23" i="28"/>
  <c r="H23" i="28"/>
  <c r="C23" i="28"/>
  <c r="B23" i="28"/>
  <c r="I22" i="28"/>
  <c r="H22" i="28"/>
  <c r="C22" i="28"/>
  <c r="B22" i="28"/>
  <c r="I21" i="28"/>
  <c r="H21" i="28"/>
  <c r="C21" i="28"/>
  <c r="B21" i="28"/>
  <c r="I20" i="28"/>
  <c r="H20" i="28"/>
  <c r="C20" i="28"/>
  <c r="B20" i="28"/>
  <c r="I19" i="28"/>
  <c r="H19" i="28"/>
  <c r="C19" i="28"/>
  <c r="B19" i="28"/>
  <c r="I18" i="28"/>
  <c r="H18" i="28"/>
  <c r="C18" i="28"/>
  <c r="B18" i="28"/>
  <c r="I17" i="28"/>
  <c r="H17" i="28"/>
  <c r="C17" i="28"/>
  <c r="B17" i="28"/>
  <c r="I16" i="28"/>
  <c r="H16" i="28"/>
  <c r="C16" i="28"/>
  <c r="B16" i="28"/>
  <c r="I15" i="28"/>
  <c r="H15" i="28"/>
  <c r="C15" i="28"/>
  <c r="B15" i="28"/>
  <c r="I14" i="28"/>
  <c r="H14" i="28"/>
  <c r="C14" i="28"/>
  <c r="B14" i="28"/>
  <c r="I13" i="28"/>
  <c r="H13" i="28"/>
  <c r="C13" i="28"/>
  <c r="B13" i="28"/>
  <c r="I12" i="28"/>
  <c r="H12" i="28"/>
  <c r="C12" i="28"/>
  <c r="B12" i="28"/>
  <c r="I11" i="28"/>
  <c r="H11" i="28"/>
  <c r="C11" i="28"/>
  <c r="B11" i="28"/>
  <c r="I10" i="28"/>
  <c r="H10" i="28"/>
  <c r="C10" i="28"/>
  <c r="B10" i="28"/>
  <c r="I9" i="28"/>
  <c r="H9" i="28"/>
  <c r="C9" i="28"/>
  <c r="B9" i="28"/>
  <c r="I8" i="28"/>
  <c r="H8" i="28"/>
  <c r="C8" i="28"/>
  <c r="B8" i="28"/>
  <c r="I7" i="28"/>
  <c r="H7" i="28"/>
  <c r="C7" i="28"/>
  <c r="B7" i="28"/>
  <c r="I6" i="28"/>
  <c r="H6" i="28"/>
  <c r="C6" i="28"/>
  <c r="B6" i="28"/>
  <c r="I5" i="28"/>
  <c r="H5" i="28"/>
  <c r="C5" i="28"/>
  <c r="B5" i="28"/>
  <c r="I4" i="28"/>
  <c r="H4" i="28"/>
  <c r="C4" i="28"/>
  <c r="B4" i="28"/>
  <c r="I3" i="28"/>
  <c r="H3" i="28"/>
  <c r="C3" i="28"/>
  <c r="B3" i="28"/>
  <c r="I2" i="28"/>
  <c r="H2" i="28"/>
  <c r="C2" i="28"/>
  <c r="B2" i="28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34" i="27"/>
  <c r="F34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G3" i="27"/>
  <c r="F3" i="27"/>
  <c r="I65" i="27"/>
  <c r="H65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E36" i="27"/>
  <c r="D36" i="27"/>
  <c r="D37" i="27"/>
  <c r="A37" i="27"/>
  <c r="A38" i="27"/>
  <c r="E38" i="27"/>
  <c r="D38" i="27"/>
  <c r="D39" i="27"/>
  <c r="A39" i="27"/>
  <c r="A40" i="27"/>
  <c r="E40" i="27"/>
  <c r="D40" i="27"/>
  <c r="D41" i="27"/>
  <c r="A41" i="27"/>
  <c r="A42" i="27"/>
  <c r="E42" i="27"/>
  <c r="D42" i="27"/>
  <c r="D43" i="27"/>
  <c r="A43" i="27"/>
  <c r="A44" i="27"/>
  <c r="E44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C65" i="27"/>
  <c r="B65" i="27"/>
  <c r="I64" i="27"/>
  <c r="H64" i="27"/>
  <c r="C64" i="27"/>
  <c r="B64" i="27"/>
  <c r="I63" i="27"/>
  <c r="H63" i="27"/>
  <c r="C63" i="27"/>
  <c r="B63" i="27"/>
  <c r="I62" i="27"/>
  <c r="H62" i="27"/>
  <c r="C62" i="27"/>
  <c r="B62" i="27"/>
  <c r="I61" i="27"/>
  <c r="H61" i="27"/>
  <c r="C61" i="27"/>
  <c r="B61" i="27"/>
  <c r="I60" i="27"/>
  <c r="H60" i="27"/>
  <c r="C60" i="27"/>
  <c r="B60" i="27"/>
  <c r="I59" i="27"/>
  <c r="H59" i="27"/>
  <c r="C59" i="27"/>
  <c r="B59" i="27"/>
  <c r="I58" i="27"/>
  <c r="H58" i="27"/>
  <c r="C58" i="27"/>
  <c r="B58" i="27"/>
  <c r="I57" i="27"/>
  <c r="H57" i="27"/>
  <c r="C57" i="27"/>
  <c r="B57" i="27"/>
  <c r="I56" i="27"/>
  <c r="H56" i="27"/>
  <c r="C56" i="27"/>
  <c r="B56" i="27"/>
  <c r="I55" i="27"/>
  <c r="H55" i="27"/>
  <c r="C55" i="27"/>
  <c r="B55" i="27"/>
  <c r="I54" i="27"/>
  <c r="H54" i="27"/>
  <c r="C54" i="27"/>
  <c r="B54" i="27"/>
  <c r="I53" i="27"/>
  <c r="H53" i="27"/>
  <c r="C53" i="27"/>
  <c r="B53" i="27"/>
  <c r="I52" i="27"/>
  <c r="H52" i="27"/>
  <c r="C52" i="27"/>
  <c r="B52" i="27"/>
  <c r="I51" i="27"/>
  <c r="H51" i="27"/>
  <c r="C51" i="27"/>
  <c r="B51" i="27"/>
  <c r="I50" i="27"/>
  <c r="H50" i="27"/>
  <c r="C50" i="27"/>
  <c r="B50" i="27"/>
  <c r="I49" i="27"/>
  <c r="H49" i="27"/>
  <c r="C49" i="27"/>
  <c r="B49" i="27"/>
  <c r="I48" i="27"/>
  <c r="H48" i="27"/>
  <c r="C48" i="27"/>
  <c r="B48" i="27"/>
  <c r="I47" i="27"/>
  <c r="H47" i="27"/>
  <c r="C47" i="27"/>
  <c r="B47" i="27"/>
  <c r="I46" i="27"/>
  <c r="H46" i="27"/>
  <c r="C46" i="27"/>
  <c r="B46" i="27"/>
  <c r="I45" i="27"/>
  <c r="H45" i="27"/>
  <c r="C45" i="27"/>
  <c r="B45" i="27"/>
  <c r="I44" i="27"/>
  <c r="H44" i="27"/>
  <c r="C44" i="27"/>
  <c r="B44" i="27"/>
  <c r="I43" i="27"/>
  <c r="H43" i="27"/>
  <c r="C43" i="27"/>
  <c r="B43" i="27"/>
  <c r="I42" i="27"/>
  <c r="H42" i="27"/>
  <c r="C42" i="27"/>
  <c r="B42" i="27"/>
  <c r="I41" i="27"/>
  <c r="H41" i="27"/>
  <c r="C41" i="27"/>
  <c r="B41" i="27"/>
  <c r="I40" i="27"/>
  <c r="H40" i="27"/>
  <c r="C40" i="27"/>
  <c r="B40" i="27"/>
  <c r="I39" i="27"/>
  <c r="H39" i="27"/>
  <c r="C39" i="27"/>
  <c r="B39" i="27"/>
  <c r="I38" i="27"/>
  <c r="H38" i="27"/>
  <c r="C38" i="27"/>
  <c r="B38" i="27"/>
  <c r="I37" i="27"/>
  <c r="H37" i="27"/>
  <c r="C37" i="27"/>
  <c r="B37" i="27"/>
  <c r="I36" i="27"/>
  <c r="H36" i="27"/>
  <c r="C36" i="27"/>
  <c r="B36" i="27"/>
  <c r="I35" i="27"/>
  <c r="H35" i="27"/>
  <c r="C35" i="27"/>
  <c r="B35" i="27"/>
  <c r="I34" i="27"/>
  <c r="H34" i="27"/>
  <c r="C34" i="27"/>
  <c r="B34" i="27"/>
  <c r="I33" i="27"/>
  <c r="H33" i="27"/>
  <c r="C33" i="27"/>
  <c r="B33" i="27"/>
  <c r="I32" i="27"/>
  <c r="H32" i="27"/>
  <c r="C32" i="27"/>
  <c r="B32" i="27"/>
  <c r="I31" i="27"/>
  <c r="H31" i="27"/>
  <c r="C31" i="27"/>
  <c r="B31" i="27"/>
  <c r="I30" i="27"/>
  <c r="H30" i="27"/>
  <c r="C30" i="27"/>
  <c r="B30" i="27"/>
  <c r="I29" i="27"/>
  <c r="H29" i="27"/>
  <c r="C29" i="27"/>
  <c r="B29" i="27"/>
  <c r="I28" i="27"/>
  <c r="H28" i="27"/>
  <c r="C28" i="27"/>
  <c r="B28" i="27"/>
  <c r="I27" i="27"/>
  <c r="H27" i="27"/>
  <c r="C27" i="27"/>
  <c r="B27" i="27"/>
  <c r="I26" i="27"/>
  <c r="H26" i="27"/>
  <c r="C26" i="27"/>
  <c r="B26" i="27"/>
  <c r="I25" i="27"/>
  <c r="H25" i="27"/>
  <c r="C25" i="27"/>
  <c r="B25" i="27"/>
  <c r="I24" i="27"/>
  <c r="H24" i="27"/>
  <c r="C24" i="27"/>
  <c r="B24" i="27"/>
  <c r="I23" i="27"/>
  <c r="H23" i="27"/>
  <c r="C23" i="27"/>
  <c r="B23" i="27"/>
  <c r="I22" i="27"/>
  <c r="H22" i="27"/>
  <c r="C22" i="27"/>
  <c r="B22" i="27"/>
  <c r="I21" i="27"/>
  <c r="H21" i="27"/>
  <c r="C21" i="27"/>
  <c r="B21" i="27"/>
  <c r="I20" i="27"/>
  <c r="H20" i="27"/>
  <c r="C20" i="27"/>
  <c r="B20" i="27"/>
  <c r="I19" i="27"/>
  <c r="H19" i="27"/>
  <c r="C19" i="27"/>
  <c r="B19" i="27"/>
  <c r="I18" i="27"/>
  <c r="H18" i="27"/>
  <c r="C18" i="27"/>
  <c r="B18" i="27"/>
  <c r="I17" i="27"/>
  <c r="H17" i="27"/>
  <c r="C17" i="27"/>
  <c r="B17" i="27"/>
  <c r="I16" i="27"/>
  <c r="H16" i="27"/>
  <c r="C16" i="27"/>
  <c r="B16" i="27"/>
  <c r="I15" i="27"/>
  <c r="H15" i="27"/>
  <c r="C15" i="27"/>
  <c r="B15" i="27"/>
  <c r="I14" i="27"/>
  <c r="H14" i="27"/>
  <c r="C14" i="27"/>
  <c r="B14" i="27"/>
  <c r="I13" i="27"/>
  <c r="H13" i="27"/>
  <c r="C13" i="27"/>
  <c r="B13" i="27"/>
  <c r="I12" i="27"/>
  <c r="H12" i="27"/>
  <c r="C12" i="27"/>
  <c r="B12" i="27"/>
  <c r="I11" i="27"/>
  <c r="H11" i="27"/>
  <c r="C11" i="27"/>
  <c r="B11" i="27"/>
  <c r="I10" i="27"/>
  <c r="H10" i="27"/>
  <c r="C10" i="27"/>
  <c r="B10" i="27"/>
  <c r="I9" i="27"/>
  <c r="H9" i="27"/>
  <c r="C9" i="27"/>
  <c r="B9" i="27"/>
  <c r="I8" i="27"/>
  <c r="H8" i="27"/>
  <c r="C8" i="27"/>
  <c r="B8" i="27"/>
  <c r="I7" i="27"/>
  <c r="H7" i="27"/>
  <c r="C7" i="27"/>
  <c r="B7" i="27"/>
  <c r="I6" i="27"/>
  <c r="H6" i="27"/>
  <c r="C6" i="27"/>
  <c r="B6" i="27"/>
  <c r="I5" i="27"/>
  <c r="H5" i="27"/>
  <c r="C5" i="27"/>
  <c r="B5" i="27"/>
  <c r="I4" i="27"/>
  <c r="H4" i="27"/>
  <c r="C4" i="27"/>
  <c r="B4" i="27"/>
  <c r="I3" i="27"/>
  <c r="H3" i="27"/>
  <c r="C3" i="27"/>
  <c r="B3" i="27"/>
  <c r="I2" i="27"/>
  <c r="H2" i="27"/>
  <c r="C2" i="27"/>
  <c r="B2" i="27"/>
  <c r="F33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G33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G3" i="26"/>
  <c r="F3" i="26"/>
  <c r="I65" i="26"/>
  <c r="H65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E36" i="26"/>
  <c r="D36" i="26"/>
  <c r="D37" i="26"/>
  <c r="A37" i="26"/>
  <c r="A38" i="26"/>
  <c r="E38" i="26"/>
  <c r="D38" i="26"/>
  <c r="D39" i="26"/>
  <c r="A39" i="26"/>
  <c r="A40" i="26"/>
  <c r="E40" i="26"/>
  <c r="D40" i="26"/>
  <c r="D41" i="26"/>
  <c r="A41" i="26"/>
  <c r="A42" i="26"/>
  <c r="E42" i="26"/>
  <c r="D42" i="26"/>
  <c r="D43" i="26"/>
  <c r="A43" i="26"/>
  <c r="A44" i="26"/>
  <c r="E44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C65" i="26"/>
  <c r="B65" i="26"/>
  <c r="I64" i="26"/>
  <c r="H64" i="26"/>
  <c r="C64" i="26"/>
  <c r="B64" i="26"/>
  <c r="I63" i="26"/>
  <c r="H63" i="26"/>
  <c r="C63" i="26"/>
  <c r="B63" i="26"/>
  <c r="I62" i="26"/>
  <c r="H62" i="26"/>
  <c r="C62" i="26"/>
  <c r="B62" i="26"/>
  <c r="I61" i="26"/>
  <c r="H61" i="26"/>
  <c r="C61" i="26"/>
  <c r="B61" i="26"/>
  <c r="I60" i="26"/>
  <c r="H60" i="26"/>
  <c r="C60" i="26"/>
  <c r="B60" i="26"/>
  <c r="I59" i="26"/>
  <c r="H59" i="26"/>
  <c r="C59" i="26"/>
  <c r="B59" i="26"/>
  <c r="I58" i="26"/>
  <c r="H58" i="26"/>
  <c r="C58" i="26"/>
  <c r="B58" i="26"/>
  <c r="I57" i="26"/>
  <c r="H57" i="26"/>
  <c r="C57" i="26"/>
  <c r="B57" i="26"/>
  <c r="I56" i="26"/>
  <c r="H56" i="26"/>
  <c r="C56" i="26"/>
  <c r="B56" i="26"/>
  <c r="I55" i="26"/>
  <c r="H55" i="26"/>
  <c r="C55" i="26"/>
  <c r="B55" i="26"/>
  <c r="I54" i="26"/>
  <c r="H54" i="26"/>
  <c r="C54" i="26"/>
  <c r="B54" i="26"/>
  <c r="I53" i="26"/>
  <c r="H53" i="26"/>
  <c r="C53" i="26"/>
  <c r="B53" i="26"/>
  <c r="I52" i="26"/>
  <c r="H52" i="26"/>
  <c r="C52" i="26"/>
  <c r="B52" i="26"/>
  <c r="I51" i="26"/>
  <c r="H51" i="26"/>
  <c r="C51" i="26"/>
  <c r="B51" i="26"/>
  <c r="I50" i="26"/>
  <c r="H50" i="26"/>
  <c r="C50" i="26"/>
  <c r="B50" i="26"/>
  <c r="I49" i="26"/>
  <c r="H49" i="26"/>
  <c r="C49" i="26"/>
  <c r="B49" i="26"/>
  <c r="I48" i="26"/>
  <c r="H48" i="26"/>
  <c r="C48" i="26"/>
  <c r="B48" i="26"/>
  <c r="I47" i="26"/>
  <c r="H47" i="26"/>
  <c r="C47" i="26"/>
  <c r="B47" i="26"/>
  <c r="I46" i="26"/>
  <c r="H46" i="26"/>
  <c r="C46" i="26"/>
  <c r="B46" i="26"/>
  <c r="I45" i="26"/>
  <c r="H45" i="26"/>
  <c r="C45" i="26"/>
  <c r="B45" i="26"/>
  <c r="I44" i="26"/>
  <c r="H44" i="26"/>
  <c r="C44" i="26"/>
  <c r="B44" i="26"/>
  <c r="I43" i="26"/>
  <c r="H43" i="26"/>
  <c r="C43" i="26"/>
  <c r="B43" i="26"/>
  <c r="I42" i="26"/>
  <c r="H42" i="26"/>
  <c r="C42" i="26"/>
  <c r="B42" i="26"/>
  <c r="I41" i="26"/>
  <c r="H41" i="26"/>
  <c r="C41" i="26"/>
  <c r="B41" i="26"/>
  <c r="I40" i="26"/>
  <c r="H40" i="26"/>
  <c r="C40" i="26"/>
  <c r="B40" i="26"/>
  <c r="I39" i="26"/>
  <c r="H39" i="26"/>
  <c r="C39" i="26"/>
  <c r="B39" i="26"/>
  <c r="I38" i="26"/>
  <c r="H38" i="26"/>
  <c r="C38" i="26"/>
  <c r="B38" i="26"/>
  <c r="I37" i="26"/>
  <c r="H37" i="26"/>
  <c r="C37" i="26"/>
  <c r="B37" i="26"/>
  <c r="I36" i="26"/>
  <c r="H36" i="26"/>
  <c r="C36" i="26"/>
  <c r="B36" i="26"/>
  <c r="I35" i="26"/>
  <c r="H35" i="26"/>
  <c r="C35" i="26"/>
  <c r="B35" i="26"/>
  <c r="I34" i="26"/>
  <c r="H34" i="26"/>
  <c r="C34" i="26"/>
  <c r="B34" i="26"/>
  <c r="I33" i="26"/>
  <c r="H33" i="26"/>
  <c r="C33" i="26"/>
  <c r="B33" i="26"/>
  <c r="I32" i="26"/>
  <c r="H32" i="26"/>
  <c r="C32" i="26"/>
  <c r="B32" i="26"/>
  <c r="I31" i="26"/>
  <c r="H31" i="26"/>
  <c r="C31" i="26"/>
  <c r="B31" i="26"/>
  <c r="I30" i="26"/>
  <c r="H30" i="26"/>
  <c r="C30" i="26"/>
  <c r="B30" i="26"/>
  <c r="I29" i="26"/>
  <c r="H29" i="26"/>
  <c r="C29" i="26"/>
  <c r="B29" i="26"/>
  <c r="I28" i="26"/>
  <c r="H28" i="26"/>
  <c r="C28" i="26"/>
  <c r="B28" i="26"/>
  <c r="I27" i="26"/>
  <c r="H27" i="26"/>
  <c r="C27" i="26"/>
  <c r="B27" i="26"/>
  <c r="I26" i="26"/>
  <c r="H26" i="26"/>
  <c r="C26" i="26"/>
  <c r="B26" i="26"/>
  <c r="I25" i="26"/>
  <c r="H25" i="26"/>
  <c r="C25" i="26"/>
  <c r="B25" i="26"/>
  <c r="I24" i="26"/>
  <c r="H24" i="26"/>
  <c r="C24" i="26"/>
  <c r="B24" i="26"/>
  <c r="I23" i="26"/>
  <c r="H23" i="26"/>
  <c r="C23" i="26"/>
  <c r="B23" i="26"/>
  <c r="I22" i="26"/>
  <c r="H22" i="26"/>
  <c r="C22" i="26"/>
  <c r="B22" i="26"/>
  <c r="I21" i="26"/>
  <c r="H21" i="26"/>
  <c r="C21" i="26"/>
  <c r="B21" i="26"/>
  <c r="I20" i="26"/>
  <c r="H20" i="26"/>
  <c r="C20" i="26"/>
  <c r="B20" i="26"/>
  <c r="I19" i="26"/>
  <c r="H19" i="26"/>
  <c r="C19" i="26"/>
  <c r="B19" i="26"/>
  <c r="I18" i="26"/>
  <c r="H18" i="26"/>
  <c r="C18" i="26"/>
  <c r="B18" i="26"/>
  <c r="I17" i="26"/>
  <c r="H17" i="26"/>
  <c r="C17" i="26"/>
  <c r="B17" i="26"/>
  <c r="I16" i="26"/>
  <c r="H16" i="26"/>
  <c r="C16" i="26"/>
  <c r="B16" i="26"/>
  <c r="I15" i="26"/>
  <c r="H15" i="26"/>
  <c r="C15" i="26"/>
  <c r="B15" i="26"/>
  <c r="I14" i="26"/>
  <c r="H14" i="26"/>
  <c r="C14" i="26"/>
  <c r="B14" i="26"/>
  <c r="I13" i="26"/>
  <c r="H13" i="26"/>
  <c r="C13" i="26"/>
  <c r="B13" i="26"/>
  <c r="I12" i="26"/>
  <c r="H12" i="26"/>
  <c r="C12" i="26"/>
  <c r="B12" i="26"/>
  <c r="I11" i="26"/>
  <c r="H11" i="26"/>
  <c r="C11" i="26"/>
  <c r="B11" i="26"/>
  <c r="I10" i="26"/>
  <c r="H10" i="26"/>
  <c r="C10" i="26"/>
  <c r="B10" i="26"/>
  <c r="I9" i="26"/>
  <c r="H9" i="26"/>
  <c r="C9" i="26"/>
  <c r="B9" i="26"/>
  <c r="I8" i="26"/>
  <c r="H8" i="26"/>
  <c r="C8" i="26"/>
  <c r="B8" i="26"/>
  <c r="I7" i="26"/>
  <c r="H7" i="26"/>
  <c r="C7" i="26"/>
  <c r="B7" i="26"/>
  <c r="I6" i="26"/>
  <c r="H6" i="26"/>
  <c r="C6" i="26"/>
  <c r="B6" i="26"/>
  <c r="I5" i="26"/>
  <c r="H5" i="26"/>
  <c r="C5" i="26"/>
  <c r="B5" i="26"/>
  <c r="I4" i="26"/>
  <c r="H4" i="26"/>
  <c r="C4" i="26"/>
  <c r="B4" i="26"/>
  <c r="I3" i="26"/>
  <c r="H3" i="26"/>
  <c r="C3" i="26"/>
  <c r="B3" i="26"/>
  <c r="I2" i="26"/>
  <c r="H2" i="26"/>
  <c r="C2" i="26"/>
  <c r="B2" i="26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G34" i="25"/>
  <c r="F34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G3" i="25"/>
  <c r="F3" i="25"/>
  <c r="I65" i="25"/>
  <c r="H65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E36" i="25"/>
  <c r="D36" i="25"/>
  <c r="D37" i="25"/>
  <c r="A37" i="25"/>
  <c r="A38" i="25"/>
  <c r="E38" i="25"/>
  <c r="D38" i="25"/>
  <c r="D39" i="25"/>
  <c r="A39" i="25"/>
  <c r="A40" i="25"/>
  <c r="E40" i="25"/>
  <c r="D40" i="25"/>
  <c r="D41" i="25"/>
  <c r="A41" i="25"/>
  <c r="A42" i="25"/>
  <c r="E42" i="25"/>
  <c r="D42" i="25"/>
  <c r="D43" i="25"/>
  <c r="A43" i="25"/>
  <c r="A44" i="25"/>
  <c r="E44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C65" i="25"/>
  <c r="B65" i="25"/>
  <c r="I64" i="25"/>
  <c r="H64" i="25"/>
  <c r="C64" i="25"/>
  <c r="B64" i="25"/>
  <c r="I63" i="25"/>
  <c r="H63" i="25"/>
  <c r="C63" i="25"/>
  <c r="B63" i="25"/>
  <c r="I62" i="25"/>
  <c r="H62" i="25"/>
  <c r="C62" i="25"/>
  <c r="B62" i="25"/>
  <c r="I61" i="25"/>
  <c r="H61" i="25"/>
  <c r="C61" i="25"/>
  <c r="B61" i="25"/>
  <c r="I60" i="25"/>
  <c r="H60" i="25"/>
  <c r="C60" i="25"/>
  <c r="B60" i="25"/>
  <c r="I59" i="25"/>
  <c r="H59" i="25"/>
  <c r="C59" i="25"/>
  <c r="B59" i="25"/>
  <c r="I58" i="25"/>
  <c r="H58" i="25"/>
  <c r="C58" i="25"/>
  <c r="B58" i="25"/>
  <c r="I57" i="25"/>
  <c r="H57" i="25"/>
  <c r="C57" i="25"/>
  <c r="B57" i="25"/>
  <c r="I56" i="25"/>
  <c r="H56" i="25"/>
  <c r="C56" i="25"/>
  <c r="B56" i="25"/>
  <c r="I55" i="25"/>
  <c r="H55" i="25"/>
  <c r="C55" i="25"/>
  <c r="B55" i="25"/>
  <c r="I54" i="25"/>
  <c r="H54" i="25"/>
  <c r="C54" i="25"/>
  <c r="B54" i="25"/>
  <c r="I53" i="25"/>
  <c r="H53" i="25"/>
  <c r="C53" i="25"/>
  <c r="B53" i="25"/>
  <c r="I52" i="25"/>
  <c r="H52" i="25"/>
  <c r="C52" i="25"/>
  <c r="B52" i="25"/>
  <c r="I51" i="25"/>
  <c r="H51" i="25"/>
  <c r="C51" i="25"/>
  <c r="B51" i="25"/>
  <c r="I50" i="25"/>
  <c r="H50" i="25"/>
  <c r="C50" i="25"/>
  <c r="B50" i="25"/>
  <c r="I49" i="25"/>
  <c r="H49" i="25"/>
  <c r="C49" i="25"/>
  <c r="B49" i="25"/>
  <c r="I48" i="25"/>
  <c r="H48" i="25"/>
  <c r="C48" i="25"/>
  <c r="B48" i="25"/>
  <c r="I47" i="25"/>
  <c r="H47" i="25"/>
  <c r="C47" i="25"/>
  <c r="B47" i="25"/>
  <c r="I46" i="25"/>
  <c r="H46" i="25"/>
  <c r="C46" i="25"/>
  <c r="B46" i="25"/>
  <c r="I45" i="25"/>
  <c r="H45" i="25"/>
  <c r="C45" i="25"/>
  <c r="B45" i="25"/>
  <c r="I44" i="25"/>
  <c r="H44" i="25"/>
  <c r="C44" i="25"/>
  <c r="B44" i="25"/>
  <c r="I43" i="25"/>
  <c r="H43" i="25"/>
  <c r="C43" i="25"/>
  <c r="B43" i="25"/>
  <c r="I42" i="25"/>
  <c r="H42" i="25"/>
  <c r="C42" i="25"/>
  <c r="B42" i="25"/>
  <c r="I41" i="25"/>
  <c r="H41" i="25"/>
  <c r="C41" i="25"/>
  <c r="B41" i="25"/>
  <c r="I40" i="25"/>
  <c r="H40" i="25"/>
  <c r="C40" i="25"/>
  <c r="B40" i="25"/>
  <c r="I39" i="25"/>
  <c r="H39" i="25"/>
  <c r="C39" i="25"/>
  <c r="B39" i="25"/>
  <c r="I38" i="25"/>
  <c r="H38" i="25"/>
  <c r="C38" i="25"/>
  <c r="B38" i="25"/>
  <c r="I37" i="25"/>
  <c r="H37" i="25"/>
  <c r="C37" i="25"/>
  <c r="B37" i="25"/>
  <c r="I36" i="25"/>
  <c r="H36" i="25"/>
  <c r="C36" i="25"/>
  <c r="B36" i="25"/>
  <c r="I35" i="25"/>
  <c r="H35" i="25"/>
  <c r="C35" i="25"/>
  <c r="B35" i="25"/>
  <c r="I34" i="25"/>
  <c r="H34" i="25"/>
  <c r="C34" i="25"/>
  <c r="B34" i="25"/>
  <c r="I33" i="25"/>
  <c r="H33" i="25"/>
  <c r="C33" i="25"/>
  <c r="B33" i="25"/>
  <c r="I32" i="25"/>
  <c r="H32" i="25"/>
  <c r="C32" i="25"/>
  <c r="B32" i="25"/>
  <c r="I31" i="25"/>
  <c r="H31" i="25"/>
  <c r="C31" i="25"/>
  <c r="B31" i="25"/>
  <c r="I30" i="25"/>
  <c r="H30" i="25"/>
  <c r="C30" i="25"/>
  <c r="B30" i="25"/>
  <c r="I29" i="25"/>
  <c r="H29" i="25"/>
  <c r="C29" i="25"/>
  <c r="B29" i="25"/>
  <c r="I28" i="25"/>
  <c r="H28" i="25"/>
  <c r="C28" i="25"/>
  <c r="B28" i="25"/>
  <c r="I27" i="25"/>
  <c r="H27" i="25"/>
  <c r="C27" i="25"/>
  <c r="B27" i="25"/>
  <c r="I26" i="25"/>
  <c r="H26" i="25"/>
  <c r="C26" i="25"/>
  <c r="B26" i="25"/>
  <c r="I25" i="25"/>
  <c r="H25" i="25"/>
  <c r="C25" i="25"/>
  <c r="B25" i="25"/>
  <c r="I24" i="25"/>
  <c r="H24" i="25"/>
  <c r="C24" i="25"/>
  <c r="B24" i="25"/>
  <c r="I23" i="25"/>
  <c r="H23" i="25"/>
  <c r="C23" i="25"/>
  <c r="B23" i="25"/>
  <c r="I22" i="25"/>
  <c r="H22" i="25"/>
  <c r="C22" i="25"/>
  <c r="B22" i="25"/>
  <c r="I21" i="25"/>
  <c r="H21" i="25"/>
  <c r="C21" i="25"/>
  <c r="B21" i="25"/>
  <c r="I20" i="25"/>
  <c r="H20" i="25"/>
  <c r="C20" i="25"/>
  <c r="B20" i="25"/>
  <c r="I19" i="25"/>
  <c r="H19" i="25"/>
  <c r="C19" i="25"/>
  <c r="B19" i="25"/>
  <c r="I18" i="25"/>
  <c r="H18" i="25"/>
  <c r="C18" i="25"/>
  <c r="B18" i="25"/>
  <c r="I17" i="25"/>
  <c r="H17" i="25"/>
  <c r="C17" i="25"/>
  <c r="B17" i="25"/>
  <c r="I16" i="25"/>
  <c r="H16" i="25"/>
  <c r="C16" i="25"/>
  <c r="B16" i="25"/>
  <c r="I15" i="25"/>
  <c r="H15" i="25"/>
  <c r="C15" i="25"/>
  <c r="B15" i="25"/>
  <c r="I14" i="25"/>
  <c r="H14" i="25"/>
  <c r="C14" i="25"/>
  <c r="B14" i="25"/>
  <c r="I13" i="25"/>
  <c r="H13" i="25"/>
  <c r="C13" i="25"/>
  <c r="B13" i="25"/>
  <c r="I12" i="25"/>
  <c r="H12" i="25"/>
  <c r="C12" i="25"/>
  <c r="B12" i="25"/>
  <c r="I11" i="25"/>
  <c r="H11" i="25"/>
  <c r="C11" i="25"/>
  <c r="B11" i="25"/>
  <c r="I10" i="25"/>
  <c r="H10" i="25"/>
  <c r="C10" i="25"/>
  <c r="B10" i="25"/>
  <c r="I9" i="25"/>
  <c r="H9" i="25"/>
  <c r="C9" i="25"/>
  <c r="B9" i="25"/>
  <c r="I8" i="25"/>
  <c r="H8" i="25"/>
  <c r="C8" i="25"/>
  <c r="B8" i="25"/>
  <c r="I7" i="25"/>
  <c r="H7" i="25"/>
  <c r="C7" i="25"/>
  <c r="B7" i="25"/>
  <c r="I6" i="25"/>
  <c r="H6" i="25"/>
  <c r="C6" i="25"/>
  <c r="B6" i="25"/>
  <c r="I5" i="25"/>
  <c r="H5" i="25"/>
  <c r="C5" i="25"/>
  <c r="B5" i="25"/>
  <c r="I4" i="25"/>
  <c r="H4" i="25"/>
  <c r="C4" i="25"/>
  <c r="B4" i="25"/>
  <c r="I3" i="25"/>
  <c r="H3" i="25"/>
  <c r="C3" i="25"/>
  <c r="B3" i="25"/>
  <c r="I2" i="25"/>
  <c r="H2" i="25"/>
  <c r="C2" i="25"/>
  <c r="B2" i="25"/>
  <c r="F33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G33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" i="24"/>
  <c r="F3" i="24"/>
  <c r="I65" i="24"/>
  <c r="H65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E36" i="24"/>
  <c r="D36" i="24"/>
  <c r="D37" i="24"/>
  <c r="A37" i="24"/>
  <c r="A38" i="24"/>
  <c r="E38" i="24"/>
  <c r="D38" i="24"/>
  <c r="D39" i="24"/>
  <c r="A39" i="24"/>
  <c r="A40" i="24"/>
  <c r="E40" i="24"/>
  <c r="D40" i="24"/>
  <c r="D41" i="24"/>
  <c r="A41" i="24"/>
  <c r="A42" i="24"/>
  <c r="E42" i="24"/>
  <c r="D42" i="24"/>
  <c r="D43" i="24"/>
  <c r="A43" i="24"/>
  <c r="A44" i="24"/>
  <c r="E44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C65" i="24"/>
  <c r="B65" i="24"/>
  <c r="I64" i="24"/>
  <c r="H64" i="24"/>
  <c r="C64" i="24"/>
  <c r="B64" i="24"/>
  <c r="I63" i="24"/>
  <c r="H63" i="24"/>
  <c r="C63" i="24"/>
  <c r="B63" i="24"/>
  <c r="I62" i="24"/>
  <c r="H62" i="24"/>
  <c r="C62" i="24"/>
  <c r="B62" i="24"/>
  <c r="I61" i="24"/>
  <c r="H61" i="24"/>
  <c r="C61" i="24"/>
  <c r="B61" i="24"/>
  <c r="I60" i="24"/>
  <c r="H60" i="24"/>
  <c r="C60" i="24"/>
  <c r="B60" i="24"/>
  <c r="I59" i="24"/>
  <c r="H59" i="24"/>
  <c r="C59" i="24"/>
  <c r="B59" i="24"/>
  <c r="I58" i="24"/>
  <c r="H58" i="24"/>
  <c r="C58" i="24"/>
  <c r="B58" i="24"/>
  <c r="I57" i="24"/>
  <c r="H57" i="24"/>
  <c r="C57" i="24"/>
  <c r="B57" i="24"/>
  <c r="I56" i="24"/>
  <c r="H56" i="24"/>
  <c r="C56" i="24"/>
  <c r="B56" i="24"/>
  <c r="I55" i="24"/>
  <c r="H55" i="24"/>
  <c r="C55" i="24"/>
  <c r="B55" i="24"/>
  <c r="I54" i="24"/>
  <c r="H54" i="24"/>
  <c r="C54" i="24"/>
  <c r="B54" i="24"/>
  <c r="I53" i="24"/>
  <c r="H53" i="24"/>
  <c r="C53" i="24"/>
  <c r="B53" i="24"/>
  <c r="I52" i="24"/>
  <c r="H52" i="24"/>
  <c r="C52" i="24"/>
  <c r="B52" i="24"/>
  <c r="I51" i="24"/>
  <c r="H51" i="24"/>
  <c r="C51" i="24"/>
  <c r="B51" i="24"/>
  <c r="I50" i="24"/>
  <c r="H50" i="24"/>
  <c r="C50" i="24"/>
  <c r="B50" i="24"/>
  <c r="I49" i="24"/>
  <c r="H49" i="24"/>
  <c r="C49" i="24"/>
  <c r="B49" i="24"/>
  <c r="I48" i="24"/>
  <c r="H48" i="24"/>
  <c r="C48" i="24"/>
  <c r="B48" i="24"/>
  <c r="I47" i="24"/>
  <c r="H47" i="24"/>
  <c r="C47" i="24"/>
  <c r="B47" i="24"/>
  <c r="I46" i="24"/>
  <c r="H46" i="24"/>
  <c r="C46" i="24"/>
  <c r="B46" i="24"/>
  <c r="I45" i="24"/>
  <c r="H45" i="24"/>
  <c r="C45" i="24"/>
  <c r="B45" i="24"/>
  <c r="I44" i="24"/>
  <c r="H44" i="24"/>
  <c r="C44" i="24"/>
  <c r="B44" i="24"/>
  <c r="I43" i="24"/>
  <c r="H43" i="24"/>
  <c r="C43" i="24"/>
  <c r="B43" i="24"/>
  <c r="I42" i="24"/>
  <c r="H42" i="24"/>
  <c r="C42" i="24"/>
  <c r="B42" i="24"/>
  <c r="I41" i="24"/>
  <c r="H41" i="24"/>
  <c r="C41" i="24"/>
  <c r="B41" i="24"/>
  <c r="I40" i="24"/>
  <c r="H40" i="24"/>
  <c r="C40" i="24"/>
  <c r="B40" i="24"/>
  <c r="I39" i="24"/>
  <c r="H39" i="24"/>
  <c r="C39" i="24"/>
  <c r="B39" i="24"/>
  <c r="I38" i="24"/>
  <c r="H38" i="24"/>
  <c r="C38" i="24"/>
  <c r="B38" i="24"/>
  <c r="I37" i="24"/>
  <c r="H37" i="24"/>
  <c r="C37" i="24"/>
  <c r="B37" i="24"/>
  <c r="I36" i="24"/>
  <c r="H36" i="24"/>
  <c r="C36" i="24"/>
  <c r="B36" i="24"/>
  <c r="I35" i="24"/>
  <c r="H35" i="24"/>
  <c r="C35" i="24"/>
  <c r="B35" i="24"/>
  <c r="I34" i="24"/>
  <c r="H34" i="24"/>
  <c r="C34" i="24"/>
  <c r="B34" i="24"/>
  <c r="I33" i="24"/>
  <c r="H33" i="24"/>
  <c r="C33" i="24"/>
  <c r="B33" i="24"/>
  <c r="I32" i="24"/>
  <c r="H32" i="24"/>
  <c r="C32" i="24"/>
  <c r="B32" i="24"/>
  <c r="I31" i="24"/>
  <c r="H31" i="24"/>
  <c r="C31" i="24"/>
  <c r="B31" i="24"/>
  <c r="I30" i="24"/>
  <c r="H30" i="24"/>
  <c r="C30" i="24"/>
  <c r="B30" i="24"/>
  <c r="I29" i="24"/>
  <c r="H29" i="24"/>
  <c r="C29" i="24"/>
  <c r="B29" i="24"/>
  <c r="I28" i="24"/>
  <c r="H28" i="24"/>
  <c r="C28" i="24"/>
  <c r="B28" i="24"/>
  <c r="I27" i="24"/>
  <c r="H27" i="24"/>
  <c r="C27" i="24"/>
  <c r="B27" i="24"/>
  <c r="I26" i="24"/>
  <c r="H26" i="24"/>
  <c r="C26" i="24"/>
  <c r="B26" i="24"/>
  <c r="I25" i="24"/>
  <c r="H25" i="24"/>
  <c r="C25" i="24"/>
  <c r="B25" i="24"/>
  <c r="I24" i="24"/>
  <c r="H24" i="24"/>
  <c r="C24" i="24"/>
  <c r="B24" i="24"/>
  <c r="I23" i="24"/>
  <c r="H23" i="24"/>
  <c r="C23" i="24"/>
  <c r="B23" i="24"/>
  <c r="I22" i="24"/>
  <c r="H22" i="24"/>
  <c r="C22" i="24"/>
  <c r="B22" i="24"/>
  <c r="I21" i="24"/>
  <c r="H21" i="24"/>
  <c r="C21" i="24"/>
  <c r="B21" i="24"/>
  <c r="I20" i="24"/>
  <c r="H20" i="24"/>
  <c r="C20" i="24"/>
  <c r="B20" i="24"/>
  <c r="I19" i="24"/>
  <c r="H19" i="24"/>
  <c r="C19" i="24"/>
  <c r="B19" i="24"/>
  <c r="I18" i="24"/>
  <c r="H18" i="24"/>
  <c r="C18" i="24"/>
  <c r="B18" i="24"/>
  <c r="I17" i="24"/>
  <c r="H17" i="24"/>
  <c r="C17" i="24"/>
  <c r="B17" i="24"/>
  <c r="I16" i="24"/>
  <c r="H16" i="24"/>
  <c r="C16" i="24"/>
  <c r="B16" i="24"/>
  <c r="I15" i="24"/>
  <c r="H15" i="24"/>
  <c r="C15" i="24"/>
  <c r="B15" i="24"/>
  <c r="I14" i="24"/>
  <c r="H14" i="24"/>
  <c r="C14" i="24"/>
  <c r="B14" i="24"/>
  <c r="I13" i="24"/>
  <c r="H13" i="24"/>
  <c r="C13" i="24"/>
  <c r="B13" i="24"/>
  <c r="I12" i="24"/>
  <c r="H12" i="24"/>
  <c r="C12" i="24"/>
  <c r="B12" i="24"/>
  <c r="I11" i="24"/>
  <c r="H11" i="24"/>
  <c r="C11" i="24"/>
  <c r="B11" i="24"/>
  <c r="I10" i="24"/>
  <c r="H10" i="24"/>
  <c r="C10" i="24"/>
  <c r="B10" i="24"/>
  <c r="I9" i="24"/>
  <c r="H9" i="24"/>
  <c r="C9" i="24"/>
  <c r="B9" i="24"/>
  <c r="I8" i="24"/>
  <c r="H8" i="24"/>
  <c r="C8" i="24"/>
  <c r="B8" i="24"/>
  <c r="I7" i="24"/>
  <c r="H7" i="24"/>
  <c r="C7" i="24"/>
  <c r="B7" i="24"/>
  <c r="I6" i="24"/>
  <c r="H6" i="24"/>
  <c r="C6" i="24"/>
  <c r="B6" i="24"/>
  <c r="I5" i="24"/>
  <c r="H5" i="24"/>
  <c r="C5" i="24"/>
  <c r="B5" i="24"/>
  <c r="I4" i="24"/>
  <c r="H4" i="24"/>
  <c r="C4" i="24"/>
  <c r="B4" i="24"/>
  <c r="I3" i="24"/>
  <c r="H3" i="24"/>
  <c r="C3" i="24"/>
  <c r="B3" i="24"/>
  <c r="I2" i="24"/>
  <c r="H2" i="24"/>
  <c r="C2" i="24"/>
  <c r="B2" i="24"/>
  <c r="G33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F33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G3" i="23"/>
  <c r="F3" i="23"/>
  <c r="I65" i="23"/>
  <c r="H65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E36" i="23"/>
  <c r="D36" i="23"/>
  <c r="D37" i="23"/>
  <c r="A37" i="23"/>
  <c r="A38" i="23"/>
  <c r="E38" i="23"/>
  <c r="D38" i="23"/>
  <c r="D39" i="23"/>
  <c r="A39" i="23"/>
  <c r="A40" i="23"/>
  <c r="E40" i="23"/>
  <c r="D40" i="23"/>
  <c r="D41" i="23"/>
  <c r="A41" i="23"/>
  <c r="A42" i="23"/>
  <c r="E42" i="23"/>
  <c r="D42" i="23"/>
  <c r="D43" i="23"/>
  <c r="A43" i="23"/>
  <c r="A44" i="23"/>
  <c r="E44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C65" i="23"/>
  <c r="B65" i="23"/>
  <c r="I64" i="23"/>
  <c r="H64" i="23"/>
  <c r="C64" i="23"/>
  <c r="B64" i="23"/>
  <c r="I63" i="23"/>
  <c r="H63" i="23"/>
  <c r="C63" i="23"/>
  <c r="B63" i="23"/>
  <c r="I62" i="23"/>
  <c r="H62" i="23"/>
  <c r="C62" i="23"/>
  <c r="B62" i="23"/>
  <c r="I61" i="23"/>
  <c r="H61" i="23"/>
  <c r="C61" i="23"/>
  <c r="B61" i="23"/>
  <c r="I60" i="23"/>
  <c r="H60" i="23"/>
  <c r="C60" i="23"/>
  <c r="B60" i="23"/>
  <c r="I59" i="23"/>
  <c r="H59" i="23"/>
  <c r="C59" i="23"/>
  <c r="B59" i="23"/>
  <c r="I58" i="23"/>
  <c r="H58" i="23"/>
  <c r="C58" i="23"/>
  <c r="B58" i="23"/>
  <c r="I57" i="23"/>
  <c r="H57" i="23"/>
  <c r="C57" i="23"/>
  <c r="B57" i="23"/>
  <c r="I56" i="23"/>
  <c r="H56" i="23"/>
  <c r="C56" i="23"/>
  <c r="B56" i="23"/>
  <c r="I55" i="23"/>
  <c r="H55" i="23"/>
  <c r="C55" i="23"/>
  <c r="B55" i="23"/>
  <c r="I54" i="23"/>
  <c r="H54" i="23"/>
  <c r="C54" i="23"/>
  <c r="B54" i="23"/>
  <c r="I53" i="23"/>
  <c r="H53" i="23"/>
  <c r="C53" i="23"/>
  <c r="B53" i="23"/>
  <c r="I52" i="23"/>
  <c r="H52" i="23"/>
  <c r="C52" i="23"/>
  <c r="B52" i="23"/>
  <c r="I51" i="23"/>
  <c r="H51" i="23"/>
  <c r="C51" i="23"/>
  <c r="B51" i="23"/>
  <c r="I50" i="23"/>
  <c r="H50" i="23"/>
  <c r="C50" i="23"/>
  <c r="B50" i="23"/>
  <c r="I49" i="23"/>
  <c r="H49" i="23"/>
  <c r="C49" i="23"/>
  <c r="B49" i="23"/>
  <c r="I48" i="23"/>
  <c r="H48" i="23"/>
  <c r="C48" i="23"/>
  <c r="B48" i="23"/>
  <c r="I47" i="23"/>
  <c r="H47" i="23"/>
  <c r="C47" i="23"/>
  <c r="B47" i="23"/>
  <c r="I46" i="23"/>
  <c r="H46" i="23"/>
  <c r="C46" i="23"/>
  <c r="B46" i="23"/>
  <c r="I45" i="23"/>
  <c r="H45" i="23"/>
  <c r="C45" i="23"/>
  <c r="B45" i="23"/>
  <c r="I44" i="23"/>
  <c r="H44" i="23"/>
  <c r="C44" i="23"/>
  <c r="B44" i="23"/>
  <c r="I43" i="23"/>
  <c r="H43" i="23"/>
  <c r="C43" i="23"/>
  <c r="B43" i="23"/>
  <c r="I42" i="23"/>
  <c r="H42" i="23"/>
  <c r="C42" i="23"/>
  <c r="B42" i="23"/>
  <c r="I41" i="23"/>
  <c r="H41" i="23"/>
  <c r="C41" i="23"/>
  <c r="B41" i="23"/>
  <c r="I40" i="23"/>
  <c r="H40" i="23"/>
  <c r="C40" i="23"/>
  <c r="B40" i="23"/>
  <c r="I39" i="23"/>
  <c r="H39" i="23"/>
  <c r="C39" i="23"/>
  <c r="B39" i="23"/>
  <c r="I38" i="23"/>
  <c r="H38" i="23"/>
  <c r="C38" i="23"/>
  <c r="B38" i="23"/>
  <c r="I37" i="23"/>
  <c r="H37" i="23"/>
  <c r="C37" i="23"/>
  <c r="B37" i="23"/>
  <c r="I36" i="23"/>
  <c r="H36" i="23"/>
  <c r="C36" i="23"/>
  <c r="B36" i="23"/>
  <c r="I35" i="23"/>
  <c r="H35" i="23"/>
  <c r="C35" i="23"/>
  <c r="B35" i="23"/>
  <c r="I34" i="23"/>
  <c r="H34" i="23"/>
  <c r="C34" i="23"/>
  <c r="B34" i="23"/>
  <c r="I33" i="23"/>
  <c r="H33" i="23"/>
  <c r="C33" i="23"/>
  <c r="B33" i="23"/>
  <c r="I32" i="23"/>
  <c r="H32" i="23"/>
  <c r="C32" i="23"/>
  <c r="B32" i="23"/>
  <c r="I31" i="23"/>
  <c r="H31" i="23"/>
  <c r="C31" i="23"/>
  <c r="B31" i="23"/>
  <c r="I30" i="23"/>
  <c r="H30" i="23"/>
  <c r="C30" i="23"/>
  <c r="B30" i="23"/>
  <c r="I29" i="23"/>
  <c r="H29" i="23"/>
  <c r="C29" i="23"/>
  <c r="B29" i="23"/>
  <c r="I28" i="23"/>
  <c r="H28" i="23"/>
  <c r="C28" i="23"/>
  <c r="B28" i="23"/>
  <c r="I27" i="23"/>
  <c r="H27" i="23"/>
  <c r="C27" i="23"/>
  <c r="B27" i="23"/>
  <c r="I26" i="23"/>
  <c r="H26" i="23"/>
  <c r="C26" i="23"/>
  <c r="B26" i="23"/>
  <c r="I25" i="23"/>
  <c r="H25" i="23"/>
  <c r="C25" i="23"/>
  <c r="B25" i="23"/>
  <c r="I24" i="23"/>
  <c r="H24" i="23"/>
  <c r="C24" i="23"/>
  <c r="B24" i="23"/>
  <c r="I23" i="23"/>
  <c r="H23" i="23"/>
  <c r="C23" i="23"/>
  <c r="B23" i="23"/>
  <c r="I22" i="23"/>
  <c r="H22" i="23"/>
  <c r="C22" i="23"/>
  <c r="B22" i="23"/>
  <c r="I21" i="23"/>
  <c r="H21" i="23"/>
  <c r="C21" i="23"/>
  <c r="B21" i="23"/>
  <c r="I20" i="23"/>
  <c r="H20" i="23"/>
  <c r="C20" i="23"/>
  <c r="B20" i="23"/>
  <c r="I19" i="23"/>
  <c r="H19" i="23"/>
  <c r="C19" i="23"/>
  <c r="B19" i="23"/>
  <c r="I18" i="23"/>
  <c r="H18" i="23"/>
  <c r="C18" i="23"/>
  <c r="B18" i="23"/>
  <c r="I17" i="23"/>
  <c r="H17" i="23"/>
  <c r="C17" i="23"/>
  <c r="B17" i="23"/>
  <c r="I16" i="23"/>
  <c r="H16" i="23"/>
  <c r="C16" i="23"/>
  <c r="B16" i="23"/>
  <c r="I15" i="23"/>
  <c r="H15" i="23"/>
  <c r="C15" i="23"/>
  <c r="B15" i="23"/>
  <c r="I14" i="23"/>
  <c r="H14" i="23"/>
  <c r="C14" i="23"/>
  <c r="B14" i="23"/>
  <c r="I13" i="23"/>
  <c r="H13" i="23"/>
  <c r="C13" i="23"/>
  <c r="B13" i="23"/>
  <c r="I12" i="23"/>
  <c r="H12" i="23"/>
  <c r="C12" i="23"/>
  <c r="B12" i="23"/>
  <c r="I11" i="23"/>
  <c r="H11" i="23"/>
  <c r="C11" i="23"/>
  <c r="B11" i="23"/>
  <c r="I10" i="23"/>
  <c r="H10" i="23"/>
  <c r="C10" i="23"/>
  <c r="B10" i="23"/>
  <c r="I9" i="23"/>
  <c r="H9" i="23"/>
  <c r="C9" i="23"/>
  <c r="B9" i="23"/>
  <c r="I8" i="23"/>
  <c r="H8" i="23"/>
  <c r="C8" i="23"/>
  <c r="B8" i="23"/>
  <c r="I7" i="23"/>
  <c r="H7" i="23"/>
  <c r="C7" i="23"/>
  <c r="B7" i="23"/>
  <c r="I6" i="23"/>
  <c r="H6" i="23"/>
  <c r="C6" i="23"/>
  <c r="B6" i="23"/>
  <c r="I5" i="23"/>
  <c r="H5" i="23"/>
  <c r="C5" i="23"/>
  <c r="B5" i="23"/>
  <c r="I4" i="23"/>
  <c r="H4" i="23"/>
  <c r="C4" i="23"/>
  <c r="B4" i="23"/>
  <c r="I3" i="23"/>
  <c r="H3" i="23"/>
  <c r="C3" i="23"/>
  <c r="B3" i="23"/>
  <c r="I2" i="23"/>
  <c r="H2" i="23"/>
  <c r="C2" i="23"/>
  <c r="B2" i="23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34" i="21"/>
  <c r="F34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G3" i="21"/>
  <c r="F3" i="21"/>
  <c r="G33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F33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" i="16"/>
  <c r="G3" i="16"/>
  <c r="F33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G33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G3" i="20"/>
  <c r="F3" i="20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34" i="19"/>
  <c r="F34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G3" i="19"/>
  <c r="F3" i="19"/>
  <c r="I65" i="21"/>
  <c r="H65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E36" i="21"/>
  <c r="D36" i="21"/>
  <c r="D37" i="21"/>
  <c r="A37" i="21"/>
  <c r="A38" i="21"/>
  <c r="E38" i="21"/>
  <c r="D38" i="21"/>
  <c r="D39" i="21"/>
  <c r="A39" i="21"/>
  <c r="A40" i="21"/>
  <c r="E40" i="21"/>
  <c r="D40" i="21"/>
  <c r="D41" i="21"/>
  <c r="A41" i="21"/>
  <c r="A42" i="21"/>
  <c r="E42" i="21"/>
  <c r="D42" i="21"/>
  <c r="D43" i="21"/>
  <c r="A43" i="21"/>
  <c r="A44" i="21"/>
  <c r="E44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C65" i="21"/>
  <c r="B65" i="21"/>
  <c r="I64" i="21"/>
  <c r="H64" i="21"/>
  <c r="C64" i="21"/>
  <c r="B64" i="21"/>
  <c r="I63" i="21"/>
  <c r="H63" i="21"/>
  <c r="C63" i="21"/>
  <c r="B63" i="21"/>
  <c r="I62" i="21"/>
  <c r="H62" i="21"/>
  <c r="C62" i="21"/>
  <c r="B62" i="21"/>
  <c r="I61" i="21"/>
  <c r="H61" i="21"/>
  <c r="C61" i="21"/>
  <c r="B61" i="21"/>
  <c r="I60" i="21"/>
  <c r="H60" i="21"/>
  <c r="C60" i="21"/>
  <c r="B60" i="21"/>
  <c r="I59" i="21"/>
  <c r="H59" i="21"/>
  <c r="C59" i="21"/>
  <c r="B59" i="21"/>
  <c r="I58" i="21"/>
  <c r="H58" i="21"/>
  <c r="C58" i="21"/>
  <c r="B58" i="21"/>
  <c r="I57" i="21"/>
  <c r="H57" i="21"/>
  <c r="C57" i="21"/>
  <c r="B57" i="21"/>
  <c r="I56" i="21"/>
  <c r="H56" i="21"/>
  <c r="C56" i="21"/>
  <c r="B56" i="21"/>
  <c r="I55" i="21"/>
  <c r="H55" i="21"/>
  <c r="C55" i="21"/>
  <c r="B55" i="21"/>
  <c r="I54" i="21"/>
  <c r="H54" i="21"/>
  <c r="C54" i="21"/>
  <c r="B54" i="21"/>
  <c r="I53" i="21"/>
  <c r="H53" i="21"/>
  <c r="C53" i="21"/>
  <c r="B53" i="21"/>
  <c r="I52" i="21"/>
  <c r="H52" i="21"/>
  <c r="C52" i="21"/>
  <c r="B52" i="21"/>
  <c r="I51" i="21"/>
  <c r="H51" i="21"/>
  <c r="C51" i="21"/>
  <c r="B51" i="21"/>
  <c r="I50" i="21"/>
  <c r="H50" i="21"/>
  <c r="C50" i="21"/>
  <c r="B50" i="21"/>
  <c r="I49" i="21"/>
  <c r="H49" i="21"/>
  <c r="C49" i="21"/>
  <c r="B49" i="21"/>
  <c r="I48" i="21"/>
  <c r="H48" i="21"/>
  <c r="C48" i="21"/>
  <c r="B48" i="21"/>
  <c r="I47" i="21"/>
  <c r="H47" i="21"/>
  <c r="C47" i="21"/>
  <c r="B47" i="21"/>
  <c r="I46" i="21"/>
  <c r="H46" i="21"/>
  <c r="C46" i="21"/>
  <c r="B46" i="21"/>
  <c r="I45" i="21"/>
  <c r="H45" i="21"/>
  <c r="C45" i="21"/>
  <c r="B45" i="21"/>
  <c r="I44" i="21"/>
  <c r="H44" i="21"/>
  <c r="C44" i="21"/>
  <c r="B44" i="21"/>
  <c r="I43" i="21"/>
  <c r="H43" i="21"/>
  <c r="C43" i="21"/>
  <c r="B43" i="21"/>
  <c r="I42" i="21"/>
  <c r="H42" i="21"/>
  <c r="C42" i="21"/>
  <c r="B42" i="21"/>
  <c r="I41" i="21"/>
  <c r="H41" i="21"/>
  <c r="C41" i="21"/>
  <c r="B41" i="21"/>
  <c r="I40" i="21"/>
  <c r="H40" i="21"/>
  <c r="C40" i="21"/>
  <c r="B40" i="21"/>
  <c r="I39" i="21"/>
  <c r="H39" i="21"/>
  <c r="C39" i="21"/>
  <c r="B39" i="21"/>
  <c r="I38" i="21"/>
  <c r="H38" i="21"/>
  <c r="C38" i="21"/>
  <c r="B38" i="21"/>
  <c r="I37" i="21"/>
  <c r="H37" i="21"/>
  <c r="C37" i="21"/>
  <c r="B37" i="21"/>
  <c r="I36" i="21"/>
  <c r="H36" i="21"/>
  <c r="C36" i="21"/>
  <c r="B36" i="21"/>
  <c r="I35" i="21"/>
  <c r="H35" i="21"/>
  <c r="C35" i="21"/>
  <c r="B35" i="21"/>
  <c r="I34" i="21"/>
  <c r="H34" i="21"/>
  <c r="C34" i="21"/>
  <c r="B34" i="21"/>
  <c r="I33" i="21"/>
  <c r="H33" i="21"/>
  <c r="C33" i="21"/>
  <c r="B33" i="21"/>
  <c r="I32" i="21"/>
  <c r="H32" i="21"/>
  <c r="C32" i="21"/>
  <c r="B32" i="21"/>
  <c r="I31" i="21"/>
  <c r="H31" i="21"/>
  <c r="C31" i="21"/>
  <c r="B31" i="21"/>
  <c r="I30" i="21"/>
  <c r="H30" i="21"/>
  <c r="C30" i="21"/>
  <c r="B30" i="21"/>
  <c r="I29" i="21"/>
  <c r="H29" i="21"/>
  <c r="C29" i="21"/>
  <c r="B29" i="21"/>
  <c r="I28" i="21"/>
  <c r="H28" i="21"/>
  <c r="C28" i="21"/>
  <c r="B28" i="21"/>
  <c r="I27" i="21"/>
  <c r="H27" i="21"/>
  <c r="C27" i="21"/>
  <c r="B27" i="21"/>
  <c r="I26" i="21"/>
  <c r="H26" i="21"/>
  <c r="C26" i="21"/>
  <c r="B26" i="21"/>
  <c r="I25" i="21"/>
  <c r="H25" i="21"/>
  <c r="C25" i="21"/>
  <c r="B25" i="21"/>
  <c r="I24" i="21"/>
  <c r="H24" i="21"/>
  <c r="C24" i="21"/>
  <c r="B24" i="21"/>
  <c r="I23" i="21"/>
  <c r="H23" i="21"/>
  <c r="C23" i="21"/>
  <c r="B23" i="21"/>
  <c r="I22" i="21"/>
  <c r="H22" i="21"/>
  <c r="C22" i="21"/>
  <c r="B22" i="21"/>
  <c r="I21" i="21"/>
  <c r="H21" i="21"/>
  <c r="C21" i="21"/>
  <c r="B21" i="21"/>
  <c r="I20" i="21"/>
  <c r="H20" i="21"/>
  <c r="C20" i="21"/>
  <c r="B20" i="21"/>
  <c r="I19" i="21"/>
  <c r="H19" i="21"/>
  <c r="C19" i="21"/>
  <c r="B19" i="21"/>
  <c r="I18" i="21"/>
  <c r="H18" i="21"/>
  <c r="C18" i="21"/>
  <c r="B18" i="21"/>
  <c r="I17" i="21"/>
  <c r="H17" i="21"/>
  <c r="C17" i="21"/>
  <c r="B17" i="21"/>
  <c r="I16" i="21"/>
  <c r="H16" i="21"/>
  <c r="C16" i="21"/>
  <c r="B16" i="21"/>
  <c r="I15" i="21"/>
  <c r="H15" i="21"/>
  <c r="C15" i="21"/>
  <c r="B15" i="21"/>
  <c r="I14" i="21"/>
  <c r="H14" i="21"/>
  <c r="C14" i="21"/>
  <c r="B14" i="21"/>
  <c r="I13" i="21"/>
  <c r="H13" i="21"/>
  <c r="C13" i="21"/>
  <c r="B13" i="21"/>
  <c r="I12" i="21"/>
  <c r="H12" i="21"/>
  <c r="C12" i="21"/>
  <c r="B12" i="21"/>
  <c r="I11" i="21"/>
  <c r="H11" i="21"/>
  <c r="C11" i="21"/>
  <c r="B11" i="21"/>
  <c r="I10" i="21"/>
  <c r="H10" i="21"/>
  <c r="C10" i="21"/>
  <c r="B10" i="21"/>
  <c r="I9" i="21"/>
  <c r="H9" i="21"/>
  <c r="C9" i="21"/>
  <c r="B9" i="21"/>
  <c r="I8" i="21"/>
  <c r="H8" i="21"/>
  <c r="C8" i="21"/>
  <c r="B8" i="21"/>
  <c r="I7" i="21"/>
  <c r="H7" i="21"/>
  <c r="C7" i="21"/>
  <c r="B7" i="21"/>
  <c r="I6" i="21"/>
  <c r="H6" i="21"/>
  <c r="C6" i="21"/>
  <c r="B6" i="21"/>
  <c r="I5" i="21"/>
  <c r="H5" i="21"/>
  <c r="C5" i="21"/>
  <c r="B5" i="21"/>
  <c r="I4" i="21"/>
  <c r="H4" i="21"/>
  <c r="C4" i="21"/>
  <c r="B4" i="21"/>
  <c r="I3" i="21"/>
  <c r="H3" i="21"/>
  <c r="C3" i="21"/>
  <c r="B3" i="21"/>
  <c r="I2" i="21"/>
  <c r="H2" i="21"/>
  <c r="C2" i="21"/>
  <c r="B2" i="21"/>
  <c r="I65" i="20"/>
  <c r="H65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E36" i="20"/>
  <c r="D36" i="20"/>
  <c r="D37" i="20"/>
  <c r="A37" i="20"/>
  <c r="A38" i="20"/>
  <c r="E38" i="20"/>
  <c r="D38" i="20"/>
  <c r="D39" i="20"/>
  <c r="A39" i="20"/>
  <c r="A40" i="20"/>
  <c r="E40" i="20"/>
  <c r="D40" i="20"/>
  <c r="D41" i="20"/>
  <c r="A41" i="20"/>
  <c r="A42" i="20"/>
  <c r="E42" i="20"/>
  <c r="D42" i="20"/>
  <c r="D43" i="20"/>
  <c r="A43" i="20"/>
  <c r="A44" i="20"/>
  <c r="E44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C65" i="20"/>
  <c r="B65" i="20"/>
  <c r="I64" i="20"/>
  <c r="H64" i="20"/>
  <c r="C64" i="20"/>
  <c r="B64" i="20"/>
  <c r="I63" i="20"/>
  <c r="H63" i="20"/>
  <c r="C63" i="20"/>
  <c r="B63" i="20"/>
  <c r="I62" i="20"/>
  <c r="H62" i="20"/>
  <c r="C62" i="20"/>
  <c r="B62" i="20"/>
  <c r="I61" i="20"/>
  <c r="H61" i="20"/>
  <c r="C61" i="20"/>
  <c r="B61" i="20"/>
  <c r="I60" i="20"/>
  <c r="H60" i="20"/>
  <c r="C60" i="20"/>
  <c r="B60" i="20"/>
  <c r="I59" i="20"/>
  <c r="H59" i="20"/>
  <c r="C59" i="20"/>
  <c r="B59" i="20"/>
  <c r="I58" i="20"/>
  <c r="H58" i="20"/>
  <c r="C58" i="20"/>
  <c r="B58" i="20"/>
  <c r="I57" i="20"/>
  <c r="H57" i="20"/>
  <c r="C57" i="20"/>
  <c r="B57" i="20"/>
  <c r="I56" i="20"/>
  <c r="H56" i="20"/>
  <c r="C56" i="20"/>
  <c r="B56" i="20"/>
  <c r="I55" i="20"/>
  <c r="H55" i="20"/>
  <c r="C55" i="20"/>
  <c r="B55" i="20"/>
  <c r="I54" i="20"/>
  <c r="H54" i="20"/>
  <c r="C54" i="20"/>
  <c r="B54" i="20"/>
  <c r="I53" i="20"/>
  <c r="H53" i="20"/>
  <c r="C53" i="20"/>
  <c r="B53" i="20"/>
  <c r="I52" i="20"/>
  <c r="H52" i="20"/>
  <c r="C52" i="20"/>
  <c r="B52" i="20"/>
  <c r="I51" i="20"/>
  <c r="H51" i="20"/>
  <c r="C51" i="20"/>
  <c r="B51" i="20"/>
  <c r="I50" i="20"/>
  <c r="H50" i="20"/>
  <c r="C50" i="20"/>
  <c r="B50" i="20"/>
  <c r="I49" i="20"/>
  <c r="H49" i="20"/>
  <c r="C49" i="20"/>
  <c r="B49" i="20"/>
  <c r="I48" i="20"/>
  <c r="H48" i="20"/>
  <c r="C48" i="20"/>
  <c r="B48" i="20"/>
  <c r="I47" i="20"/>
  <c r="H47" i="20"/>
  <c r="C47" i="20"/>
  <c r="B47" i="20"/>
  <c r="I46" i="20"/>
  <c r="H46" i="20"/>
  <c r="C46" i="20"/>
  <c r="B46" i="20"/>
  <c r="I45" i="20"/>
  <c r="H45" i="20"/>
  <c r="C45" i="20"/>
  <c r="B45" i="20"/>
  <c r="I44" i="20"/>
  <c r="H44" i="20"/>
  <c r="C44" i="20"/>
  <c r="B44" i="20"/>
  <c r="I43" i="20"/>
  <c r="H43" i="20"/>
  <c r="C43" i="20"/>
  <c r="B43" i="20"/>
  <c r="I42" i="20"/>
  <c r="H42" i="20"/>
  <c r="C42" i="20"/>
  <c r="B42" i="20"/>
  <c r="I41" i="20"/>
  <c r="H41" i="20"/>
  <c r="C41" i="20"/>
  <c r="B41" i="20"/>
  <c r="I40" i="20"/>
  <c r="H40" i="20"/>
  <c r="C40" i="20"/>
  <c r="B40" i="20"/>
  <c r="I39" i="20"/>
  <c r="H39" i="20"/>
  <c r="C39" i="20"/>
  <c r="B39" i="20"/>
  <c r="I38" i="20"/>
  <c r="H38" i="20"/>
  <c r="C38" i="20"/>
  <c r="B38" i="20"/>
  <c r="I37" i="20"/>
  <c r="H37" i="20"/>
  <c r="C37" i="20"/>
  <c r="B37" i="20"/>
  <c r="I36" i="20"/>
  <c r="H36" i="20"/>
  <c r="C36" i="20"/>
  <c r="B36" i="20"/>
  <c r="I35" i="20"/>
  <c r="H35" i="20"/>
  <c r="C35" i="20"/>
  <c r="B35" i="20"/>
  <c r="I34" i="20"/>
  <c r="H34" i="20"/>
  <c r="C34" i="20"/>
  <c r="B34" i="20"/>
  <c r="I33" i="20"/>
  <c r="H33" i="20"/>
  <c r="C33" i="20"/>
  <c r="B33" i="20"/>
  <c r="I32" i="20"/>
  <c r="H32" i="20"/>
  <c r="C32" i="20"/>
  <c r="B32" i="20"/>
  <c r="I31" i="20"/>
  <c r="H31" i="20"/>
  <c r="C31" i="20"/>
  <c r="B31" i="20"/>
  <c r="I30" i="20"/>
  <c r="H30" i="20"/>
  <c r="C30" i="20"/>
  <c r="B30" i="20"/>
  <c r="I29" i="20"/>
  <c r="H29" i="20"/>
  <c r="C29" i="20"/>
  <c r="B29" i="20"/>
  <c r="I28" i="20"/>
  <c r="H28" i="20"/>
  <c r="C28" i="20"/>
  <c r="B28" i="20"/>
  <c r="I27" i="20"/>
  <c r="H27" i="20"/>
  <c r="C27" i="20"/>
  <c r="B27" i="20"/>
  <c r="I26" i="20"/>
  <c r="H26" i="20"/>
  <c r="C26" i="20"/>
  <c r="B26" i="20"/>
  <c r="I25" i="20"/>
  <c r="H25" i="20"/>
  <c r="C25" i="20"/>
  <c r="B25" i="20"/>
  <c r="I24" i="20"/>
  <c r="H24" i="20"/>
  <c r="C24" i="20"/>
  <c r="B24" i="20"/>
  <c r="I23" i="20"/>
  <c r="H23" i="20"/>
  <c r="C23" i="20"/>
  <c r="B23" i="20"/>
  <c r="I22" i="20"/>
  <c r="H22" i="20"/>
  <c r="C22" i="20"/>
  <c r="B22" i="20"/>
  <c r="I21" i="20"/>
  <c r="H21" i="20"/>
  <c r="C21" i="20"/>
  <c r="B21" i="20"/>
  <c r="I20" i="20"/>
  <c r="H20" i="20"/>
  <c r="C20" i="20"/>
  <c r="B20" i="20"/>
  <c r="I19" i="20"/>
  <c r="H19" i="20"/>
  <c r="C19" i="20"/>
  <c r="B19" i="20"/>
  <c r="I18" i="20"/>
  <c r="H18" i="20"/>
  <c r="C18" i="20"/>
  <c r="B18" i="20"/>
  <c r="I17" i="20"/>
  <c r="H17" i="20"/>
  <c r="C17" i="20"/>
  <c r="B17" i="20"/>
  <c r="I16" i="20"/>
  <c r="H16" i="20"/>
  <c r="C16" i="20"/>
  <c r="B16" i="20"/>
  <c r="I15" i="20"/>
  <c r="H15" i="20"/>
  <c r="C15" i="20"/>
  <c r="B15" i="20"/>
  <c r="I14" i="20"/>
  <c r="H14" i="20"/>
  <c r="C14" i="20"/>
  <c r="B14" i="20"/>
  <c r="I13" i="20"/>
  <c r="H13" i="20"/>
  <c r="C13" i="20"/>
  <c r="B13" i="20"/>
  <c r="I12" i="20"/>
  <c r="H12" i="20"/>
  <c r="C12" i="20"/>
  <c r="B12" i="20"/>
  <c r="I11" i="20"/>
  <c r="H11" i="20"/>
  <c r="C11" i="20"/>
  <c r="B11" i="20"/>
  <c r="I10" i="20"/>
  <c r="H10" i="20"/>
  <c r="C10" i="20"/>
  <c r="B10" i="20"/>
  <c r="I9" i="20"/>
  <c r="H9" i="20"/>
  <c r="C9" i="20"/>
  <c r="B9" i="20"/>
  <c r="I8" i="20"/>
  <c r="H8" i="20"/>
  <c r="C8" i="20"/>
  <c r="B8" i="20"/>
  <c r="I7" i="20"/>
  <c r="H7" i="20"/>
  <c r="C7" i="20"/>
  <c r="B7" i="20"/>
  <c r="I6" i="20"/>
  <c r="H6" i="20"/>
  <c r="C6" i="20"/>
  <c r="B6" i="20"/>
  <c r="I5" i="20"/>
  <c r="H5" i="20"/>
  <c r="C5" i="20"/>
  <c r="B5" i="20"/>
  <c r="I4" i="20"/>
  <c r="H4" i="20"/>
  <c r="C4" i="20"/>
  <c r="B4" i="20"/>
  <c r="I3" i="20"/>
  <c r="H3" i="20"/>
  <c r="C3" i="20"/>
  <c r="B3" i="20"/>
  <c r="I2" i="20"/>
  <c r="H2" i="20"/>
  <c r="C2" i="20"/>
  <c r="B2" i="20"/>
  <c r="I65" i="19"/>
  <c r="H65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E36" i="19"/>
  <c r="D36" i="19"/>
  <c r="D37" i="19"/>
  <c r="A37" i="19"/>
  <c r="A38" i="19"/>
  <c r="E38" i="19"/>
  <c r="D38" i="19"/>
  <c r="D39" i="19"/>
  <c r="A39" i="19"/>
  <c r="A40" i="19"/>
  <c r="E40" i="19"/>
  <c r="D40" i="19"/>
  <c r="D41" i="19"/>
  <c r="A41" i="19"/>
  <c r="A42" i="19"/>
  <c r="E42" i="19"/>
  <c r="D42" i="19"/>
  <c r="D43" i="19"/>
  <c r="A43" i="19"/>
  <c r="A44" i="19"/>
  <c r="E44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C65" i="19"/>
  <c r="B65" i="19"/>
  <c r="I64" i="19"/>
  <c r="H64" i="19"/>
  <c r="C64" i="19"/>
  <c r="B64" i="19"/>
  <c r="I63" i="19"/>
  <c r="H63" i="19"/>
  <c r="C63" i="19"/>
  <c r="B63" i="19"/>
  <c r="I62" i="19"/>
  <c r="H62" i="19"/>
  <c r="C62" i="19"/>
  <c r="B62" i="19"/>
  <c r="I61" i="19"/>
  <c r="H61" i="19"/>
  <c r="C61" i="19"/>
  <c r="B61" i="19"/>
  <c r="I60" i="19"/>
  <c r="H60" i="19"/>
  <c r="C60" i="19"/>
  <c r="B60" i="19"/>
  <c r="I59" i="19"/>
  <c r="H59" i="19"/>
  <c r="C59" i="19"/>
  <c r="B59" i="19"/>
  <c r="I58" i="19"/>
  <c r="H58" i="19"/>
  <c r="C58" i="19"/>
  <c r="B58" i="19"/>
  <c r="I57" i="19"/>
  <c r="H57" i="19"/>
  <c r="C57" i="19"/>
  <c r="B57" i="19"/>
  <c r="I56" i="19"/>
  <c r="H56" i="19"/>
  <c r="C56" i="19"/>
  <c r="B56" i="19"/>
  <c r="I55" i="19"/>
  <c r="H55" i="19"/>
  <c r="C55" i="19"/>
  <c r="B55" i="19"/>
  <c r="I54" i="19"/>
  <c r="H54" i="19"/>
  <c r="C54" i="19"/>
  <c r="B54" i="19"/>
  <c r="I53" i="19"/>
  <c r="H53" i="19"/>
  <c r="C53" i="19"/>
  <c r="B53" i="19"/>
  <c r="I52" i="19"/>
  <c r="H52" i="19"/>
  <c r="C52" i="19"/>
  <c r="B52" i="19"/>
  <c r="I51" i="19"/>
  <c r="H51" i="19"/>
  <c r="C51" i="19"/>
  <c r="B51" i="19"/>
  <c r="I50" i="19"/>
  <c r="H50" i="19"/>
  <c r="C50" i="19"/>
  <c r="B50" i="19"/>
  <c r="I49" i="19"/>
  <c r="H49" i="19"/>
  <c r="C49" i="19"/>
  <c r="B49" i="19"/>
  <c r="I48" i="19"/>
  <c r="H48" i="19"/>
  <c r="C48" i="19"/>
  <c r="B48" i="19"/>
  <c r="I47" i="19"/>
  <c r="H47" i="19"/>
  <c r="C47" i="19"/>
  <c r="B47" i="19"/>
  <c r="I46" i="19"/>
  <c r="H46" i="19"/>
  <c r="C46" i="19"/>
  <c r="B46" i="19"/>
  <c r="I45" i="19"/>
  <c r="H45" i="19"/>
  <c r="C45" i="19"/>
  <c r="B45" i="19"/>
  <c r="I44" i="19"/>
  <c r="H44" i="19"/>
  <c r="C44" i="19"/>
  <c r="B44" i="19"/>
  <c r="I43" i="19"/>
  <c r="H43" i="19"/>
  <c r="C43" i="19"/>
  <c r="B43" i="19"/>
  <c r="I42" i="19"/>
  <c r="H42" i="19"/>
  <c r="C42" i="19"/>
  <c r="B42" i="19"/>
  <c r="I41" i="19"/>
  <c r="H41" i="19"/>
  <c r="C41" i="19"/>
  <c r="B41" i="19"/>
  <c r="I40" i="19"/>
  <c r="H40" i="19"/>
  <c r="C40" i="19"/>
  <c r="B40" i="19"/>
  <c r="I39" i="19"/>
  <c r="H39" i="19"/>
  <c r="C39" i="19"/>
  <c r="B39" i="19"/>
  <c r="I38" i="19"/>
  <c r="H38" i="19"/>
  <c r="C38" i="19"/>
  <c r="B38" i="19"/>
  <c r="I37" i="19"/>
  <c r="H37" i="19"/>
  <c r="C37" i="19"/>
  <c r="B37" i="19"/>
  <c r="I36" i="19"/>
  <c r="H36" i="19"/>
  <c r="C36" i="19"/>
  <c r="B36" i="19"/>
  <c r="I35" i="19"/>
  <c r="H35" i="19"/>
  <c r="C35" i="19"/>
  <c r="B35" i="19"/>
  <c r="I34" i="19"/>
  <c r="H34" i="19"/>
  <c r="C34" i="19"/>
  <c r="B34" i="19"/>
  <c r="I33" i="19"/>
  <c r="H33" i="19"/>
  <c r="C33" i="19"/>
  <c r="B33" i="19"/>
  <c r="I32" i="19"/>
  <c r="H32" i="19"/>
  <c r="C32" i="19"/>
  <c r="B32" i="19"/>
  <c r="I31" i="19"/>
  <c r="H31" i="19"/>
  <c r="C31" i="19"/>
  <c r="B31" i="19"/>
  <c r="I30" i="19"/>
  <c r="H30" i="19"/>
  <c r="C30" i="19"/>
  <c r="B30" i="19"/>
  <c r="I29" i="19"/>
  <c r="H29" i="19"/>
  <c r="C29" i="19"/>
  <c r="B29" i="19"/>
  <c r="I28" i="19"/>
  <c r="H28" i="19"/>
  <c r="C28" i="19"/>
  <c r="B28" i="19"/>
  <c r="I27" i="19"/>
  <c r="H27" i="19"/>
  <c r="C27" i="19"/>
  <c r="B27" i="19"/>
  <c r="I26" i="19"/>
  <c r="H26" i="19"/>
  <c r="C26" i="19"/>
  <c r="B26" i="19"/>
  <c r="I25" i="19"/>
  <c r="H25" i="19"/>
  <c r="C25" i="19"/>
  <c r="B25" i="19"/>
  <c r="I24" i="19"/>
  <c r="H24" i="19"/>
  <c r="C24" i="19"/>
  <c r="B24" i="19"/>
  <c r="I23" i="19"/>
  <c r="H23" i="19"/>
  <c r="C23" i="19"/>
  <c r="B23" i="19"/>
  <c r="I22" i="19"/>
  <c r="H22" i="19"/>
  <c r="C22" i="19"/>
  <c r="B22" i="19"/>
  <c r="I21" i="19"/>
  <c r="H21" i="19"/>
  <c r="C21" i="19"/>
  <c r="B21" i="19"/>
  <c r="I20" i="19"/>
  <c r="H20" i="19"/>
  <c r="C20" i="19"/>
  <c r="B20" i="19"/>
  <c r="I19" i="19"/>
  <c r="H19" i="19"/>
  <c r="C19" i="19"/>
  <c r="B19" i="19"/>
  <c r="I18" i="19"/>
  <c r="H18" i="19"/>
  <c r="C18" i="19"/>
  <c r="B18" i="19"/>
  <c r="I17" i="19"/>
  <c r="H17" i="19"/>
  <c r="C17" i="19"/>
  <c r="B17" i="19"/>
  <c r="I16" i="19"/>
  <c r="H16" i="19"/>
  <c r="C16" i="19"/>
  <c r="B16" i="19"/>
  <c r="I15" i="19"/>
  <c r="H15" i="19"/>
  <c r="C15" i="19"/>
  <c r="B15" i="19"/>
  <c r="I14" i="19"/>
  <c r="H14" i="19"/>
  <c r="C14" i="19"/>
  <c r="B14" i="19"/>
  <c r="I13" i="19"/>
  <c r="H13" i="19"/>
  <c r="C13" i="19"/>
  <c r="B13" i="19"/>
  <c r="I12" i="19"/>
  <c r="H12" i="19"/>
  <c r="C12" i="19"/>
  <c r="B12" i="19"/>
  <c r="I11" i="19"/>
  <c r="H11" i="19"/>
  <c r="C11" i="19"/>
  <c r="B11" i="19"/>
  <c r="I10" i="19"/>
  <c r="H10" i="19"/>
  <c r="C10" i="19"/>
  <c r="B10" i="19"/>
  <c r="I9" i="19"/>
  <c r="H9" i="19"/>
  <c r="C9" i="19"/>
  <c r="B9" i="19"/>
  <c r="I8" i="19"/>
  <c r="H8" i="19"/>
  <c r="C8" i="19"/>
  <c r="B8" i="19"/>
  <c r="I7" i="19"/>
  <c r="H7" i="19"/>
  <c r="C7" i="19"/>
  <c r="B7" i="19"/>
  <c r="I6" i="19"/>
  <c r="H6" i="19"/>
  <c r="C6" i="19"/>
  <c r="B6" i="19"/>
  <c r="I5" i="19"/>
  <c r="H5" i="19"/>
  <c r="C5" i="19"/>
  <c r="B5" i="19"/>
  <c r="I4" i="19"/>
  <c r="H4" i="19"/>
  <c r="C4" i="19"/>
  <c r="B4" i="19"/>
  <c r="I3" i="19"/>
  <c r="H3" i="19"/>
  <c r="C3" i="19"/>
  <c r="B3" i="19"/>
  <c r="I2" i="19"/>
  <c r="H2" i="19"/>
  <c r="C2" i="19"/>
  <c r="B2" i="19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K65" i="17"/>
  <c r="J65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I65" i="17"/>
  <c r="G65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C65" i="17"/>
  <c r="B65" i="17"/>
  <c r="K64" i="17"/>
  <c r="J64" i="17"/>
  <c r="I64" i="17"/>
  <c r="G64" i="17"/>
  <c r="C64" i="17"/>
  <c r="B64" i="17"/>
  <c r="K63" i="17"/>
  <c r="J63" i="17"/>
  <c r="I63" i="17"/>
  <c r="G63" i="17"/>
  <c r="C63" i="17"/>
  <c r="B63" i="17"/>
  <c r="K62" i="17"/>
  <c r="J62" i="17"/>
  <c r="I62" i="17"/>
  <c r="G62" i="17"/>
  <c r="C62" i="17"/>
  <c r="B62" i="17"/>
  <c r="K61" i="17"/>
  <c r="J61" i="17"/>
  <c r="I61" i="17"/>
  <c r="G61" i="17"/>
  <c r="C61" i="17"/>
  <c r="B61" i="17"/>
  <c r="K60" i="17"/>
  <c r="J60" i="17"/>
  <c r="I60" i="17"/>
  <c r="G60" i="17"/>
  <c r="C60" i="17"/>
  <c r="B60" i="17"/>
  <c r="K59" i="17"/>
  <c r="J59" i="17"/>
  <c r="I59" i="17"/>
  <c r="G59" i="17"/>
  <c r="C59" i="17"/>
  <c r="B59" i="17"/>
  <c r="K58" i="17"/>
  <c r="J58" i="17"/>
  <c r="I58" i="17"/>
  <c r="G58" i="17"/>
  <c r="C58" i="17"/>
  <c r="B58" i="17"/>
  <c r="K57" i="17"/>
  <c r="J57" i="17"/>
  <c r="I57" i="17"/>
  <c r="G57" i="17"/>
  <c r="C57" i="17"/>
  <c r="B57" i="17"/>
  <c r="K56" i="17"/>
  <c r="J56" i="17"/>
  <c r="I56" i="17"/>
  <c r="G56" i="17"/>
  <c r="C56" i="17"/>
  <c r="B56" i="17"/>
  <c r="K55" i="17"/>
  <c r="J55" i="17"/>
  <c r="I55" i="17"/>
  <c r="G55" i="17"/>
  <c r="C55" i="17"/>
  <c r="B55" i="17"/>
  <c r="K54" i="17"/>
  <c r="J54" i="17"/>
  <c r="I54" i="17"/>
  <c r="G54" i="17"/>
  <c r="C54" i="17"/>
  <c r="B54" i="17"/>
  <c r="K53" i="17"/>
  <c r="J53" i="17"/>
  <c r="I53" i="17"/>
  <c r="G53" i="17"/>
  <c r="C53" i="17"/>
  <c r="B53" i="17"/>
  <c r="K52" i="17"/>
  <c r="J52" i="17"/>
  <c r="I52" i="17"/>
  <c r="G52" i="17"/>
  <c r="C52" i="17"/>
  <c r="B52" i="17"/>
  <c r="K51" i="17"/>
  <c r="J51" i="17"/>
  <c r="I51" i="17"/>
  <c r="G51" i="17"/>
  <c r="C51" i="17"/>
  <c r="B51" i="17"/>
  <c r="K50" i="17"/>
  <c r="J50" i="17"/>
  <c r="I50" i="17"/>
  <c r="G50" i="17"/>
  <c r="C50" i="17"/>
  <c r="B50" i="17"/>
  <c r="K49" i="17"/>
  <c r="J49" i="17"/>
  <c r="I49" i="17"/>
  <c r="G49" i="17"/>
  <c r="C49" i="17"/>
  <c r="B49" i="17"/>
  <c r="K48" i="17"/>
  <c r="J48" i="17"/>
  <c r="I48" i="17"/>
  <c r="G48" i="17"/>
  <c r="C48" i="17"/>
  <c r="B48" i="17"/>
  <c r="K47" i="17"/>
  <c r="J47" i="17"/>
  <c r="I47" i="17"/>
  <c r="G47" i="17"/>
  <c r="C47" i="17"/>
  <c r="B47" i="17"/>
  <c r="K46" i="17"/>
  <c r="J46" i="17"/>
  <c r="I46" i="17"/>
  <c r="G46" i="17"/>
  <c r="C46" i="17"/>
  <c r="B46" i="17"/>
  <c r="K45" i="17"/>
  <c r="J45" i="17"/>
  <c r="I45" i="17"/>
  <c r="G45" i="17"/>
  <c r="C45" i="17"/>
  <c r="B45" i="17"/>
  <c r="K44" i="17"/>
  <c r="J44" i="17"/>
  <c r="I44" i="17"/>
  <c r="G44" i="17"/>
  <c r="C44" i="17"/>
  <c r="B44" i="17"/>
  <c r="K43" i="17"/>
  <c r="J43" i="17"/>
  <c r="I43" i="17"/>
  <c r="G43" i="17"/>
  <c r="C43" i="17"/>
  <c r="B43" i="17"/>
  <c r="K42" i="17"/>
  <c r="J42" i="17"/>
  <c r="I42" i="17"/>
  <c r="G42" i="17"/>
  <c r="C42" i="17"/>
  <c r="B42" i="17"/>
  <c r="K41" i="17"/>
  <c r="J41" i="17"/>
  <c r="I41" i="17"/>
  <c r="G41" i="17"/>
  <c r="C41" i="17"/>
  <c r="B41" i="17"/>
  <c r="K40" i="17"/>
  <c r="J40" i="17"/>
  <c r="I40" i="17"/>
  <c r="G40" i="17"/>
  <c r="C40" i="17"/>
  <c r="B40" i="17"/>
  <c r="K39" i="17"/>
  <c r="J39" i="17"/>
  <c r="I39" i="17"/>
  <c r="G39" i="17"/>
  <c r="C39" i="17"/>
  <c r="B39" i="17"/>
  <c r="K38" i="17"/>
  <c r="J38" i="17"/>
  <c r="I38" i="17"/>
  <c r="G38" i="17"/>
  <c r="C38" i="17"/>
  <c r="B38" i="17"/>
  <c r="K37" i="17"/>
  <c r="J37" i="17"/>
  <c r="I37" i="17"/>
  <c r="G37" i="17"/>
  <c r="C37" i="17"/>
  <c r="B37" i="17"/>
  <c r="K36" i="17"/>
  <c r="J36" i="17"/>
  <c r="I36" i="17"/>
  <c r="G36" i="17"/>
  <c r="C36" i="17"/>
  <c r="B36" i="17"/>
  <c r="K35" i="17"/>
  <c r="J35" i="17"/>
  <c r="I35" i="17"/>
  <c r="G35" i="17"/>
  <c r="C35" i="17"/>
  <c r="B35" i="17"/>
  <c r="K34" i="17"/>
  <c r="J34" i="17"/>
  <c r="I34" i="17"/>
  <c r="G34" i="17"/>
  <c r="C34" i="17"/>
  <c r="B34" i="17"/>
  <c r="K33" i="17"/>
  <c r="J33" i="17"/>
  <c r="I33" i="17"/>
  <c r="G33" i="17"/>
  <c r="C33" i="17"/>
  <c r="B33" i="17"/>
  <c r="K32" i="17"/>
  <c r="J32" i="17"/>
  <c r="I32" i="17"/>
  <c r="G32" i="17"/>
  <c r="C32" i="17"/>
  <c r="B32" i="17"/>
  <c r="K31" i="17"/>
  <c r="J31" i="17"/>
  <c r="I31" i="17"/>
  <c r="G31" i="17"/>
  <c r="C31" i="17"/>
  <c r="B31" i="17"/>
  <c r="K30" i="17"/>
  <c r="J30" i="17"/>
  <c r="I30" i="17"/>
  <c r="G30" i="17"/>
  <c r="C30" i="17"/>
  <c r="B30" i="17"/>
  <c r="K29" i="17"/>
  <c r="J29" i="17"/>
  <c r="I29" i="17"/>
  <c r="G29" i="17"/>
  <c r="C29" i="17"/>
  <c r="B29" i="17"/>
  <c r="K28" i="17"/>
  <c r="J28" i="17"/>
  <c r="I28" i="17"/>
  <c r="G28" i="17"/>
  <c r="C28" i="17"/>
  <c r="B28" i="17"/>
  <c r="K27" i="17"/>
  <c r="J27" i="17"/>
  <c r="I27" i="17"/>
  <c r="G27" i="17"/>
  <c r="C27" i="17"/>
  <c r="B27" i="17"/>
  <c r="K26" i="17"/>
  <c r="J26" i="17"/>
  <c r="I26" i="17"/>
  <c r="G26" i="17"/>
  <c r="C26" i="17"/>
  <c r="B26" i="17"/>
  <c r="K25" i="17"/>
  <c r="J25" i="17"/>
  <c r="I25" i="17"/>
  <c r="G25" i="17"/>
  <c r="C25" i="17"/>
  <c r="B25" i="17"/>
  <c r="K24" i="17"/>
  <c r="J24" i="17"/>
  <c r="I24" i="17"/>
  <c r="G24" i="17"/>
  <c r="C24" i="17"/>
  <c r="B24" i="17"/>
  <c r="K23" i="17"/>
  <c r="J23" i="17"/>
  <c r="I23" i="17"/>
  <c r="G23" i="17"/>
  <c r="C23" i="17"/>
  <c r="B23" i="17"/>
  <c r="K22" i="17"/>
  <c r="J22" i="17"/>
  <c r="I22" i="17"/>
  <c r="G22" i="17"/>
  <c r="C22" i="17"/>
  <c r="B22" i="17"/>
  <c r="K21" i="17"/>
  <c r="J21" i="17"/>
  <c r="I21" i="17"/>
  <c r="G21" i="17"/>
  <c r="C21" i="17"/>
  <c r="B21" i="17"/>
  <c r="K20" i="17"/>
  <c r="J20" i="17"/>
  <c r="I20" i="17"/>
  <c r="G20" i="17"/>
  <c r="C20" i="17"/>
  <c r="B20" i="17"/>
  <c r="K19" i="17"/>
  <c r="J19" i="17"/>
  <c r="I19" i="17"/>
  <c r="G19" i="17"/>
  <c r="C19" i="17"/>
  <c r="B19" i="17"/>
  <c r="K18" i="17"/>
  <c r="J18" i="17"/>
  <c r="I18" i="17"/>
  <c r="G18" i="17"/>
  <c r="C18" i="17"/>
  <c r="B18" i="17"/>
  <c r="K17" i="17"/>
  <c r="J17" i="17"/>
  <c r="I17" i="17"/>
  <c r="G17" i="17"/>
  <c r="C17" i="17"/>
  <c r="B17" i="17"/>
  <c r="K16" i="17"/>
  <c r="J16" i="17"/>
  <c r="I16" i="17"/>
  <c r="G16" i="17"/>
  <c r="C16" i="17"/>
  <c r="B16" i="17"/>
  <c r="K15" i="17"/>
  <c r="J15" i="17"/>
  <c r="I15" i="17"/>
  <c r="G15" i="17"/>
  <c r="C15" i="17"/>
  <c r="B15" i="17"/>
  <c r="K14" i="17"/>
  <c r="J14" i="17"/>
  <c r="I14" i="17"/>
  <c r="G14" i="17"/>
  <c r="C14" i="17"/>
  <c r="B14" i="17"/>
  <c r="K13" i="17"/>
  <c r="J13" i="17"/>
  <c r="I13" i="17"/>
  <c r="G13" i="17"/>
  <c r="C13" i="17"/>
  <c r="B13" i="17"/>
  <c r="K12" i="17"/>
  <c r="J12" i="17"/>
  <c r="I12" i="17"/>
  <c r="G12" i="17"/>
  <c r="C12" i="17"/>
  <c r="B12" i="17"/>
  <c r="K11" i="17"/>
  <c r="J11" i="17"/>
  <c r="I11" i="17"/>
  <c r="G11" i="17"/>
  <c r="C11" i="17"/>
  <c r="B11" i="17"/>
  <c r="K10" i="17"/>
  <c r="J10" i="17"/>
  <c r="I10" i="17"/>
  <c r="G10" i="17"/>
  <c r="C10" i="17"/>
  <c r="B10" i="17"/>
  <c r="K9" i="17"/>
  <c r="J9" i="17"/>
  <c r="I9" i="17"/>
  <c r="G9" i="17"/>
  <c r="C9" i="17"/>
  <c r="B9" i="17"/>
  <c r="K8" i="17"/>
  <c r="J8" i="17"/>
  <c r="I8" i="17"/>
  <c r="G8" i="17"/>
  <c r="C8" i="17"/>
  <c r="B8" i="17"/>
  <c r="K7" i="17"/>
  <c r="J7" i="17"/>
  <c r="I7" i="17"/>
  <c r="G7" i="17"/>
  <c r="C7" i="17"/>
  <c r="B7" i="17"/>
  <c r="K6" i="17"/>
  <c r="J6" i="17"/>
  <c r="I6" i="17"/>
  <c r="G6" i="17"/>
  <c r="C6" i="17"/>
  <c r="B6" i="17"/>
  <c r="K5" i="17"/>
  <c r="J5" i="17"/>
  <c r="I5" i="17"/>
  <c r="G5" i="17"/>
  <c r="C5" i="17"/>
  <c r="B5" i="17"/>
  <c r="K4" i="17"/>
  <c r="J4" i="17"/>
  <c r="I4" i="17"/>
  <c r="G4" i="17"/>
  <c r="C4" i="17"/>
  <c r="B4" i="17"/>
  <c r="K3" i="17"/>
  <c r="J3" i="17"/>
  <c r="I3" i="17"/>
  <c r="G3" i="17"/>
  <c r="C3" i="17"/>
  <c r="B3" i="17"/>
  <c r="K2" i="17"/>
  <c r="J2" i="17"/>
  <c r="C2" i="17"/>
  <c r="B2" i="17"/>
  <c r="I65" i="16"/>
  <c r="H65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D32" i="16"/>
  <c r="D33" i="16"/>
  <c r="A33" i="16"/>
  <c r="A34" i="16"/>
  <c r="D34" i="16"/>
  <c r="D35" i="16"/>
  <c r="A35" i="16"/>
  <c r="A36" i="16"/>
  <c r="E36" i="16"/>
  <c r="D36" i="16"/>
  <c r="D37" i="16"/>
  <c r="A37" i="16"/>
  <c r="A38" i="16"/>
  <c r="E38" i="16"/>
  <c r="D38" i="16"/>
  <c r="D39" i="16"/>
  <c r="A39" i="16"/>
  <c r="A40" i="16"/>
  <c r="E40" i="16"/>
  <c r="D40" i="16"/>
  <c r="D41" i="16"/>
  <c r="A41" i="16"/>
  <c r="A42" i="16"/>
  <c r="E42" i="16"/>
  <c r="D42" i="16"/>
  <c r="D43" i="16"/>
  <c r="A43" i="16"/>
  <c r="A44" i="16"/>
  <c r="E44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C65" i="16"/>
  <c r="B65" i="16"/>
  <c r="I64" i="16"/>
  <c r="H64" i="16"/>
  <c r="C64" i="16"/>
  <c r="B64" i="16"/>
  <c r="I63" i="16"/>
  <c r="H63" i="16"/>
  <c r="C63" i="16"/>
  <c r="B63" i="16"/>
  <c r="I62" i="16"/>
  <c r="H62" i="16"/>
  <c r="C62" i="16"/>
  <c r="B62" i="16"/>
  <c r="I61" i="16"/>
  <c r="H61" i="16"/>
  <c r="C61" i="16"/>
  <c r="B61" i="16"/>
  <c r="I60" i="16"/>
  <c r="H60" i="16"/>
  <c r="C60" i="16"/>
  <c r="B60" i="16"/>
  <c r="I59" i="16"/>
  <c r="H59" i="16"/>
  <c r="C59" i="16"/>
  <c r="B59" i="16"/>
  <c r="I58" i="16"/>
  <c r="H58" i="16"/>
  <c r="C58" i="16"/>
  <c r="B58" i="16"/>
  <c r="I57" i="16"/>
  <c r="H57" i="16"/>
  <c r="C57" i="16"/>
  <c r="B57" i="16"/>
  <c r="I56" i="16"/>
  <c r="H56" i="16"/>
  <c r="C56" i="16"/>
  <c r="B56" i="16"/>
  <c r="I55" i="16"/>
  <c r="H55" i="16"/>
  <c r="C55" i="16"/>
  <c r="B55" i="16"/>
  <c r="I54" i="16"/>
  <c r="H54" i="16"/>
  <c r="C54" i="16"/>
  <c r="B54" i="16"/>
  <c r="I53" i="16"/>
  <c r="H53" i="16"/>
  <c r="C53" i="16"/>
  <c r="B53" i="16"/>
  <c r="I52" i="16"/>
  <c r="H52" i="16"/>
  <c r="C52" i="16"/>
  <c r="B52" i="16"/>
  <c r="I51" i="16"/>
  <c r="H51" i="16"/>
  <c r="C51" i="16"/>
  <c r="B51" i="16"/>
  <c r="I50" i="16"/>
  <c r="H50" i="16"/>
  <c r="C50" i="16"/>
  <c r="B50" i="16"/>
  <c r="I49" i="16"/>
  <c r="H49" i="16"/>
  <c r="C49" i="16"/>
  <c r="B49" i="16"/>
  <c r="I48" i="16"/>
  <c r="H48" i="16"/>
  <c r="C48" i="16"/>
  <c r="B48" i="16"/>
  <c r="I47" i="16"/>
  <c r="H47" i="16"/>
  <c r="C47" i="16"/>
  <c r="B47" i="16"/>
  <c r="I46" i="16"/>
  <c r="H46" i="16"/>
  <c r="C46" i="16"/>
  <c r="B46" i="16"/>
  <c r="I45" i="16"/>
  <c r="H45" i="16"/>
  <c r="C45" i="16"/>
  <c r="B45" i="16"/>
  <c r="I44" i="16"/>
  <c r="H44" i="16"/>
  <c r="C44" i="16"/>
  <c r="B44" i="16"/>
  <c r="I43" i="16"/>
  <c r="H43" i="16"/>
  <c r="C43" i="16"/>
  <c r="B43" i="16"/>
  <c r="I42" i="16"/>
  <c r="H42" i="16"/>
  <c r="C42" i="16"/>
  <c r="B42" i="16"/>
  <c r="I41" i="16"/>
  <c r="H41" i="16"/>
  <c r="C41" i="16"/>
  <c r="B41" i="16"/>
  <c r="I40" i="16"/>
  <c r="H40" i="16"/>
  <c r="C40" i="16"/>
  <c r="B40" i="16"/>
  <c r="I39" i="16"/>
  <c r="H39" i="16"/>
  <c r="C39" i="16"/>
  <c r="B39" i="16"/>
  <c r="I38" i="16"/>
  <c r="H38" i="16"/>
  <c r="C38" i="16"/>
  <c r="B38" i="16"/>
  <c r="I37" i="16"/>
  <c r="H37" i="16"/>
  <c r="C37" i="16"/>
  <c r="B37" i="16"/>
  <c r="I36" i="16"/>
  <c r="H36" i="16"/>
  <c r="C36" i="16"/>
  <c r="B36" i="16"/>
  <c r="I35" i="16"/>
  <c r="H35" i="16"/>
  <c r="C35" i="16"/>
  <c r="B35" i="16"/>
  <c r="I34" i="16"/>
  <c r="H34" i="16"/>
  <c r="C34" i="16"/>
  <c r="B34" i="16"/>
  <c r="I33" i="16"/>
  <c r="H33" i="16"/>
  <c r="C33" i="16"/>
  <c r="B33" i="16"/>
  <c r="I32" i="16"/>
  <c r="H32" i="16"/>
  <c r="C32" i="16"/>
  <c r="B32" i="16"/>
  <c r="I31" i="16"/>
  <c r="H31" i="16"/>
  <c r="C31" i="16"/>
  <c r="B31" i="16"/>
  <c r="I30" i="16"/>
  <c r="H30" i="16"/>
  <c r="C30" i="16"/>
  <c r="B30" i="16"/>
  <c r="I29" i="16"/>
  <c r="H29" i="16"/>
  <c r="C29" i="16"/>
  <c r="B29" i="16"/>
  <c r="I28" i="16"/>
  <c r="H28" i="16"/>
  <c r="C28" i="16"/>
  <c r="B28" i="16"/>
  <c r="I27" i="16"/>
  <c r="H27" i="16"/>
  <c r="C27" i="16"/>
  <c r="B27" i="16"/>
  <c r="I26" i="16"/>
  <c r="H26" i="16"/>
  <c r="C26" i="16"/>
  <c r="B26" i="16"/>
  <c r="I25" i="16"/>
  <c r="H25" i="16"/>
  <c r="C25" i="16"/>
  <c r="B25" i="16"/>
  <c r="I24" i="16"/>
  <c r="H24" i="16"/>
  <c r="C24" i="16"/>
  <c r="B24" i="16"/>
  <c r="I23" i="16"/>
  <c r="H23" i="16"/>
  <c r="C23" i="16"/>
  <c r="B23" i="16"/>
  <c r="I22" i="16"/>
  <c r="H22" i="16"/>
  <c r="C22" i="16"/>
  <c r="B22" i="16"/>
  <c r="I21" i="16"/>
  <c r="H21" i="16"/>
  <c r="C21" i="16"/>
  <c r="B21" i="16"/>
  <c r="I20" i="16"/>
  <c r="H20" i="16"/>
  <c r="C20" i="16"/>
  <c r="B20" i="16"/>
  <c r="I19" i="16"/>
  <c r="H19" i="16"/>
  <c r="C19" i="16"/>
  <c r="B19" i="16"/>
  <c r="I18" i="16"/>
  <c r="H18" i="16"/>
  <c r="C18" i="16"/>
  <c r="B18" i="16"/>
  <c r="I17" i="16"/>
  <c r="H17" i="16"/>
  <c r="C17" i="16"/>
  <c r="B17" i="16"/>
  <c r="I16" i="16"/>
  <c r="H16" i="16"/>
  <c r="C16" i="16"/>
  <c r="B16" i="16"/>
  <c r="I15" i="16"/>
  <c r="H15" i="16"/>
  <c r="C15" i="16"/>
  <c r="B15" i="16"/>
  <c r="I14" i="16"/>
  <c r="H14" i="16"/>
  <c r="C14" i="16"/>
  <c r="B14" i="16"/>
  <c r="I13" i="16"/>
  <c r="H13" i="16"/>
  <c r="C13" i="16"/>
  <c r="B13" i="16"/>
  <c r="I12" i="16"/>
  <c r="H12" i="16"/>
  <c r="C12" i="16"/>
  <c r="B12" i="16"/>
  <c r="I11" i="16"/>
  <c r="H11" i="16"/>
  <c r="C11" i="16"/>
  <c r="B11" i="16"/>
  <c r="I10" i="16"/>
  <c r="H10" i="16"/>
  <c r="C10" i="16"/>
  <c r="B10" i="16"/>
  <c r="I9" i="16"/>
  <c r="H9" i="16"/>
  <c r="C9" i="16"/>
  <c r="B9" i="16"/>
  <c r="I8" i="16"/>
  <c r="H8" i="16"/>
  <c r="C8" i="16"/>
  <c r="B8" i="16"/>
  <c r="I7" i="16"/>
  <c r="H7" i="16"/>
  <c r="C7" i="16"/>
  <c r="B7" i="16"/>
  <c r="I6" i="16"/>
  <c r="H6" i="16"/>
  <c r="C6" i="16"/>
  <c r="B6" i="16"/>
  <c r="I5" i="16"/>
  <c r="H5" i="16"/>
  <c r="C5" i="16"/>
  <c r="B5" i="16"/>
  <c r="I4" i="16"/>
  <c r="H4" i="16"/>
  <c r="C4" i="16"/>
  <c r="B4" i="16"/>
  <c r="I3" i="16"/>
  <c r="H3" i="16"/>
  <c r="C3" i="16"/>
  <c r="B3" i="16"/>
  <c r="I2" i="16"/>
  <c r="H2" i="16"/>
  <c r="C2" i="16"/>
  <c r="B2" i="16"/>
  <c r="F63" i="13"/>
  <c r="H63" i="13"/>
  <c r="H62" i="13"/>
  <c r="F62" i="13"/>
  <c r="H32" i="13"/>
  <c r="F32" i="13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D3" i="13"/>
  <c r="G3" i="13"/>
  <c r="D3" i="14"/>
  <c r="G3" i="14"/>
  <c r="K65" i="14"/>
  <c r="J65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I65" i="14"/>
  <c r="G65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C65" i="14"/>
  <c r="B65" i="14"/>
  <c r="K64" i="14"/>
  <c r="J64" i="14"/>
  <c r="I64" i="14"/>
  <c r="G64" i="14"/>
  <c r="C64" i="14"/>
  <c r="B64" i="14"/>
  <c r="K63" i="14"/>
  <c r="J63" i="14"/>
  <c r="I63" i="14"/>
  <c r="G63" i="14"/>
  <c r="C63" i="14"/>
  <c r="B63" i="14"/>
  <c r="K62" i="14"/>
  <c r="J62" i="14"/>
  <c r="I62" i="14"/>
  <c r="G62" i="14"/>
  <c r="C62" i="14"/>
  <c r="B62" i="14"/>
  <c r="K61" i="14"/>
  <c r="J61" i="14"/>
  <c r="I61" i="14"/>
  <c r="G61" i="14"/>
  <c r="C61" i="14"/>
  <c r="B61" i="14"/>
  <c r="K60" i="14"/>
  <c r="J60" i="14"/>
  <c r="I60" i="14"/>
  <c r="G60" i="14"/>
  <c r="C60" i="14"/>
  <c r="B60" i="14"/>
  <c r="K59" i="14"/>
  <c r="J59" i="14"/>
  <c r="I59" i="14"/>
  <c r="G59" i="14"/>
  <c r="C59" i="14"/>
  <c r="B59" i="14"/>
  <c r="K58" i="14"/>
  <c r="J58" i="14"/>
  <c r="I58" i="14"/>
  <c r="G58" i="14"/>
  <c r="C58" i="14"/>
  <c r="B58" i="14"/>
  <c r="K57" i="14"/>
  <c r="J57" i="14"/>
  <c r="I57" i="14"/>
  <c r="G57" i="14"/>
  <c r="C57" i="14"/>
  <c r="B57" i="14"/>
  <c r="K56" i="14"/>
  <c r="J56" i="14"/>
  <c r="I56" i="14"/>
  <c r="G56" i="14"/>
  <c r="C56" i="14"/>
  <c r="B56" i="14"/>
  <c r="K55" i="14"/>
  <c r="J55" i="14"/>
  <c r="I55" i="14"/>
  <c r="G55" i="14"/>
  <c r="C55" i="14"/>
  <c r="B55" i="14"/>
  <c r="K54" i="14"/>
  <c r="J54" i="14"/>
  <c r="I54" i="14"/>
  <c r="G54" i="14"/>
  <c r="C54" i="14"/>
  <c r="B54" i="14"/>
  <c r="K53" i="14"/>
  <c r="J53" i="14"/>
  <c r="I53" i="14"/>
  <c r="G53" i="14"/>
  <c r="C53" i="14"/>
  <c r="B53" i="14"/>
  <c r="K52" i="14"/>
  <c r="J52" i="14"/>
  <c r="I52" i="14"/>
  <c r="G52" i="14"/>
  <c r="C52" i="14"/>
  <c r="B52" i="14"/>
  <c r="K51" i="14"/>
  <c r="J51" i="14"/>
  <c r="I51" i="14"/>
  <c r="G51" i="14"/>
  <c r="C51" i="14"/>
  <c r="B51" i="14"/>
  <c r="K50" i="14"/>
  <c r="J50" i="14"/>
  <c r="I50" i="14"/>
  <c r="G50" i="14"/>
  <c r="C50" i="14"/>
  <c r="B50" i="14"/>
  <c r="K49" i="14"/>
  <c r="J49" i="14"/>
  <c r="I49" i="14"/>
  <c r="G49" i="14"/>
  <c r="C49" i="14"/>
  <c r="B49" i="14"/>
  <c r="K48" i="14"/>
  <c r="J48" i="14"/>
  <c r="I48" i="14"/>
  <c r="G48" i="14"/>
  <c r="C48" i="14"/>
  <c r="B48" i="14"/>
  <c r="K47" i="14"/>
  <c r="J47" i="14"/>
  <c r="I47" i="14"/>
  <c r="G47" i="14"/>
  <c r="C47" i="14"/>
  <c r="B47" i="14"/>
  <c r="K46" i="14"/>
  <c r="J46" i="14"/>
  <c r="I46" i="14"/>
  <c r="G46" i="14"/>
  <c r="C46" i="14"/>
  <c r="B46" i="14"/>
  <c r="K45" i="14"/>
  <c r="J45" i="14"/>
  <c r="I45" i="14"/>
  <c r="G45" i="14"/>
  <c r="C45" i="14"/>
  <c r="B45" i="14"/>
  <c r="K44" i="14"/>
  <c r="J44" i="14"/>
  <c r="I44" i="14"/>
  <c r="G44" i="14"/>
  <c r="C44" i="14"/>
  <c r="B44" i="14"/>
  <c r="K43" i="14"/>
  <c r="J43" i="14"/>
  <c r="I43" i="14"/>
  <c r="G43" i="14"/>
  <c r="C43" i="14"/>
  <c r="B43" i="14"/>
  <c r="K42" i="14"/>
  <c r="J42" i="14"/>
  <c r="I42" i="14"/>
  <c r="G42" i="14"/>
  <c r="C42" i="14"/>
  <c r="B42" i="14"/>
  <c r="K41" i="14"/>
  <c r="J41" i="14"/>
  <c r="I41" i="14"/>
  <c r="G41" i="14"/>
  <c r="C41" i="14"/>
  <c r="B41" i="14"/>
  <c r="K40" i="14"/>
  <c r="J40" i="14"/>
  <c r="I40" i="14"/>
  <c r="G40" i="14"/>
  <c r="C40" i="14"/>
  <c r="B40" i="14"/>
  <c r="K39" i="14"/>
  <c r="J39" i="14"/>
  <c r="I39" i="14"/>
  <c r="G39" i="14"/>
  <c r="C39" i="14"/>
  <c r="B39" i="14"/>
  <c r="K38" i="14"/>
  <c r="J38" i="14"/>
  <c r="I38" i="14"/>
  <c r="G38" i="14"/>
  <c r="C38" i="14"/>
  <c r="B38" i="14"/>
  <c r="K37" i="14"/>
  <c r="J37" i="14"/>
  <c r="I37" i="14"/>
  <c r="G37" i="14"/>
  <c r="C37" i="14"/>
  <c r="B37" i="14"/>
  <c r="K36" i="14"/>
  <c r="J36" i="14"/>
  <c r="I36" i="14"/>
  <c r="G36" i="14"/>
  <c r="C36" i="14"/>
  <c r="B36" i="14"/>
  <c r="K35" i="14"/>
  <c r="J35" i="14"/>
  <c r="I35" i="14"/>
  <c r="G35" i="14"/>
  <c r="C35" i="14"/>
  <c r="B35" i="14"/>
  <c r="K34" i="14"/>
  <c r="J34" i="14"/>
  <c r="I34" i="14"/>
  <c r="G34" i="14"/>
  <c r="C34" i="14"/>
  <c r="B34" i="14"/>
  <c r="K33" i="14"/>
  <c r="J33" i="14"/>
  <c r="I33" i="14"/>
  <c r="G33" i="14"/>
  <c r="C33" i="14"/>
  <c r="B33" i="14"/>
  <c r="K32" i="14"/>
  <c r="J32" i="14"/>
  <c r="I32" i="14"/>
  <c r="G32" i="14"/>
  <c r="C32" i="14"/>
  <c r="B32" i="14"/>
  <c r="K31" i="14"/>
  <c r="J31" i="14"/>
  <c r="I31" i="14"/>
  <c r="G31" i="14"/>
  <c r="C31" i="14"/>
  <c r="B31" i="14"/>
  <c r="K30" i="14"/>
  <c r="J30" i="14"/>
  <c r="I30" i="14"/>
  <c r="G30" i="14"/>
  <c r="C30" i="14"/>
  <c r="B30" i="14"/>
  <c r="K29" i="14"/>
  <c r="J29" i="14"/>
  <c r="I29" i="14"/>
  <c r="G29" i="14"/>
  <c r="C29" i="14"/>
  <c r="B29" i="14"/>
  <c r="K28" i="14"/>
  <c r="J28" i="14"/>
  <c r="I28" i="14"/>
  <c r="G28" i="14"/>
  <c r="C28" i="14"/>
  <c r="B28" i="14"/>
  <c r="K27" i="14"/>
  <c r="J27" i="14"/>
  <c r="I27" i="14"/>
  <c r="G27" i="14"/>
  <c r="C27" i="14"/>
  <c r="B27" i="14"/>
  <c r="K26" i="14"/>
  <c r="J26" i="14"/>
  <c r="I26" i="14"/>
  <c r="G26" i="14"/>
  <c r="C26" i="14"/>
  <c r="B26" i="14"/>
  <c r="K25" i="14"/>
  <c r="J25" i="14"/>
  <c r="I25" i="14"/>
  <c r="G25" i="14"/>
  <c r="C25" i="14"/>
  <c r="B25" i="14"/>
  <c r="K24" i="14"/>
  <c r="J24" i="14"/>
  <c r="I24" i="14"/>
  <c r="G24" i="14"/>
  <c r="C24" i="14"/>
  <c r="B24" i="14"/>
  <c r="K23" i="14"/>
  <c r="J23" i="14"/>
  <c r="I23" i="14"/>
  <c r="G23" i="14"/>
  <c r="C23" i="14"/>
  <c r="B23" i="14"/>
  <c r="K22" i="14"/>
  <c r="J22" i="14"/>
  <c r="I22" i="14"/>
  <c r="G22" i="14"/>
  <c r="C22" i="14"/>
  <c r="B22" i="14"/>
  <c r="K21" i="14"/>
  <c r="J21" i="14"/>
  <c r="I21" i="14"/>
  <c r="G21" i="14"/>
  <c r="C21" i="14"/>
  <c r="B21" i="14"/>
  <c r="K20" i="14"/>
  <c r="J20" i="14"/>
  <c r="I20" i="14"/>
  <c r="G20" i="14"/>
  <c r="C20" i="14"/>
  <c r="B20" i="14"/>
  <c r="K19" i="14"/>
  <c r="J19" i="14"/>
  <c r="I19" i="14"/>
  <c r="G19" i="14"/>
  <c r="C19" i="14"/>
  <c r="B19" i="14"/>
  <c r="K18" i="14"/>
  <c r="J18" i="14"/>
  <c r="I18" i="14"/>
  <c r="G18" i="14"/>
  <c r="C18" i="14"/>
  <c r="B18" i="14"/>
  <c r="K17" i="14"/>
  <c r="J17" i="14"/>
  <c r="I17" i="14"/>
  <c r="G17" i="14"/>
  <c r="C17" i="14"/>
  <c r="B17" i="14"/>
  <c r="K16" i="14"/>
  <c r="J16" i="14"/>
  <c r="I16" i="14"/>
  <c r="G16" i="14"/>
  <c r="C16" i="14"/>
  <c r="B16" i="14"/>
  <c r="K15" i="14"/>
  <c r="J15" i="14"/>
  <c r="I15" i="14"/>
  <c r="G15" i="14"/>
  <c r="C15" i="14"/>
  <c r="B15" i="14"/>
  <c r="K14" i="14"/>
  <c r="J14" i="14"/>
  <c r="I14" i="14"/>
  <c r="G14" i="14"/>
  <c r="C14" i="14"/>
  <c r="B14" i="14"/>
  <c r="K13" i="14"/>
  <c r="J13" i="14"/>
  <c r="I13" i="14"/>
  <c r="G13" i="14"/>
  <c r="C13" i="14"/>
  <c r="B13" i="14"/>
  <c r="K12" i="14"/>
  <c r="J12" i="14"/>
  <c r="I12" i="14"/>
  <c r="G12" i="14"/>
  <c r="C12" i="14"/>
  <c r="B12" i="14"/>
  <c r="K11" i="14"/>
  <c r="J11" i="14"/>
  <c r="I11" i="14"/>
  <c r="G11" i="14"/>
  <c r="C11" i="14"/>
  <c r="B11" i="14"/>
  <c r="K10" i="14"/>
  <c r="J10" i="14"/>
  <c r="I10" i="14"/>
  <c r="G10" i="14"/>
  <c r="C10" i="14"/>
  <c r="B10" i="14"/>
  <c r="K9" i="14"/>
  <c r="J9" i="14"/>
  <c r="I9" i="14"/>
  <c r="G9" i="14"/>
  <c r="C9" i="14"/>
  <c r="B9" i="14"/>
  <c r="K8" i="14"/>
  <c r="J8" i="14"/>
  <c r="I8" i="14"/>
  <c r="G8" i="14"/>
  <c r="C8" i="14"/>
  <c r="B8" i="14"/>
  <c r="K7" i="14"/>
  <c r="J7" i="14"/>
  <c r="I7" i="14"/>
  <c r="G7" i="14"/>
  <c r="C7" i="14"/>
  <c r="B7" i="14"/>
  <c r="K6" i="14"/>
  <c r="J6" i="14"/>
  <c r="I6" i="14"/>
  <c r="G6" i="14"/>
  <c r="C6" i="14"/>
  <c r="B6" i="14"/>
  <c r="K5" i="14"/>
  <c r="J5" i="14"/>
  <c r="I5" i="14"/>
  <c r="G5" i="14"/>
  <c r="C5" i="14"/>
  <c r="B5" i="14"/>
  <c r="K4" i="14"/>
  <c r="J4" i="14"/>
  <c r="I4" i="14"/>
  <c r="G4" i="14"/>
  <c r="C4" i="14"/>
  <c r="B4" i="14"/>
  <c r="K3" i="14"/>
  <c r="J3" i="14"/>
  <c r="I3" i="14"/>
  <c r="C3" i="14"/>
  <c r="B3" i="14"/>
  <c r="K2" i="14"/>
  <c r="J2" i="14"/>
  <c r="C2" i="14"/>
  <c r="B2" i="14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K3" i="13"/>
  <c r="F4" i="13"/>
  <c r="H4" i="13"/>
  <c r="K4" i="13"/>
  <c r="F5" i="13"/>
  <c r="H5" i="13"/>
  <c r="K5" i="13"/>
  <c r="F6" i="13"/>
  <c r="H6" i="13"/>
  <c r="K6" i="13"/>
  <c r="F7" i="13"/>
  <c r="H7" i="13"/>
  <c r="K7" i="13"/>
  <c r="F8" i="13"/>
  <c r="H8" i="13"/>
  <c r="K8" i="13"/>
  <c r="F9" i="13"/>
  <c r="H9" i="13"/>
  <c r="K9" i="13"/>
  <c r="F10" i="13"/>
  <c r="H10" i="13"/>
  <c r="K10" i="13"/>
  <c r="F11" i="13"/>
  <c r="H11" i="13"/>
  <c r="K11" i="13"/>
  <c r="F12" i="13"/>
  <c r="H12" i="13"/>
  <c r="K12" i="13"/>
  <c r="F13" i="13"/>
  <c r="H13" i="13"/>
  <c r="K13" i="13"/>
  <c r="F14" i="13"/>
  <c r="H14" i="13"/>
  <c r="K14" i="13"/>
  <c r="F15" i="13"/>
  <c r="H15" i="13"/>
  <c r="K15" i="13"/>
  <c r="F16" i="13"/>
  <c r="H16" i="13"/>
  <c r="K16" i="13"/>
  <c r="F17" i="13"/>
  <c r="H17" i="13"/>
  <c r="K17" i="13"/>
  <c r="F18" i="13"/>
  <c r="H18" i="13"/>
  <c r="K18" i="13"/>
  <c r="F19" i="13"/>
  <c r="H19" i="13"/>
  <c r="K19" i="13"/>
  <c r="F20" i="13"/>
  <c r="H20" i="13"/>
  <c r="K20" i="13"/>
  <c r="F21" i="13"/>
  <c r="H21" i="13"/>
  <c r="K21" i="13"/>
  <c r="F22" i="13"/>
  <c r="H22" i="13"/>
  <c r="K22" i="13"/>
  <c r="F23" i="13"/>
  <c r="H23" i="13"/>
  <c r="K23" i="13"/>
  <c r="F24" i="13"/>
  <c r="H24" i="13"/>
  <c r="K24" i="13"/>
  <c r="F25" i="13"/>
  <c r="H25" i="13"/>
  <c r="K25" i="13"/>
  <c r="F26" i="13"/>
  <c r="H26" i="13"/>
  <c r="K26" i="13"/>
  <c r="F27" i="13"/>
  <c r="H27" i="13"/>
  <c r="K27" i="13"/>
  <c r="F28" i="13"/>
  <c r="H28" i="13"/>
  <c r="K28" i="13"/>
  <c r="F29" i="13"/>
  <c r="H29" i="13"/>
  <c r="K29" i="13"/>
  <c r="F30" i="13"/>
  <c r="H30" i="13"/>
  <c r="K30" i="13"/>
  <c r="F31" i="13"/>
  <c r="H31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2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A3" i="13"/>
  <c r="A4" i="13"/>
  <c r="I4" i="13"/>
  <c r="A5" i="13"/>
  <c r="I5" i="13"/>
  <c r="A6" i="13"/>
  <c r="I6" i="13"/>
  <c r="A7" i="13"/>
  <c r="I7" i="13"/>
  <c r="A8" i="13"/>
  <c r="I8" i="13"/>
  <c r="A9" i="13"/>
  <c r="I9" i="13"/>
  <c r="A10" i="13"/>
  <c r="I10" i="13"/>
  <c r="A11" i="13"/>
  <c r="I11" i="13"/>
  <c r="A12" i="13"/>
  <c r="I12" i="13"/>
  <c r="A13" i="13"/>
  <c r="I13" i="13"/>
  <c r="A14" i="13"/>
  <c r="I14" i="13"/>
  <c r="A15" i="13"/>
  <c r="I15" i="13"/>
  <c r="A16" i="13"/>
  <c r="I16" i="13"/>
  <c r="A17" i="13"/>
  <c r="I17" i="13"/>
  <c r="A18" i="13"/>
  <c r="I18" i="13"/>
  <c r="A19" i="13"/>
  <c r="I19" i="13"/>
  <c r="A20" i="13"/>
  <c r="I20" i="13"/>
  <c r="A21" i="13"/>
  <c r="I21" i="13"/>
  <c r="A22" i="13"/>
  <c r="I22" i="13"/>
  <c r="A23" i="13"/>
  <c r="I23" i="13"/>
  <c r="A24" i="13"/>
  <c r="I24" i="13"/>
  <c r="A25" i="13"/>
  <c r="I25" i="13"/>
  <c r="A26" i="13"/>
  <c r="I26" i="13"/>
  <c r="A27" i="13"/>
  <c r="I27" i="13"/>
  <c r="A28" i="13"/>
  <c r="I28" i="13"/>
  <c r="A29" i="13"/>
  <c r="I29" i="13"/>
  <c r="A30" i="13"/>
  <c r="I30" i="13"/>
  <c r="A31" i="13"/>
  <c r="I31" i="13"/>
  <c r="A32" i="13"/>
  <c r="I32" i="13"/>
  <c r="I33" i="13"/>
  <c r="I34" i="13"/>
  <c r="I35" i="13"/>
  <c r="A33" i="13"/>
  <c r="A34" i="13"/>
  <c r="A35" i="13"/>
  <c r="I36" i="13"/>
  <c r="A36" i="13"/>
  <c r="I37" i="13"/>
  <c r="A37" i="13"/>
  <c r="I38" i="13"/>
  <c r="A38" i="13"/>
  <c r="I39" i="13"/>
  <c r="A39" i="13"/>
  <c r="I40" i="13"/>
  <c r="A40" i="13"/>
  <c r="I41" i="13"/>
  <c r="A41" i="13"/>
  <c r="I42" i="13"/>
  <c r="A42" i="13"/>
  <c r="I43" i="13"/>
  <c r="A43" i="13"/>
  <c r="I44" i="13"/>
  <c r="A44" i="13"/>
  <c r="I45" i="13"/>
  <c r="A45" i="13"/>
  <c r="I46" i="13"/>
  <c r="A46" i="13"/>
  <c r="I47" i="13"/>
  <c r="A47" i="13"/>
  <c r="I48" i="13"/>
  <c r="A48" i="13"/>
  <c r="I49" i="13"/>
  <c r="A49" i="13"/>
  <c r="I50" i="13"/>
  <c r="A50" i="13"/>
  <c r="I51" i="13"/>
  <c r="A51" i="13"/>
  <c r="I52" i="13"/>
  <c r="A52" i="13"/>
  <c r="I53" i="13"/>
  <c r="A53" i="13"/>
  <c r="I54" i="13"/>
  <c r="A54" i="13"/>
  <c r="I55" i="13"/>
  <c r="A55" i="13"/>
  <c r="I56" i="13"/>
  <c r="A56" i="13"/>
  <c r="I57" i="13"/>
  <c r="A57" i="13"/>
  <c r="I58" i="13"/>
  <c r="A58" i="13"/>
  <c r="I59" i="13"/>
  <c r="A59" i="13"/>
  <c r="I60" i="13"/>
  <c r="A60" i="13"/>
  <c r="I61" i="13"/>
  <c r="A61" i="13"/>
  <c r="I62" i="13"/>
  <c r="A62" i="13"/>
  <c r="I63" i="13"/>
  <c r="A63" i="13"/>
  <c r="I64" i="13"/>
  <c r="A64" i="13"/>
  <c r="I65" i="13"/>
  <c r="I3" i="13"/>
  <c r="A65" i="13"/>
  <c r="G65" i="13"/>
  <c r="C65" i="13"/>
  <c r="B65" i="13"/>
  <c r="G64" i="13"/>
  <c r="C64" i="13"/>
  <c r="B64" i="13"/>
  <c r="G63" i="13"/>
  <c r="C63" i="13"/>
  <c r="B63" i="13"/>
  <c r="G62" i="13"/>
  <c r="C62" i="13"/>
  <c r="B62" i="13"/>
  <c r="G61" i="13"/>
  <c r="C61" i="13"/>
  <c r="B61" i="13"/>
  <c r="G60" i="13"/>
  <c r="C60" i="13"/>
  <c r="B60" i="13"/>
  <c r="G59" i="13"/>
  <c r="C59" i="13"/>
  <c r="B59" i="13"/>
  <c r="G58" i="13"/>
  <c r="C58" i="13"/>
  <c r="B58" i="13"/>
  <c r="G57" i="13"/>
  <c r="C57" i="13"/>
  <c r="B57" i="13"/>
  <c r="G56" i="13"/>
  <c r="C56" i="13"/>
  <c r="B56" i="13"/>
  <c r="G55" i="13"/>
  <c r="C55" i="13"/>
  <c r="B55" i="13"/>
  <c r="G54" i="13"/>
  <c r="C54" i="13"/>
  <c r="B54" i="13"/>
  <c r="G53" i="13"/>
  <c r="C53" i="13"/>
  <c r="B53" i="13"/>
  <c r="G52" i="13"/>
  <c r="C52" i="13"/>
  <c r="B52" i="13"/>
  <c r="G51" i="13"/>
  <c r="C51" i="13"/>
  <c r="B51" i="13"/>
  <c r="G50" i="13"/>
  <c r="C50" i="13"/>
  <c r="B50" i="13"/>
  <c r="G49" i="13"/>
  <c r="C49" i="13"/>
  <c r="B49" i="13"/>
  <c r="G48" i="13"/>
  <c r="C48" i="13"/>
  <c r="B48" i="13"/>
  <c r="G47" i="13"/>
  <c r="C47" i="13"/>
  <c r="B47" i="13"/>
  <c r="G46" i="13"/>
  <c r="C46" i="13"/>
  <c r="B46" i="13"/>
  <c r="G45" i="13"/>
  <c r="C45" i="13"/>
  <c r="B45" i="13"/>
  <c r="G44" i="13"/>
  <c r="C44" i="13"/>
  <c r="B44" i="13"/>
  <c r="G43" i="13"/>
  <c r="C43" i="13"/>
  <c r="B43" i="13"/>
  <c r="G42" i="13"/>
  <c r="C42" i="13"/>
  <c r="B42" i="13"/>
  <c r="G41" i="13"/>
  <c r="C41" i="13"/>
  <c r="B41" i="13"/>
  <c r="G40" i="13"/>
  <c r="C40" i="13"/>
  <c r="B40" i="13"/>
  <c r="G39" i="13"/>
  <c r="C39" i="13"/>
  <c r="B39" i="13"/>
  <c r="G38" i="13"/>
  <c r="C38" i="13"/>
  <c r="B38" i="13"/>
  <c r="G37" i="13"/>
  <c r="C37" i="13"/>
  <c r="B37" i="13"/>
  <c r="G36" i="13"/>
  <c r="C36" i="13"/>
  <c r="B36" i="13"/>
  <c r="G35" i="13"/>
  <c r="C35" i="13"/>
  <c r="B35" i="13"/>
  <c r="G34" i="13"/>
  <c r="C34" i="13"/>
  <c r="B34" i="13"/>
  <c r="G33" i="13"/>
  <c r="C33" i="13"/>
  <c r="B33" i="13"/>
  <c r="G32" i="13"/>
  <c r="C32" i="13"/>
  <c r="B32" i="13"/>
  <c r="G31" i="13"/>
  <c r="C31" i="13"/>
  <c r="B31" i="13"/>
  <c r="G30" i="13"/>
  <c r="C30" i="13"/>
  <c r="B30" i="13"/>
  <c r="G29" i="13"/>
  <c r="C29" i="13"/>
  <c r="B29" i="13"/>
  <c r="G28" i="13"/>
  <c r="C28" i="13"/>
  <c r="B28" i="13"/>
  <c r="G27" i="13"/>
  <c r="C27" i="13"/>
  <c r="B27" i="13"/>
  <c r="G26" i="13"/>
  <c r="C26" i="13"/>
  <c r="B26" i="13"/>
  <c r="G25" i="13"/>
  <c r="C25" i="13"/>
  <c r="B25" i="13"/>
  <c r="G24" i="13"/>
  <c r="C24" i="13"/>
  <c r="B24" i="13"/>
  <c r="G23" i="13"/>
  <c r="C23" i="13"/>
  <c r="B23" i="13"/>
  <c r="G22" i="13"/>
  <c r="C22" i="13"/>
  <c r="B22" i="13"/>
  <c r="G21" i="13"/>
  <c r="C21" i="13"/>
  <c r="B21" i="13"/>
  <c r="G20" i="13"/>
  <c r="C20" i="13"/>
  <c r="B20" i="13"/>
  <c r="G19" i="13"/>
  <c r="C19" i="13"/>
  <c r="B19" i="13"/>
  <c r="G18" i="13"/>
  <c r="C18" i="13"/>
  <c r="B18" i="13"/>
  <c r="G17" i="13"/>
  <c r="C17" i="13"/>
  <c r="B17" i="13"/>
  <c r="G16" i="13"/>
  <c r="C16" i="13"/>
  <c r="B16" i="13"/>
  <c r="G15" i="13"/>
  <c r="C15" i="13"/>
  <c r="B15" i="13"/>
  <c r="G14" i="13"/>
  <c r="C14" i="13"/>
  <c r="B14" i="13"/>
  <c r="G13" i="13"/>
  <c r="C13" i="13"/>
  <c r="B13" i="13"/>
  <c r="G12" i="13"/>
  <c r="C12" i="13"/>
  <c r="B12" i="13"/>
  <c r="G11" i="13"/>
  <c r="C11" i="13"/>
  <c r="B11" i="13"/>
  <c r="G10" i="13"/>
  <c r="C10" i="13"/>
  <c r="B10" i="13"/>
  <c r="G9" i="13"/>
  <c r="C9" i="13"/>
  <c r="B9" i="13"/>
  <c r="G8" i="13"/>
  <c r="C8" i="13"/>
  <c r="B8" i="13"/>
  <c r="G7" i="13"/>
  <c r="C7" i="13"/>
  <c r="B7" i="13"/>
  <c r="G6" i="13"/>
  <c r="C6" i="13"/>
  <c r="B6" i="13"/>
  <c r="G5" i="13"/>
  <c r="C5" i="13"/>
  <c r="B5" i="13"/>
  <c r="G4" i="13"/>
  <c r="C4" i="13"/>
  <c r="B4" i="13"/>
  <c r="C3" i="13"/>
  <c r="B3" i="13"/>
  <c r="C2" i="13"/>
  <c r="B2" i="13"/>
</calcChain>
</file>

<file path=xl/sharedStrings.xml><?xml version="1.0" encoding="utf-8"?>
<sst xmlns="http://schemas.openxmlformats.org/spreadsheetml/2006/main" count="150" uniqueCount="15">
  <si>
    <t>avg temp</t>
  </si>
  <si>
    <t>delta temp</t>
  </si>
  <si>
    <t>ramp time</t>
  </si>
  <si>
    <t>setpointA</t>
  </si>
  <si>
    <t>setpointB</t>
  </si>
  <si>
    <t>absolute time</t>
  </si>
  <si>
    <t>pattern</t>
  </si>
  <si>
    <t>step</t>
  </si>
  <si>
    <t>number</t>
  </si>
  <si>
    <t>ramprateA</t>
  </si>
  <si>
    <t>ramprateB</t>
  </si>
  <si>
    <t>abstime</t>
  </si>
  <si>
    <t>ramptime</t>
  </si>
  <si>
    <t>avgtemp</t>
  </si>
  <si>
    <t>deltatemp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</si>
</sst>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'200C - 10C steps'!$F$1</c:f>
              <c:strCache>
                <c:ptCount val="1"/>
                <c:pt idx="0">
                  <c:v>setpointA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'200C - 10C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'200C - 10C steps'!$F$2:$F$65</c:f>
              <c:numCache>
                <c:formatCode>General</c:formatCode>
                <c:ptCount val="64"/>
                <c:pt idx="0">
                  <c:v>47.0</c:v>
                </c:pt>
                <c:pt idx="1">
                  <c:v>53.0</c:v>
                </c:pt>
                <c:pt idx="2">
                  <c:v>57.0</c:v>
                </c:pt>
                <c:pt idx="3">
                  <c:v>63.0</c:v>
                </c:pt>
                <c:pt idx="4">
                  <c:v>67.0</c:v>
                </c:pt>
                <c:pt idx="5">
                  <c:v>73.0</c:v>
                </c:pt>
                <c:pt idx="6">
                  <c:v>77.0</c:v>
                </c:pt>
                <c:pt idx="7">
                  <c:v>83.0</c:v>
                </c:pt>
                <c:pt idx="8">
                  <c:v>87.0</c:v>
                </c:pt>
                <c:pt idx="9">
                  <c:v>93.0</c:v>
                </c:pt>
                <c:pt idx="10">
                  <c:v>97.0</c:v>
                </c:pt>
                <c:pt idx="11">
                  <c:v>103.0</c:v>
                </c:pt>
                <c:pt idx="12">
                  <c:v>107.0</c:v>
                </c:pt>
                <c:pt idx="13">
                  <c:v>113.0</c:v>
                </c:pt>
                <c:pt idx="14">
                  <c:v>117.0</c:v>
                </c:pt>
                <c:pt idx="15">
                  <c:v>123.0</c:v>
                </c:pt>
                <c:pt idx="16">
                  <c:v>127.0</c:v>
                </c:pt>
                <c:pt idx="17">
                  <c:v>133.0</c:v>
                </c:pt>
                <c:pt idx="18">
                  <c:v>137.0</c:v>
                </c:pt>
                <c:pt idx="19">
                  <c:v>143.0</c:v>
                </c:pt>
                <c:pt idx="20">
                  <c:v>147.0</c:v>
                </c:pt>
                <c:pt idx="21">
                  <c:v>153.0</c:v>
                </c:pt>
                <c:pt idx="22">
                  <c:v>157.0</c:v>
                </c:pt>
                <c:pt idx="23">
                  <c:v>163.0</c:v>
                </c:pt>
                <c:pt idx="24">
                  <c:v>167.0</c:v>
                </c:pt>
                <c:pt idx="25">
                  <c:v>173.0</c:v>
                </c:pt>
                <c:pt idx="26">
                  <c:v>177.0</c:v>
                </c:pt>
                <c:pt idx="27">
                  <c:v>183.0</c:v>
                </c:pt>
                <c:pt idx="28">
                  <c:v>187.0</c:v>
                </c:pt>
                <c:pt idx="29">
                  <c:v>193.0</c:v>
                </c:pt>
                <c:pt idx="30">
                  <c:v>197.0</c:v>
                </c:pt>
                <c:pt idx="31">
                  <c:v>203.0</c:v>
                </c:pt>
                <c:pt idx="32">
                  <c:v>187.0</c:v>
                </c:pt>
                <c:pt idx="33">
                  <c:v>193.0</c:v>
                </c:pt>
                <c:pt idx="34">
                  <c:v>177.0</c:v>
                </c:pt>
                <c:pt idx="35">
                  <c:v>183.0</c:v>
                </c:pt>
                <c:pt idx="36">
                  <c:v>167.0</c:v>
                </c:pt>
                <c:pt idx="37">
                  <c:v>173.0</c:v>
                </c:pt>
                <c:pt idx="38">
                  <c:v>157.0</c:v>
                </c:pt>
                <c:pt idx="39">
                  <c:v>163.0</c:v>
                </c:pt>
                <c:pt idx="40">
                  <c:v>147.0</c:v>
                </c:pt>
                <c:pt idx="41">
                  <c:v>153.0</c:v>
                </c:pt>
                <c:pt idx="42">
                  <c:v>137.0</c:v>
                </c:pt>
                <c:pt idx="43">
                  <c:v>143.0</c:v>
                </c:pt>
                <c:pt idx="44">
                  <c:v>127.0</c:v>
                </c:pt>
                <c:pt idx="45">
                  <c:v>133.0</c:v>
                </c:pt>
                <c:pt idx="46">
                  <c:v>117.0</c:v>
                </c:pt>
                <c:pt idx="47">
                  <c:v>123.0</c:v>
                </c:pt>
                <c:pt idx="48">
                  <c:v>107.0</c:v>
                </c:pt>
                <c:pt idx="49">
                  <c:v>113.0</c:v>
                </c:pt>
                <c:pt idx="50">
                  <c:v>97.0</c:v>
                </c:pt>
                <c:pt idx="51">
                  <c:v>103.0</c:v>
                </c:pt>
                <c:pt idx="52">
                  <c:v>87.0</c:v>
                </c:pt>
                <c:pt idx="53">
                  <c:v>93.0</c:v>
                </c:pt>
                <c:pt idx="54">
                  <c:v>77.0</c:v>
                </c:pt>
                <c:pt idx="55">
                  <c:v>83.0</c:v>
                </c:pt>
                <c:pt idx="56">
                  <c:v>67.0</c:v>
                </c:pt>
                <c:pt idx="57">
                  <c:v>73.0</c:v>
                </c:pt>
                <c:pt idx="58">
                  <c:v>57.0</c:v>
                </c:pt>
                <c:pt idx="59">
                  <c:v>63.0</c:v>
                </c:pt>
                <c:pt idx="60">
                  <c:v>47.0</c:v>
                </c:pt>
                <c:pt idx="61">
                  <c:v>53.0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'200C - 10C steps'!$G$1</c:f>
              <c:strCache>
                <c:ptCount val="1"/>
                <c:pt idx="0">
                  <c:v>setpointB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'200C - 10C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'200C - 10C steps'!$G$2:$G$65</c:f>
              <c:numCache>
                <c:formatCode>General</c:formatCode>
                <c:ptCount val="64"/>
                <c:pt idx="0">
                  <c:v>53.0</c:v>
                </c:pt>
                <c:pt idx="1">
                  <c:v>47.0</c:v>
                </c:pt>
                <c:pt idx="2">
                  <c:v>63.0</c:v>
                </c:pt>
                <c:pt idx="3">
                  <c:v>57.0</c:v>
                </c:pt>
                <c:pt idx="4">
                  <c:v>73.0</c:v>
                </c:pt>
                <c:pt idx="5">
                  <c:v>67.0</c:v>
                </c:pt>
                <c:pt idx="6">
                  <c:v>83.0</c:v>
                </c:pt>
                <c:pt idx="7">
                  <c:v>77.0</c:v>
                </c:pt>
                <c:pt idx="8">
                  <c:v>93.0</c:v>
                </c:pt>
                <c:pt idx="9">
                  <c:v>87.0</c:v>
                </c:pt>
                <c:pt idx="10">
                  <c:v>103.0</c:v>
                </c:pt>
                <c:pt idx="11">
                  <c:v>97.0</c:v>
                </c:pt>
                <c:pt idx="12">
                  <c:v>113.0</c:v>
                </c:pt>
                <c:pt idx="13">
                  <c:v>107.0</c:v>
                </c:pt>
                <c:pt idx="14">
                  <c:v>123.0</c:v>
                </c:pt>
                <c:pt idx="15">
                  <c:v>117.0</c:v>
                </c:pt>
                <c:pt idx="16">
                  <c:v>133.0</c:v>
                </c:pt>
                <c:pt idx="17">
                  <c:v>127.0</c:v>
                </c:pt>
                <c:pt idx="18">
                  <c:v>143.0</c:v>
                </c:pt>
                <c:pt idx="19">
                  <c:v>137.0</c:v>
                </c:pt>
                <c:pt idx="20">
                  <c:v>153.0</c:v>
                </c:pt>
                <c:pt idx="21">
                  <c:v>147.0</c:v>
                </c:pt>
                <c:pt idx="22">
                  <c:v>163.0</c:v>
                </c:pt>
                <c:pt idx="23">
                  <c:v>157.0</c:v>
                </c:pt>
                <c:pt idx="24">
                  <c:v>173.0</c:v>
                </c:pt>
                <c:pt idx="25">
                  <c:v>167.0</c:v>
                </c:pt>
                <c:pt idx="26">
                  <c:v>183.0</c:v>
                </c:pt>
                <c:pt idx="27">
                  <c:v>177.0</c:v>
                </c:pt>
                <c:pt idx="28">
                  <c:v>193.0</c:v>
                </c:pt>
                <c:pt idx="29">
                  <c:v>187.0</c:v>
                </c:pt>
                <c:pt idx="30">
                  <c:v>203.0</c:v>
                </c:pt>
                <c:pt idx="31">
                  <c:v>197.0</c:v>
                </c:pt>
                <c:pt idx="32">
                  <c:v>193.0</c:v>
                </c:pt>
                <c:pt idx="33">
                  <c:v>187.0</c:v>
                </c:pt>
                <c:pt idx="34">
                  <c:v>183.0</c:v>
                </c:pt>
                <c:pt idx="35">
                  <c:v>177.0</c:v>
                </c:pt>
                <c:pt idx="36">
                  <c:v>173.0</c:v>
                </c:pt>
                <c:pt idx="37">
                  <c:v>167.0</c:v>
                </c:pt>
                <c:pt idx="38">
                  <c:v>163.0</c:v>
                </c:pt>
                <c:pt idx="39">
                  <c:v>157.0</c:v>
                </c:pt>
                <c:pt idx="40">
                  <c:v>153.0</c:v>
                </c:pt>
                <c:pt idx="41">
                  <c:v>147.0</c:v>
                </c:pt>
                <c:pt idx="42">
                  <c:v>143.0</c:v>
                </c:pt>
                <c:pt idx="43">
                  <c:v>137.0</c:v>
                </c:pt>
                <c:pt idx="44">
                  <c:v>133.0</c:v>
                </c:pt>
                <c:pt idx="45">
                  <c:v>127.0</c:v>
                </c:pt>
                <c:pt idx="46">
                  <c:v>123.0</c:v>
                </c:pt>
                <c:pt idx="47">
                  <c:v>117.0</c:v>
                </c:pt>
                <c:pt idx="48">
                  <c:v>113.0</c:v>
                </c:pt>
                <c:pt idx="49">
                  <c:v>107.0</c:v>
                </c:pt>
                <c:pt idx="50">
                  <c:v>103.0</c:v>
                </c:pt>
                <c:pt idx="51">
                  <c:v>97.0</c:v>
                </c:pt>
                <c:pt idx="52">
                  <c:v>93.0</c:v>
                </c:pt>
                <c:pt idx="53">
                  <c:v>87.0</c:v>
                </c:pt>
                <c:pt idx="54">
                  <c:v>83.0</c:v>
                </c:pt>
                <c:pt idx="55">
                  <c:v>77.0</c:v>
                </c:pt>
                <c:pt idx="56">
                  <c:v>73.0</c:v>
                </c:pt>
                <c:pt idx="57">
                  <c:v>67.0</c:v>
                </c:pt>
                <c:pt idx="58">
                  <c:v>63.0</c:v>
                </c:pt>
                <c:pt idx="59">
                  <c:v>57.0</c:v>
                </c:pt>
                <c:pt idx="60">
                  <c:v>53.0</c:v>
                </c:pt>
                <c:pt idx="61">
                  <c:v>47.0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'200C - 10C steps'!$H$1</c:f>
              <c:strCache>
                <c:ptCount val="1"/>
                <c:pt idx="0">
                  <c:v>avg 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'200C - 10C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'200C - 10C steps'!$H$2:$H$65</c:f>
              <c:numCache>
                <c:formatCode>General</c:formatCode>
                <c:ptCount val="64"/>
                <c:pt idx="0">
                  <c:v>50.0</c:v>
                </c:pt>
                <c:pt idx="1">
                  <c:v>50.0</c:v>
                </c:pt>
                <c:pt idx="2">
                  <c:v>60.0</c:v>
                </c:pt>
                <c:pt idx="3">
                  <c:v>60.0</c:v>
                </c:pt>
                <c:pt idx="4">
                  <c:v>70.0</c:v>
                </c:pt>
                <c:pt idx="5">
                  <c:v>70.0</c:v>
                </c:pt>
                <c:pt idx="6">
                  <c:v>80.0</c:v>
                </c:pt>
                <c:pt idx="7">
                  <c:v>80.0</c:v>
                </c:pt>
                <c:pt idx="8">
                  <c:v>90.0</c:v>
                </c:pt>
                <c:pt idx="9">
                  <c:v>90.0</c:v>
                </c:pt>
                <c:pt idx="10">
                  <c:v>100.0</c:v>
                </c:pt>
                <c:pt idx="11">
                  <c:v>100.0</c:v>
                </c:pt>
                <c:pt idx="12">
                  <c:v>110.0</c:v>
                </c:pt>
                <c:pt idx="13">
                  <c:v>110.0</c:v>
                </c:pt>
                <c:pt idx="14">
                  <c:v>120.0</c:v>
                </c:pt>
                <c:pt idx="15">
                  <c:v>120.0</c:v>
                </c:pt>
                <c:pt idx="16">
                  <c:v>130.0</c:v>
                </c:pt>
                <c:pt idx="17">
                  <c:v>130.0</c:v>
                </c:pt>
                <c:pt idx="18">
                  <c:v>140.0</c:v>
                </c:pt>
                <c:pt idx="19">
                  <c:v>140.0</c:v>
                </c:pt>
                <c:pt idx="20">
                  <c:v>150.0</c:v>
                </c:pt>
                <c:pt idx="21">
                  <c:v>150.0</c:v>
                </c:pt>
                <c:pt idx="22">
                  <c:v>160.0</c:v>
                </c:pt>
                <c:pt idx="23">
                  <c:v>160.0</c:v>
                </c:pt>
                <c:pt idx="24">
                  <c:v>170.0</c:v>
                </c:pt>
                <c:pt idx="25">
                  <c:v>170.0</c:v>
                </c:pt>
                <c:pt idx="26">
                  <c:v>180.0</c:v>
                </c:pt>
                <c:pt idx="27">
                  <c:v>180.0</c:v>
                </c:pt>
                <c:pt idx="28">
                  <c:v>190.0</c:v>
                </c:pt>
                <c:pt idx="29">
                  <c:v>190.0</c:v>
                </c:pt>
                <c:pt idx="30">
                  <c:v>200.0</c:v>
                </c:pt>
                <c:pt idx="31">
                  <c:v>200.0</c:v>
                </c:pt>
                <c:pt idx="32">
                  <c:v>190.0</c:v>
                </c:pt>
                <c:pt idx="33">
                  <c:v>190.0</c:v>
                </c:pt>
                <c:pt idx="34">
                  <c:v>180.0</c:v>
                </c:pt>
                <c:pt idx="35">
                  <c:v>180.0</c:v>
                </c:pt>
                <c:pt idx="36">
                  <c:v>170.0</c:v>
                </c:pt>
                <c:pt idx="37">
                  <c:v>170.0</c:v>
                </c:pt>
                <c:pt idx="38">
                  <c:v>160.0</c:v>
                </c:pt>
                <c:pt idx="39">
                  <c:v>160.0</c:v>
                </c:pt>
                <c:pt idx="40">
                  <c:v>150.0</c:v>
                </c:pt>
                <c:pt idx="41">
                  <c:v>150.0</c:v>
                </c:pt>
                <c:pt idx="42">
                  <c:v>140.0</c:v>
                </c:pt>
                <c:pt idx="43">
                  <c:v>140.0</c:v>
                </c:pt>
                <c:pt idx="44">
                  <c:v>130.0</c:v>
                </c:pt>
                <c:pt idx="45">
                  <c:v>130.0</c:v>
                </c:pt>
                <c:pt idx="46">
                  <c:v>120.0</c:v>
                </c:pt>
                <c:pt idx="47">
                  <c:v>120.0</c:v>
                </c:pt>
                <c:pt idx="48">
                  <c:v>110.0</c:v>
                </c:pt>
                <c:pt idx="49">
                  <c:v>110.0</c:v>
                </c:pt>
                <c:pt idx="50">
                  <c:v>100.0</c:v>
                </c:pt>
                <c:pt idx="51">
                  <c:v>100.0</c:v>
                </c:pt>
                <c:pt idx="52">
                  <c:v>90.0</c:v>
                </c:pt>
                <c:pt idx="53">
                  <c:v>90.0</c:v>
                </c:pt>
                <c:pt idx="54">
                  <c:v>80.0</c:v>
                </c:pt>
                <c:pt idx="55">
                  <c:v>80.0</c:v>
                </c:pt>
                <c:pt idx="56">
                  <c:v>70.0</c:v>
                </c:pt>
                <c:pt idx="57">
                  <c:v>70.0</c:v>
                </c:pt>
                <c:pt idx="58">
                  <c:v>60.0</c:v>
                </c:pt>
                <c:pt idx="59">
                  <c:v>60.0</c:v>
                </c:pt>
                <c:pt idx="60">
                  <c:v>50.0</c:v>
                </c:pt>
                <c:pt idx="61">
                  <c:v>50.0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'200C - 10C steps'!$I$1</c:f>
              <c:strCache>
                <c:ptCount val="1"/>
                <c:pt idx="0">
                  <c:v>delta temp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'200C - 10C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'200C - 10C steps'!$I$2:$I$65</c:f>
              <c:numCache>
                <c:formatCode>General</c:formatCode>
                <c:ptCount val="64"/>
                <c:pt idx="0">
                  <c:v>6.0</c:v>
                </c:pt>
                <c:pt idx="1">
                  <c:v>-6.0</c:v>
                </c:pt>
                <c:pt idx="2">
                  <c:v>6.0</c:v>
                </c:pt>
                <c:pt idx="3">
                  <c:v>-6.0</c:v>
                </c:pt>
                <c:pt idx="4">
                  <c:v>6.0</c:v>
                </c:pt>
                <c:pt idx="5">
                  <c:v>-6.0</c:v>
                </c:pt>
                <c:pt idx="6">
                  <c:v>6.0</c:v>
                </c:pt>
                <c:pt idx="7">
                  <c:v>-6.0</c:v>
                </c:pt>
                <c:pt idx="8">
                  <c:v>6.0</c:v>
                </c:pt>
                <c:pt idx="9">
                  <c:v>-6.0</c:v>
                </c:pt>
                <c:pt idx="10">
                  <c:v>6.0</c:v>
                </c:pt>
                <c:pt idx="11">
                  <c:v>-6.0</c:v>
                </c:pt>
                <c:pt idx="12">
                  <c:v>6.0</c:v>
                </c:pt>
                <c:pt idx="13">
                  <c:v>-6.0</c:v>
                </c:pt>
                <c:pt idx="14">
                  <c:v>6.0</c:v>
                </c:pt>
                <c:pt idx="15">
                  <c:v>-6.0</c:v>
                </c:pt>
                <c:pt idx="16">
                  <c:v>6.0</c:v>
                </c:pt>
                <c:pt idx="17">
                  <c:v>-6.0</c:v>
                </c:pt>
                <c:pt idx="18">
                  <c:v>6.0</c:v>
                </c:pt>
                <c:pt idx="19">
                  <c:v>-6.0</c:v>
                </c:pt>
                <c:pt idx="20">
                  <c:v>6.0</c:v>
                </c:pt>
                <c:pt idx="21">
                  <c:v>-6.0</c:v>
                </c:pt>
                <c:pt idx="22">
                  <c:v>6.0</c:v>
                </c:pt>
                <c:pt idx="23">
                  <c:v>-6.0</c:v>
                </c:pt>
                <c:pt idx="24">
                  <c:v>6.0</c:v>
                </c:pt>
                <c:pt idx="25">
                  <c:v>-6.0</c:v>
                </c:pt>
                <c:pt idx="26">
                  <c:v>6.0</c:v>
                </c:pt>
                <c:pt idx="27">
                  <c:v>-6.0</c:v>
                </c:pt>
                <c:pt idx="28">
                  <c:v>6.0</c:v>
                </c:pt>
                <c:pt idx="29">
                  <c:v>-6.0</c:v>
                </c:pt>
                <c:pt idx="30">
                  <c:v>6.0</c:v>
                </c:pt>
                <c:pt idx="31">
                  <c:v>-6.0</c:v>
                </c:pt>
                <c:pt idx="32">
                  <c:v>6.0</c:v>
                </c:pt>
                <c:pt idx="33">
                  <c:v>-6.0</c:v>
                </c:pt>
                <c:pt idx="34">
                  <c:v>6.0</c:v>
                </c:pt>
                <c:pt idx="35">
                  <c:v>-6.0</c:v>
                </c:pt>
                <c:pt idx="36">
                  <c:v>6.0</c:v>
                </c:pt>
                <c:pt idx="37">
                  <c:v>-6.0</c:v>
                </c:pt>
                <c:pt idx="38">
                  <c:v>6.0</c:v>
                </c:pt>
                <c:pt idx="39">
                  <c:v>-6.0</c:v>
                </c:pt>
                <c:pt idx="40">
                  <c:v>6.0</c:v>
                </c:pt>
                <c:pt idx="41">
                  <c:v>-6.0</c:v>
                </c:pt>
                <c:pt idx="42">
                  <c:v>6.0</c:v>
                </c:pt>
                <c:pt idx="43">
                  <c:v>-6.0</c:v>
                </c:pt>
                <c:pt idx="44">
                  <c:v>6.0</c:v>
                </c:pt>
                <c:pt idx="45">
                  <c:v>-6.0</c:v>
                </c:pt>
                <c:pt idx="46">
                  <c:v>6.0</c:v>
                </c:pt>
                <c:pt idx="47">
                  <c:v>-6.0</c:v>
                </c:pt>
                <c:pt idx="48">
                  <c:v>6.0</c:v>
                </c:pt>
                <c:pt idx="49">
                  <c:v>-6.0</c:v>
                </c:pt>
                <c:pt idx="50">
                  <c:v>6.0</c:v>
                </c:pt>
                <c:pt idx="51">
                  <c:v>-6.0</c:v>
                </c:pt>
                <c:pt idx="52">
                  <c:v>6.0</c:v>
                </c:pt>
                <c:pt idx="53">
                  <c:v>-6.0</c:v>
                </c:pt>
                <c:pt idx="54">
                  <c:v>6.0</c:v>
                </c:pt>
                <c:pt idx="55">
                  <c:v>-6.0</c:v>
                </c:pt>
                <c:pt idx="56">
                  <c:v>6.0</c:v>
                </c:pt>
                <c:pt idx="57">
                  <c:v>-6.0</c:v>
                </c:pt>
                <c:pt idx="58">
                  <c:v>6.0</c:v>
                </c:pt>
                <c:pt idx="59">
                  <c:v>-6.0</c:v>
                </c:pt>
                <c:pt idx="60">
                  <c:v>6.0</c:v>
                </c:pt>
                <c:pt idx="61">
                  <c:v>-6.0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388320"/>
        <c:axId val="-2042384864"/>
      </c:scatterChart>
      <c:valAx>
        <c:axId val="-20423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384864"/>
        <c:crosses val="autoZero"/>
        <c:crossBetween val="midCat"/>
      </c:valAx>
      <c:valAx>
        <c:axId val="-20423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38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'425C - 25C steps'!$F$1</c:f>
              <c:strCache>
                <c:ptCount val="1"/>
                <c:pt idx="0">
                  <c:v>setpointA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'425C - 25C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'425C - 25C steps'!$F$2:$F$65</c:f>
              <c:numCache>
                <c:formatCode>General</c:formatCode>
                <c:ptCount val="64"/>
                <c:pt idx="0">
                  <c:v>47.0</c:v>
                </c:pt>
                <c:pt idx="1">
                  <c:v>53.0</c:v>
                </c:pt>
                <c:pt idx="2">
                  <c:v>72.0</c:v>
                </c:pt>
                <c:pt idx="3">
                  <c:v>78.0</c:v>
                </c:pt>
                <c:pt idx="4">
                  <c:v>97.0</c:v>
                </c:pt>
                <c:pt idx="5">
                  <c:v>103.0</c:v>
                </c:pt>
                <c:pt idx="6">
                  <c:v>122.0</c:v>
                </c:pt>
                <c:pt idx="7">
                  <c:v>128.0</c:v>
                </c:pt>
                <c:pt idx="8">
                  <c:v>147.0</c:v>
                </c:pt>
                <c:pt idx="9">
                  <c:v>153.0</c:v>
                </c:pt>
                <c:pt idx="10">
                  <c:v>172.0</c:v>
                </c:pt>
                <c:pt idx="11">
                  <c:v>178.0</c:v>
                </c:pt>
                <c:pt idx="12">
                  <c:v>197.0</c:v>
                </c:pt>
                <c:pt idx="13">
                  <c:v>203.0</c:v>
                </c:pt>
                <c:pt idx="14">
                  <c:v>222.0</c:v>
                </c:pt>
                <c:pt idx="15">
                  <c:v>228.0</c:v>
                </c:pt>
                <c:pt idx="16">
                  <c:v>247.0</c:v>
                </c:pt>
                <c:pt idx="17">
                  <c:v>253.0</c:v>
                </c:pt>
                <c:pt idx="18">
                  <c:v>272.0</c:v>
                </c:pt>
                <c:pt idx="19">
                  <c:v>278.0</c:v>
                </c:pt>
                <c:pt idx="20">
                  <c:v>297.0</c:v>
                </c:pt>
                <c:pt idx="21">
                  <c:v>303.0</c:v>
                </c:pt>
                <c:pt idx="22">
                  <c:v>322.0</c:v>
                </c:pt>
                <c:pt idx="23">
                  <c:v>328.0</c:v>
                </c:pt>
                <c:pt idx="24">
                  <c:v>347.0</c:v>
                </c:pt>
                <c:pt idx="25">
                  <c:v>353.0</c:v>
                </c:pt>
                <c:pt idx="26">
                  <c:v>372.0</c:v>
                </c:pt>
                <c:pt idx="27">
                  <c:v>378.0</c:v>
                </c:pt>
                <c:pt idx="28">
                  <c:v>397.0</c:v>
                </c:pt>
                <c:pt idx="29">
                  <c:v>403.0</c:v>
                </c:pt>
                <c:pt idx="30">
                  <c:v>422.0</c:v>
                </c:pt>
                <c:pt idx="31">
                  <c:v>428.0</c:v>
                </c:pt>
                <c:pt idx="32">
                  <c:v>397.0</c:v>
                </c:pt>
                <c:pt idx="33">
                  <c:v>403.0</c:v>
                </c:pt>
                <c:pt idx="34">
                  <c:v>372.0</c:v>
                </c:pt>
                <c:pt idx="35">
                  <c:v>378.0</c:v>
                </c:pt>
                <c:pt idx="36">
                  <c:v>347.0</c:v>
                </c:pt>
                <c:pt idx="37">
                  <c:v>353.0</c:v>
                </c:pt>
                <c:pt idx="38">
                  <c:v>322.0</c:v>
                </c:pt>
                <c:pt idx="39">
                  <c:v>328.0</c:v>
                </c:pt>
                <c:pt idx="40">
                  <c:v>297.0</c:v>
                </c:pt>
                <c:pt idx="41">
                  <c:v>303.0</c:v>
                </c:pt>
                <c:pt idx="42">
                  <c:v>272.0</c:v>
                </c:pt>
                <c:pt idx="43">
                  <c:v>278.0</c:v>
                </c:pt>
                <c:pt idx="44">
                  <c:v>247.0</c:v>
                </c:pt>
                <c:pt idx="45">
                  <c:v>253.0</c:v>
                </c:pt>
                <c:pt idx="46">
                  <c:v>222.0</c:v>
                </c:pt>
                <c:pt idx="47">
                  <c:v>228.0</c:v>
                </c:pt>
                <c:pt idx="48">
                  <c:v>197.0</c:v>
                </c:pt>
                <c:pt idx="49">
                  <c:v>203.0</c:v>
                </c:pt>
                <c:pt idx="50">
                  <c:v>172.0</c:v>
                </c:pt>
                <c:pt idx="51">
                  <c:v>178.0</c:v>
                </c:pt>
                <c:pt idx="52">
                  <c:v>147.0</c:v>
                </c:pt>
                <c:pt idx="53">
                  <c:v>153.0</c:v>
                </c:pt>
                <c:pt idx="54">
                  <c:v>122.0</c:v>
                </c:pt>
                <c:pt idx="55">
                  <c:v>128.0</c:v>
                </c:pt>
                <c:pt idx="56">
                  <c:v>97.0</c:v>
                </c:pt>
                <c:pt idx="57">
                  <c:v>103.0</c:v>
                </c:pt>
                <c:pt idx="58">
                  <c:v>72.0</c:v>
                </c:pt>
                <c:pt idx="59">
                  <c:v>78.0</c:v>
                </c:pt>
                <c:pt idx="60">
                  <c:v>47.0</c:v>
                </c:pt>
                <c:pt idx="61">
                  <c:v>53.0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'425C - 25C steps'!$G$1</c:f>
              <c:strCache>
                <c:ptCount val="1"/>
                <c:pt idx="0">
                  <c:v>setpointB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'425C - 25C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'425C - 25C steps'!$G$2:$G$65</c:f>
              <c:numCache>
                <c:formatCode>General</c:formatCode>
                <c:ptCount val="64"/>
                <c:pt idx="0">
                  <c:v>53.0</c:v>
                </c:pt>
                <c:pt idx="1">
                  <c:v>47.0</c:v>
                </c:pt>
                <c:pt idx="2">
                  <c:v>78.0</c:v>
                </c:pt>
                <c:pt idx="3">
                  <c:v>72.0</c:v>
                </c:pt>
                <c:pt idx="4">
                  <c:v>103.0</c:v>
                </c:pt>
                <c:pt idx="5">
                  <c:v>97.0</c:v>
                </c:pt>
                <c:pt idx="6">
                  <c:v>128.0</c:v>
                </c:pt>
                <c:pt idx="7">
                  <c:v>122.0</c:v>
                </c:pt>
                <c:pt idx="8">
                  <c:v>153.0</c:v>
                </c:pt>
                <c:pt idx="9">
                  <c:v>147.0</c:v>
                </c:pt>
                <c:pt idx="10">
                  <c:v>178.0</c:v>
                </c:pt>
                <c:pt idx="11">
                  <c:v>172.0</c:v>
                </c:pt>
                <c:pt idx="12">
                  <c:v>203.0</c:v>
                </c:pt>
                <c:pt idx="13">
                  <c:v>197.0</c:v>
                </c:pt>
                <c:pt idx="14">
                  <c:v>228.0</c:v>
                </c:pt>
                <c:pt idx="15">
                  <c:v>222.0</c:v>
                </c:pt>
                <c:pt idx="16">
                  <c:v>253.0</c:v>
                </c:pt>
                <c:pt idx="17">
                  <c:v>247.0</c:v>
                </c:pt>
                <c:pt idx="18">
                  <c:v>278.0</c:v>
                </c:pt>
                <c:pt idx="19">
                  <c:v>272.0</c:v>
                </c:pt>
                <c:pt idx="20">
                  <c:v>303.0</c:v>
                </c:pt>
                <c:pt idx="21">
                  <c:v>297.0</c:v>
                </c:pt>
                <c:pt idx="22">
                  <c:v>328.0</c:v>
                </c:pt>
                <c:pt idx="23">
                  <c:v>322.0</c:v>
                </c:pt>
                <c:pt idx="24">
                  <c:v>353.0</c:v>
                </c:pt>
                <c:pt idx="25">
                  <c:v>347.0</c:v>
                </c:pt>
                <c:pt idx="26">
                  <c:v>378.0</c:v>
                </c:pt>
                <c:pt idx="27">
                  <c:v>372.0</c:v>
                </c:pt>
                <c:pt idx="28">
                  <c:v>403.0</c:v>
                </c:pt>
                <c:pt idx="29">
                  <c:v>397.0</c:v>
                </c:pt>
                <c:pt idx="30">
                  <c:v>428.0</c:v>
                </c:pt>
                <c:pt idx="31">
                  <c:v>422.0</c:v>
                </c:pt>
                <c:pt idx="32">
                  <c:v>403.0</c:v>
                </c:pt>
                <c:pt idx="33">
                  <c:v>397.0</c:v>
                </c:pt>
                <c:pt idx="34">
                  <c:v>378.0</c:v>
                </c:pt>
                <c:pt idx="35">
                  <c:v>372.0</c:v>
                </c:pt>
                <c:pt idx="36">
                  <c:v>353.0</c:v>
                </c:pt>
                <c:pt idx="37">
                  <c:v>347.0</c:v>
                </c:pt>
                <c:pt idx="38">
                  <c:v>328.0</c:v>
                </c:pt>
                <c:pt idx="39">
                  <c:v>322.0</c:v>
                </c:pt>
                <c:pt idx="40">
                  <c:v>303.0</c:v>
                </c:pt>
                <c:pt idx="41">
                  <c:v>297.0</c:v>
                </c:pt>
                <c:pt idx="42">
                  <c:v>278.0</c:v>
                </c:pt>
                <c:pt idx="43">
                  <c:v>272.0</c:v>
                </c:pt>
                <c:pt idx="44">
                  <c:v>253.0</c:v>
                </c:pt>
                <c:pt idx="45">
                  <c:v>247.0</c:v>
                </c:pt>
                <c:pt idx="46">
                  <c:v>228.0</c:v>
                </c:pt>
                <c:pt idx="47">
                  <c:v>222.0</c:v>
                </c:pt>
                <c:pt idx="48">
                  <c:v>203.0</c:v>
                </c:pt>
                <c:pt idx="49">
                  <c:v>197.0</c:v>
                </c:pt>
                <c:pt idx="50">
                  <c:v>178.0</c:v>
                </c:pt>
                <c:pt idx="51">
                  <c:v>172.0</c:v>
                </c:pt>
                <c:pt idx="52">
                  <c:v>153.0</c:v>
                </c:pt>
                <c:pt idx="53">
                  <c:v>147.0</c:v>
                </c:pt>
                <c:pt idx="54">
                  <c:v>128.0</c:v>
                </c:pt>
                <c:pt idx="55">
                  <c:v>122.0</c:v>
                </c:pt>
                <c:pt idx="56">
                  <c:v>103.0</c:v>
                </c:pt>
                <c:pt idx="57">
                  <c:v>97.0</c:v>
                </c:pt>
                <c:pt idx="58">
                  <c:v>78.0</c:v>
                </c:pt>
                <c:pt idx="59">
                  <c:v>72.0</c:v>
                </c:pt>
                <c:pt idx="60">
                  <c:v>53.0</c:v>
                </c:pt>
                <c:pt idx="61">
                  <c:v>47.0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'425C - 25C steps'!$H$1</c:f>
              <c:strCache>
                <c:ptCount val="1"/>
                <c:pt idx="0">
                  <c:v>avg 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'425C - 25C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'425C - 25C steps'!$H$2:$H$65</c:f>
              <c:numCache>
                <c:formatCode>General</c:formatCode>
                <c:ptCount val="64"/>
                <c:pt idx="0">
                  <c:v>50.0</c:v>
                </c:pt>
                <c:pt idx="1">
                  <c:v>50.0</c:v>
                </c:pt>
                <c:pt idx="2">
                  <c:v>75.0</c:v>
                </c:pt>
                <c:pt idx="3">
                  <c:v>75.0</c:v>
                </c:pt>
                <c:pt idx="4">
                  <c:v>100.0</c:v>
                </c:pt>
                <c:pt idx="5">
                  <c:v>100.0</c:v>
                </c:pt>
                <c:pt idx="6">
                  <c:v>125.0</c:v>
                </c:pt>
                <c:pt idx="7">
                  <c:v>125.0</c:v>
                </c:pt>
                <c:pt idx="8">
                  <c:v>150.0</c:v>
                </c:pt>
                <c:pt idx="9">
                  <c:v>150.0</c:v>
                </c:pt>
                <c:pt idx="10">
                  <c:v>175.0</c:v>
                </c:pt>
                <c:pt idx="11">
                  <c:v>175.0</c:v>
                </c:pt>
                <c:pt idx="12">
                  <c:v>200.0</c:v>
                </c:pt>
                <c:pt idx="13">
                  <c:v>200.0</c:v>
                </c:pt>
                <c:pt idx="14">
                  <c:v>225.0</c:v>
                </c:pt>
                <c:pt idx="15">
                  <c:v>225.0</c:v>
                </c:pt>
                <c:pt idx="16">
                  <c:v>250.0</c:v>
                </c:pt>
                <c:pt idx="17">
                  <c:v>250.0</c:v>
                </c:pt>
                <c:pt idx="18">
                  <c:v>275.0</c:v>
                </c:pt>
                <c:pt idx="19">
                  <c:v>275.0</c:v>
                </c:pt>
                <c:pt idx="20">
                  <c:v>300.0</c:v>
                </c:pt>
                <c:pt idx="21">
                  <c:v>300.0</c:v>
                </c:pt>
                <c:pt idx="22">
                  <c:v>325.0</c:v>
                </c:pt>
                <c:pt idx="23">
                  <c:v>325.0</c:v>
                </c:pt>
                <c:pt idx="24">
                  <c:v>350.0</c:v>
                </c:pt>
                <c:pt idx="25">
                  <c:v>350.0</c:v>
                </c:pt>
                <c:pt idx="26">
                  <c:v>375.0</c:v>
                </c:pt>
                <c:pt idx="27">
                  <c:v>375.0</c:v>
                </c:pt>
                <c:pt idx="28">
                  <c:v>400.0</c:v>
                </c:pt>
                <c:pt idx="29">
                  <c:v>400.0</c:v>
                </c:pt>
                <c:pt idx="30">
                  <c:v>425.0</c:v>
                </c:pt>
                <c:pt idx="31">
                  <c:v>425.0</c:v>
                </c:pt>
                <c:pt idx="32">
                  <c:v>400.0</c:v>
                </c:pt>
                <c:pt idx="33">
                  <c:v>400.0</c:v>
                </c:pt>
                <c:pt idx="34">
                  <c:v>375.0</c:v>
                </c:pt>
                <c:pt idx="35">
                  <c:v>375.0</c:v>
                </c:pt>
                <c:pt idx="36">
                  <c:v>350.0</c:v>
                </c:pt>
                <c:pt idx="37">
                  <c:v>350.0</c:v>
                </c:pt>
                <c:pt idx="38">
                  <c:v>325.0</c:v>
                </c:pt>
                <c:pt idx="39">
                  <c:v>325.0</c:v>
                </c:pt>
                <c:pt idx="40">
                  <c:v>300.0</c:v>
                </c:pt>
                <c:pt idx="41">
                  <c:v>300.0</c:v>
                </c:pt>
                <c:pt idx="42">
                  <c:v>275.0</c:v>
                </c:pt>
                <c:pt idx="43">
                  <c:v>275.0</c:v>
                </c:pt>
                <c:pt idx="44">
                  <c:v>250.0</c:v>
                </c:pt>
                <c:pt idx="45">
                  <c:v>250.0</c:v>
                </c:pt>
                <c:pt idx="46">
                  <c:v>225.0</c:v>
                </c:pt>
                <c:pt idx="47">
                  <c:v>225.0</c:v>
                </c:pt>
                <c:pt idx="48">
                  <c:v>200.0</c:v>
                </c:pt>
                <c:pt idx="49">
                  <c:v>200.0</c:v>
                </c:pt>
                <c:pt idx="50">
                  <c:v>175.0</c:v>
                </c:pt>
                <c:pt idx="51">
                  <c:v>175.0</c:v>
                </c:pt>
                <c:pt idx="52">
                  <c:v>150.0</c:v>
                </c:pt>
                <c:pt idx="53">
                  <c:v>150.0</c:v>
                </c:pt>
                <c:pt idx="54">
                  <c:v>125.0</c:v>
                </c:pt>
                <c:pt idx="55">
                  <c:v>125.0</c:v>
                </c:pt>
                <c:pt idx="56">
                  <c:v>100.0</c:v>
                </c:pt>
                <c:pt idx="57">
                  <c:v>100.0</c:v>
                </c:pt>
                <c:pt idx="58">
                  <c:v>75.0</c:v>
                </c:pt>
                <c:pt idx="59">
                  <c:v>75.0</c:v>
                </c:pt>
                <c:pt idx="60">
                  <c:v>50.0</c:v>
                </c:pt>
                <c:pt idx="61">
                  <c:v>50.0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'425C - 25C steps'!$I$1</c:f>
              <c:strCache>
                <c:ptCount val="1"/>
                <c:pt idx="0">
                  <c:v>delta temp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'425C - 25C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'425C - 25C steps'!$I$2:$I$65</c:f>
              <c:numCache>
                <c:formatCode>General</c:formatCode>
                <c:ptCount val="64"/>
                <c:pt idx="0">
                  <c:v>6.0</c:v>
                </c:pt>
                <c:pt idx="1">
                  <c:v>-6.0</c:v>
                </c:pt>
                <c:pt idx="2">
                  <c:v>6.0</c:v>
                </c:pt>
                <c:pt idx="3">
                  <c:v>-6.0</c:v>
                </c:pt>
                <c:pt idx="4">
                  <c:v>6.0</c:v>
                </c:pt>
                <c:pt idx="5">
                  <c:v>-6.0</c:v>
                </c:pt>
                <c:pt idx="6">
                  <c:v>6.0</c:v>
                </c:pt>
                <c:pt idx="7">
                  <c:v>-6.0</c:v>
                </c:pt>
                <c:pt idx="8">
                  <c:v>6.0</c:v>
                </c:pt>
                <c:pt idx="9">
                  <c:v>-6.0</c:v>
                </c:pt>
                <c:pt idx="10">
                  <c:v>6.0</c:v>
                </c:pt>
                <c:pt idx="11">
                  <c:v>-6.0</c:v>
                </c:pt>
                <c:pt idx="12">
                  <c:v>6.0</c:v>
                </c:pt>
                <c:pt idx="13">
                  <c:v>-6.0</c:v>
                </c:pt>
                <c:pt idx="14">
                  <c:v>6.0</c:v>
                </c:pt>
                <c:pt idx="15">
                  <c:v>-6.0</c:v>
                </c:pt>
                <c:pt idx="16">
                  <c:v>6.0</c:v>
                </c:pt>
                <c:pt idx="17">
                  <c:v>-6.0</c:v>
                </c:pt>
                <c:pt idx="18">
                  <c:v>6.0</c:v>
                </c:pt>
                <c:pt idx="19">
                  <c:v>-6.0</c:v>
                </c:pt>
                <c:pt idx="20">
                  <c:v>6.0</c:v>
                </c:pt>
                <c:pt idx="21">
                  <c:v>-6.0</c:v>
                </c:pt>
                <c:pt idx="22">
                  <c:v>6.0</c:v>
                </c:pt>
                <c:pt idx="23">
                  <c:v>-6.0</c:v>
                </c:pt>
                <c:pt idx="24">
                  <c:v>6.0</c:v>
                </c:pt>
                <c:pt idx="25">
                  <c:v>-6.0</c:v>
                </c:pt>
                <c:pt idx="26">
                  <c:v>6.0</c:v>
                </c:pt>
                <c:pt idx="27">
                  <c:v>-6.0</c:v>
                </c:pt>
                <c:pt idx="28">
                  <c:v>6.0</c:v>
                </c:pt>
                <c:pt idx="29">
                  <c:v>-6.0</c:v>
                </c:pt>
                <c:pt idx="30">
                  <c:v>6.0</c:v>
                </c:pt>
                <c:pt idx="31">
                  <c:v>-6.0</c:v>
                </c:pt>
                <c:pt idx="32">
                  <c:v>6.0</c:v>
                </c:pt>
                <c:pt idx="33">
                  <c:v>-6.0</c:v>
                </c:pt>
                <c:pt idx="34">
                  <c:v>6.0</c:v>
                </c:pt>
                <c:pt idx="35">
                  <c:v>-6.0</c:v>
                </c:pt>
                <c:pt idx="36">
                  <c:v>6.0</c:v>
                </c:pt>
                <c:pt idx="37">
                  <c:v>-6.0</c:v>
                </c:pt>
                <c:pt idx="38">
                  <c:v>6.0</c:v>
                </c:pt>
                <c:pt idx="39">
                  <c:v>-6.0</c:v>
                </c:pt>
                <c:pt idx="40">
                  <c:v>6.0</c:v>
                </c:pt>
                <c:pt idx="41">
                  <c:v>-6.0</c:v>
                </c:pt>
                <c:pt idx="42">
                  <c:v>6.0</c:v>
                </c:pt>
                <c:pt idx="43">
                  <c:v>-6.0</c:v>
                </c:pt>
                <c:pt idx="44">
                  <c:v>6.0</c:v>
                </c:pt>
                <c:pt idx="45">
                  <c:v>-6.0</c:v>
                </c:pt>
                <c:pt idx="46">
                  <c:v>6.0</c:v>
                </c:pt>
                <c:pt idx="47">
                  <c:v>-6.0</c:v>
                </c:pt>
                <c:pt idx="48">
                  <c:v>6.0</c:v>
                </c:pt>
                <c:pt idx="49">
                  <c:v>-6.0</c:v>
                </c:pt>
                <c:pt idx="50">
                  <c:v>6.0</c:v>
                </c:pt>
                <c:pt idx="51">
                  <c:v>-6.0</c:v>
                </c:pt>
                <c:pt idx="52">
                  <c:v>6.0</c:v>
                </c:pt>
                <c:pt idx="53">
                  <c:v>-6.0</c:v>
                </c:pt>
                <c:pt idx="54">
                  <c:v>6.0</c:v>
                </c:pt>
                <c:pt idx="55">
                  <c:v>-6.0</c:v>
                </c:pt>
                <c:pt idx="56">
                  <c:v>6.0</c:v>
                </c:pt>
                <c:pt idx="57">
                  <c:v>-6.0</c:v>
                </c:pt>
                <c:pt idx="58">
                  <c:v>6.0</c:v>
                </c:pt>
                <c:pt idx="59">
                  <c:v>-6.0</c:v>
                </c:pt>
                <c:pt idx="60">
                  <c:v>6.0</c:v>
                </c:pt>
                <c:pt idx="61">
                  <c:v>-6.0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634048"/>
        <c:axId val="-2035698624"/>
      </c:scatterChart>
      <c:valAx>
        <c:axId val="-20316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698624"/>
        <c:crosses val="autoZero"/>
        <c:crossBetween val="midCat"/>
      </c:valAx>
      <c:valAx>
        <c:axId val="-20356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63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'450C - 27C steps'!$F$1</c:f>
              <c:strCache>
                <c:ptCount val="1"/>
                <c:pt idx="0">
                  <c:v>setpointA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'450C - 27C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'450C - 27C steps'!$F$2:$F$65</c:f>
              <c:numCache>
                <c:formatCode>General</c:formatCode>
                <c:ptCount val="64"/>
                <c:pt idx="0">
                  <c:v>47.0</c:v>
                </c:pt>
                <c:pt idx="1">
                  <c:v>53.0</c:v>
                </c:pt>
                <c:pt idx="2">
                  <c:v>74.0</c:v>
                </c:pt>
                <c:pt idx="3">
                  <c:v>80.0</c:v>
                </c:pt>
                <c:pt idx="4">
                  <c:v>101.0</c:v>
                </c:pt>
                <c:pt idx="5">
                  <c:v>107.0</c:v>
                </c:pt>
                <c:pt idx="6">
                  <c:v>128.0</c:v>
                </c:pt>
                <c:pt idx="7">
                  <c:v>134.0</c:v>
                </c:pt>
                <c:pt idx="8">
                  <c:v>155.0</c:v>
                </c:pt>
                <c:pt idx="9">
                  <c:v>161.0</c:v>
                </c:pt>
                <c:pt idx="10">
                  <c:v>182.0</c:v>
                </c:pt>
                <c:pt idx="11">
                  <c:v>188.0</c:v>
                </c:pt>
                <c:pt idx="12">
                  <c:v>209.0</c:v>
                </c:pt>
                <c:pt idx="13">
                  <c:v>215.0</c:v>
                </c:pt>
                <c:pt idx="14">
                  <c:v>236.0</c:v>
                </c:pt>
                <c:pt idx="15">
                  <c:v>242.0</c:v>
                </c:pt>
                <c:pt idx="16">
                  <c:v>263.0</c:v>
                </c:pt>
                <c:pt idx="17">
                  <c:v>269.0</c:v>
                </c:pt>
                <c:pt idx="18">
                  <c:v>290.0</c:v>
                </c:pt>
                <c:pt idx="19">
                  <c:v>296.0</c:v>
                </c:pt>
                <c:pt idx="20">
                  <c:v>317.0</c:v>
                </c:pt>
                <c:pt idx="21">
                  <c:v>323.0</c:v>
                </c:pt>
                <c:pt idx="22">
                  <c:v>344.0</c:v>
                </c:pt>
                <c:pt idx="23">
                  <c:v>350.0</c:v>
                </c:pt>
                <c:pt idx="24">
                  <c:v>371.0</c:v>
                </c:pt>
                <c:pt idx="25">
                  <c:v>377.0</c:v>
                </c:pt>
                <c:pt idx="26">
                  <c:v>398.0</c:v>
                </c:pt>
                <c:pt idx="27">
                  <c:v>404.0</c:v>
                </c:pt>
                <c:pt idx="28">
                  <c:v>425.0</c:v>
                </c:pt>
                <c:pt idx="29">
                  <c:v>431.0</c:v>
                </c:pt>
                <c:pt idx="30">
                  <c:v>447.0</c:v>
                </c:pt>
                <c:pt idx="31">
                  <c:v>453.0</c:v>
                </c:pt>
                <c:pt idx="32">
                  <c:v>425.0</c:v>
                </c:pt>
                <c:pt idx="33">
                  <c:v>431.0</c:v>
                </c:pt>
                <c:pt idx="34">
                  <c:v>398.0</c:v>
                </c:pt>
                <c:pt idx="35">
                  <c:v>404.0</c:v>
                </c:pt>
                <c:pt idx="36">
                  <c:v>371.0</c:v>
                </c:pt>
                <c:pt idx="37">
                  <c:v>377.0</c:v>
                </c:pt>
                <c:pt idx="38">
                  <c:v>344.0</c:v>
                </c:pt>
                <c:pt idx="39">
                  <c:v>350.0</c:v>
                </c:pt>
                <c:pt idx="40">
                  <c:v>317.0</c:v>
                </c:pt>
                <c:pt idx="41">
                  <c:v>323.0</c:v>
                </c:pt>
                <c:pt idx="42">
                  <c:v>290.0</c:v>
                </c:pt>
                <c:pt idx="43">
                  <c:v>296.0</c:v>
                </c:pt>
                <c:pt idx="44">
                  <c:v>263.0</c:v>
                </c:pt>
                <c:pt idx="45">
                  <c:v>269.0</c:v>
                </c:pt>
                <c:pt idx="46">
                  <c:v>236.0</c:v>
                </c:pt>
                <c:pt idx="47">
                  <c:v>242.0</c:v>
                </c:pt>
                <c:pt idx="48">
                  <c:v>209.0</c:v>
                </c:pt>
                <c:pt idx="49">
                  <c:v>215.0</c:v>
                </c:pt>
                <c:pt idx="50">
                  <c:v>182.0</c:v>
                </c:pt>
                <c:pt idx="51">
                  <c:v>188.0</c:v>
                </c:pt>
                <c:pt idx="52">
                  <c:v>155.0</c:v>
                </c:pt>
                <c:pt idx="53">
                  <c:v>161.0</c:v>
                </c:pt>
                <c:pt idx="54">
                  <c:v>128.0</c:v>
                </c:pt>
                <c:pt idx="55">
                  <c:v>134.0</c:v>
                </c:pt>
                <c:pt idx="56">
                  <c:v>101.0</c:v>
                </c:pt>
                <c:pt idx="57">
                  <c:v>107.0</c:v>
                </c:pt>
                <c:pt idx="58">
                  <c:v>74.0</c:v>
                </c:pt>
                <c:pt idx="59">
                  <c:v>80.0</c:v>
                </c:pt>
                <c:pt idx="60">
                  <c:v>47.0</c:v>
                </c:pt>
                <c:pt idx="61">
                  <c:v>53.0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'450C - 27C steps'!$G$1</c:f>
              <c:strCache>
                <c:ptCount val="1"/>
                <c:pt idx="0">
                  <c:v>setpointB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'450C - 27C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'450C - 27C steps'!$G$2:$G$65</c:f>
              <c:numCache>
                <c:formatCode>General</c:formatCode>
                <c:ptCount val="64"/>
                <c:pt idx="0">
                  <c:v>53.0</c:v>
                </c:pt>
                <c:pt idx="1">
                  <c:v>47.0</c:v>
                </c:pt>
                <c:pt idx="2">
                  <c:v>80.0</c:v>
                </c:pt>
                <c:pt idx="3">
                  <c:v>74.0</c:v>
                </c:pt>
                <c:pt idx="4">
                  <c:v>107.0</c:v>
                </c:pt>
                <c:pt idx="5">
                  <c:v>101.0</c:v>
                </c:pt>
                <c:pt idx="6">
                  <c:v>134.0</c:v>
                </c:pt>
                <c:pt idx="7">
                  <c:v>128.0</c:v>
                </c:pt>
                <c:pt idx="8">
                  <c:v>161.0</c:v>
                </c:pt>
                <c:pt idx="9">
                  <c:v>155.0</c:v>
                </c:pt>
                <c:pt idx="10">
                  <c:v>188.0</c:v>
                </c:pt>
                <c:pt idx="11">
                  <c:v>182.0</c:v>
                </c:pt>
                <c:pt idx="12">
                  <c:v>215.0</c:v>
                </c:pt>
                <c:pt idx="13">
                  <c:v>209.0</c:v>
                </c:pt>
                <c:pt idx="14">
                  <c:v>242.0</c:v>
                </c:pt>
                <c:pt idx="15">
                  <c:v>236.0</c:v>
                </c:pt>
                <c:pt idx="16">
                  <c:v>269.0</c:v>
                </c:pt>
                <c:pt idx="17">
                  <c:v>263.0</c:v>
                </c:pt>
                <c:pt idx="18">
                  <c:v>296.0</c:v>
                </c:pt>
                <c:pt idx="19">
                  <c:v>290.0</c:v>
                </c:pt>
                <c:pt idx="20">
                  <c:v>323.0</c:v>
                </c:pt>
                <c:pt idx="21">
                  <c:v>317.0</c:v>
                </c:pt>
                <c:pt idx="22">
                  <c:v>350.0</c:v>
                </c:pt>
                <c:pt idx="23">
                  <c:v>344.0</c:v>
                </c:pt>
                <c:pt idx="24">
                  <c:v>377.0</c:v>
                </c:pt>
                <c:pt idx="25">
                  <c:v>371.0</c:v>
                </c:pt>
                <c:pt idx="26">
                  <c:v>404.0</c:v>
                </c:pt>
                <c:pt idx="27">
                  <c:v>398.0</c:v>
                </c:pt>
                <c:pt idx="28">
                  <c:v>431.0</c:v>
                </c:pt>
                <c:pt idx="29">
                  <c:v>425.0</c:v>
                </c:pt>
                <c:pt idx="30">
                  <c:v>453.0</c:v>
                </c:pt>
                <c:pt idx="31">
                  <c:v>447.0</c:v>
                </c:pt>
                <c:pt idx="32">
                  <c:v>431.0</c:v>
                </c:pt>
                <c:pt idx="33">
                  <c:v>425.0</c:v>
                </c:pt>
                <c:pt idx="34">
                  <c:v>404.0</c:v>
                </c:pt>
                <c:pt idx="35">
                  <c:v>398.0</c:v>
                </c:pt>
                <c:pt idx="36">
                  <c:v>377.0</c:v>
                </c:pt>
                <c:pt idx="37">
                  <c:v>371.0</c:v>
                </c:pt>
                <c:pt idx="38">
                  <c:v>350.0</c:v>
                </c:pt>
                <c:pt idx="39">
                  <c:v>344.0</c:v>
                </c:pt>
                <c:pt idx="40">
                  <c:v>323.0</c:v>
                </c:pt>
                <c:pt idx="41">
                  <c:v>317.0</c:v>
                </c:pt>
                <c:pt idx="42">
                  <c:v>296.0</c:v>
                </c:pt>
                <c:pt idx="43">
                  <c:v>290.0</c:v>
                </c:pt>
                <c:pt idx="44">
                  <c:v>269.0</c:v>
                </c:pt>
                <c:pt idx="45">
                  <c:v>263.0</c:v>
                </c:pt>
                <c:pt idx="46">
                  <c:v>242.0</c:v>
                </c:pt>
                <c:pt idx="47">
                  <c:v>236.0</c:v>
                </c:pt>
                <c:pt idx="48">
                  <c:v>215.0</c:v>
                </c:pt>
                <c:pt idx="49">
                  <c:v>209.0</c:v>
                </c:pt>
                <c:pt idx="50">
                  <c:v>188.0</c:v>
                </c:pt>
                <c:pt idx="51">
                  <c:v>182.0</c:v>
                </c:pt>
                <c:pt idx="52">
                  <c:v>161.0</c:v>
                </c:pt>
                <c:pt idx="53">
                  <c:v>155.0</c:v>
                </c:pt>
                <c:pt idx="54">
                  <c:v>134.0</c:v>
                </c:pt>
                <c:pt idx="55">
                  <c:v>128.0</c:v>
                </c:pt>
                <c:pt idx="56">
                  <c:v>107.0</c:v>
                </c:pt>
                <c:pt idx="57">
                  <c:v>101.0</c:v>
                </c:pt>
                <c:pt idx="58">
                  <c:v>80.0</c:v>
                </c:pt>
                <c:pt idx="59">
                  <c:v>74.0</c:v>
                </c:pt>
                <c:pt idx="60">
                  <c:v>53.0</c:v>
                </c:pt>
                <c:pt idx="61">
                  <c:v>47.0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'450C - 27C steps'!$H$1</c:f>
              <c:strCache>
                <c:ptCount val="1"/>
                <c:pt idx="0">
                  <c:v>avg 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'450C - 27C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'450C - 27C steps'!$H$2:$H$65</c:f>
              <c:numCache>
                <c:formatCode>General</c:formatCode>
                <c:ptCount val="64"/>
                <c:pt idx="0">
                  <c:v>50.0</c:v>
                </c:pt>
                <c:pt idx="1">
                  <c:v>50.0</c:v>
                </c:pt>
                <c:pt idx="2">
                  <c:v>77.0</c:v>
                </c:pt>
                <c:pt idx="3">
                  <c:v>77.0</c:v>
                </c:pt>
                <c:pt idx="4">
                  <c:v>104.0</c:v>
                </c:pt>
                <c:pt idx="5">
                  <c:v>104.0</c:v>
                </c:pt>
                <c:pt idx="6">
                  <c:v>131.0</c:v>
                </c:pt>
                <c:pt idx="7">
                  <c:v>131.0</c:v>
                </c:pt>
                <c:pt idx="8">
                  <c:v>158.0</c:v>
                </c:pt>
                <c:pt idx="9">
                  <c:v>158.0</c:v>
                </c:pt>
                <c:pt idx="10">
                  <c:v>185.0</c:v>
                </c:pt>
                <c:pt idx="11">
                  <c:v>185.0</c:v>
                </c:pt>
                <c:pt idx="12">
                  <c:v>212.0</c:v>
                </c:pt>
                <c:pt idx="13">
                  <c:v>212.0</c:v>
                </c:pt>
                <c:pt idx="14">
                  <c:v>239.0</c:v>
                </c:pt>
                <c:pt idx="15">
                  <c:v>239.0</c:v>
                </c:pt>
                <c:pt idx="16">
                  <c:v>266.0</c:v>
                </c:pt>
                <c:pt idx="17">
                  <c:v>266.0</c:v>
                </c:pt>
                <c:pt idx="18">
                  <c:v>293.0</c:v>
                </c:pt>
                <c:pt idx="19">
                  <c:v>293.0</c:v>
                </c:pt>
                <c:pt idx="20">
                  <c:v>320.0</c:v>
                </c:pt>
                <c:pt idx="21">
                  <c:v>320.0</c:v>
                </c:pt>
                <c:pt idx="22">
                  <c:v>347.0</c:v>
                </c:pt>
                <c:pt idx="23">
                  <c:v>347.0</c:v>
                </c:pt>
                <c:pt idx="24">
                  <c:v>374.0</c:v>
                </c:pt>
                <c:pt idx="25">
                  <c:v>374.0</c:v>
                </c:pt>
                <c:pt idx="26">
                  <c:v>401.0</c:v>
                </c:pt>
                <c:pt idx="27">
                  <c:v>401.0</c:v>
                </c:pt>
                <c:pt idx="28">
                  <c:v>428.0</c:v>
                </c:pt>
                <c:pt idx="29">
                  <c:v>428.0</c:v>
                </c:pt>
                <c:pt idx="30">
                  <c:v>450.0</c:v>
                </c:pt>
                <c:pt idx="31">
                  <c:v>450.0</c:v>
                </c:pt>
                <c:pt idx="32">
                  <c:v>428.0</c:v>
                </c:pt>
                <c:pt idx="33">
                  <c:v>428.0</c:v>
                </c:pt>
                <c:pt idx="34">
                  <c:v>401.0</c:v>
                </c:pt>
                <c:pt idx="35">
                  <c:v>401.0</c:v>
                </c:pt>
                <c:pt idx="36">
                  <c:v>374.0</c:v>
                </c:pt>
                <c:pt idx="37">
                  <c:v>374.0</c:v>
                </c:pt>
                <c:pt idx="38">
                  <c:v>347.0</c:v>
                </c:pt>
                <c:pt idx="39">
                  <c:v>347.0</c:v>
                </c:pt>
                <c:pt idx="40">
                  <c:v>320.0</c:v>
                </c:pt>
                <c:pt idx="41">
                  <c:v>320.0</c:v>
                </c:pt>
                <c:pt idx="42">
                  <c:v>293.0</c:v>
                </c:pt>
                <c:pt idx="43">
                  <c:v>293.0</c:v>
                </c:pt>
                <c:pt idx="44">
                  <c:v>266.0</c:v>
                </c:pt>
                <c:pt idx="45">
                  <c:v>266.0</c:v>
                </c:pt>
                <c:pt idx="46">
                  <c:v>239.0</c:v>
                </c:pt>
                <c:pt idx="47">
                  <c:v>239.0</c:v>
                </c:pt>
                <c:pt idx="48">
                  <c:v>212.0</c:v>
                </c:pt>
                <c:pt idx="49">
                  <c:v>212.0</c:v>
                </c:pt>
                <c:pt idx="50">
                  <c:v>185.0</c:v>
                </c:pt>
                <c:pt idx="51">
                  <c:v>185.0</c:v>
                </c:pt>
                <c:pt idx="52">
                  <c:v>158.0</c:v>
                </c:pt>
                <c:pt idx="53">
                  <c:v>158.0</c:v>
                </c:pt>
                <c:pt idx="54">
                  <c:v>131.0</c:v>
                </c:pt>
                <c:pt idx="55">
                  <c:v>131.0</c:v>
                </c:pt>
                <c:pt idx="56">
                  <c:v>104.0</c:v>
                </c:pt>
                <c:pt idx="57">
                  <c:v>104.0</c:v>
                </c:pt>
                <c:pt idx="58">
                  <c:v>77.0</c:v>
                </c:pt>
                <c:pt idx="59">
                  <c:v>77.0</c:v>
                </c:pt>
                <c:pt idx="60">
                  <c:v>50.0</c:v>
                </c:pt>
                <c:pt idx="61">
                  <c:v>50.0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'450C - 27C steps'!$I$1</c:f>
              <c:strCache>
                <c:ptCount val="1"/>
                <c:pt idx="0">
                  <c:v>delta temp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'450C - 27C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'450C - 27C steps'!$I$2:$I$65</c:f>
              <c:numCache>
                <c:formatCode>General</c:formatCode>
                <c:ptCount val="64"/>
                <c:pt idx="0">
                  <c:v>6.0</c:v>
                </c:pt>
                <c:pt idx="1">
                  <c:v>-6.0</c:v>
                </c:pt>
                <c:pt idx="2">
                  <c:v>6.0</c:v>
                </c:pt>
                <c:pt idx="3">
                  <c:v>-6.0</c:v>
                </c:pt>
                <c:pt idx="4">
                  <c:v>6.0</c:v>
                </c:pt>
                <c:pt idx="5">
                  <c:v>-6.0</c:v>
                </c:pt>
                <c:pt idx="6">
                  <c:v>6.0</c:v>
                </c:pt>
                <c:pt idx="7">
                  <c:v>-6.0</c:v>
                </c:pt>
                <c:pt idx="8">
                  <c:v>6.0</c:v>
                </c:pt>
                <c:pt idx="9">
                  <c:v>-6.0</c:v>
                </c:pt>
                <c:pt idx="10">
                  <c:v>6.0</c:v>
                </c:pt>
                <c:pt idx="11">
                  <c:v>-6.0</c:v>
                </c:pt>
                <c:pt idx="12">
                  <c:v>6.0</c:v>
                </c:pt>
                <c:pt idx="13">
                  <c:v>-6.0</c:v>
                </c:pt>
                <c:pt idx="14">
                  <c:v>6.0</c:v>
                </c:pt>
                <c:pt idx="15">
                  <c:v>-6.0</c:v>
                </c:pt>
                <c:pt idx="16">
                  <c:v>6.0</c:v>
                </c:pt>
                <c:pt idx="17">
                  <c:v>-6.0</c:v>
                </c:pt>
                <c:pt idx="18">
                  <c:v>6.0</c:v>
                </c:pt>
                <c:pt idx="19">
                  <c:v>-6.0</c:v>
                </c:pt>
                <c:pt idx="20">
                  <c:v>6.0</c:v>
                </c:pt>
                <c:pt idx="21">
                  <c:v>-6.0</c:v>
                </c:pt>
                <c:pt idx="22">
                  <c:v>6.0</c:v>
                </c:pt>
                <c:pt idx="23">
                  <c:v>-6.0</c:v>
                </c:pt>
                <c:pt idx="24">
                  <c:v>6.0</c:v>
                </c:pt>
                <c:pt idx="25">
                  <c:v>-6.0</c:v>
                </c:pt>
                <c:pt idx="26">
                  <c:v>6.0</c:v>
                </c:pt>
                <c:pt idx="27">
                  <c:v>-6.0</c:v>
                </c:pt>
                <c:pt idx="28">
                  <c:v>6.0</c:v>
                </c:pt>
                <c:pt idx="29">
                  <c:v>-6.0</c:v>
                </c:pt>
                <c:pt idx="30">
                  <c:v>6.0</c:v>
                </c:pt>
                <c:pt idx="31">
                  <c:v>-6.0</c:v>
                </c:pt>
                <c:pt idx="32">
                  <c:v>6.0</c:v>
                </c:pt>
                <c:pt idx="33">
                  <c:v>-6.0</c:v>
                </c:pt>
                <c:pt idx="34">
                  <c:v>6.0</c:v>
                </c:pt>
                <c:pt idx="35">
                  <c:v>-6.0</c:v>
                </c:pt>
                <c:pt idx="36">
                  <c:v>6.0</c:v>
                </c:pt>
                <c:pt idx="37">
                  <c:v>-6.0</c:v>
                </c:pt>
                <c:pt idx="38">
                  <c:v>6.0</c:v>
                </c:pt>
                <c:pt idx="39">
                  <c:v>-6.0</c:v>
                </c:pt>
                <c:pt idx="40">
                  <c:v>6.0</c:v>
                </c:pt>
                <c:pt idx="41">
                  <c:v>-6.0</c:v>
                </c:pt>
                <c:pt idx="42">
                  <c:v>6.0</c:v>
                </c:pt>
                <c:pt idx="43">
                  <c:v>-6.0</c:v>
                </c:pt>
                <c:pt idx="44">
                  <c:v>6.0</c:v>
                </c:pt>
                <c:pt idx="45">
                  <c:v>-6.0</c:v>
                </c:pt>
                <c:pt idx="46">
                  <c:v>6.0</c:v>
                </c:pt>
                <c:pt idx="47">
                  <c:v>-6.0</c:v>
                </c:pt>
                <c:pt idx="48">
                  <c:v>6.0</c:v>
                </c:pt>
                <c:pt idx="49">
                  <c:v>-6.0</c:v>
                </c:pt>
                <c:pt idx="50">
                  <c:v>6.0</c:v>
                </c:pt>
                <c:pt idx="51">
                  <c:v>-6.0</c:v>
                </c:pt>
                <c:pt idx="52">
                  <c:v>6.0</c:v>
                </c:pt>
                <c:pt idx="53">
                  <c:v>-6.0</c:v>
                </c:pt>
                <c:pt idx="54">
                  <c:v>6.0</c:v>
                </c:pt>
                <c:pt idx="55">
                  <c:v>-6.0</c:v>
                </c:pt>
                <c:pt idx="56">
                  <c:v>6.0</c:v>
                </c:pt>
                <c:pt idx="57">
                  <c:v>-6.0</c:v>
                </c:pt>
                <c:pt idx="58">
                  <c:v>6.0</c:v>
                </c:pt>
                <c:pt idx="59">
                  <c:v>-6.0</c:v>
                </c:pt>
                <c:pt idx="60">
                  <c:v>6.0</c:v>
                </c:pt>
                <c:pt idx="61">
                  <c:v>-6.0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503584"/>
        <c:axId val="-2028500528"/>
      </c:scatterChart>
      <c:valAx>
        <c:axId val="-20285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500528"/>
        <c:crosses val="autoZero"/>
        <c:crossBetween val="midCat"/>
      </c:valAx>
      <c:valAx>
        <c:axId val="-20285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50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'475C - 29C steps'!$F$1</c:f>
              <c:strCache>
                <c:ptCount val="1"/>
                <c:pt idx="0">
                  <c:v>setpointA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'475C - 29C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'475C - 29C steps'!$F$2:$F$65</c:f>
              <c:numCache>
                <c:formatCode>General</c:formatCode>
                <c:ptCount val="64"/>
                <c:pt idx="0">
                  <c:v>47.0</c:v>
                </c:pt>
                <c:pt idx="1">
                  <c:v>53.0</c:v>
                </c:pt>
                <c:pt idx="2">
                  <c:v>76.0</c:v>
                </c:pt>
                <c:pt idx="3">
                  <c:v>82.0</c:v>
                </c:pt>
                <c:pt idx="4">
                  <c:v>105.0</c:v>
                </c:pt>
                <c:pt idx="5">
                  <c:v>111.0</c:v>
                </c:pt>
                <c:pt idx="6">
                  <c:v>134.0</c:v>
                </c:pt>
                <c:pt idx="7">
                  <c:v>140.0</c:v>
                </c:pt>
                <c:pt idx="8">
                  <c:v>163.0</c:v>
                </c:pt>
                <c:pt idx="9">
                  <c:v>169.0</c:v>
                </c:pt>
                <c:pt idx="10">
                  <c:v>192.0</c:v>
                </c:pt>
                <c:pt idx="11">
                  <c:v>198.0</c:v>
                </c:pt>
                <c:pt idx="12">
                  <c:v>221.0</c:v>
                </c:pt>
                <c:pt idx="13">
                  <c:v>227.0</c:v>
                </c:pt>
                <c:pt idx="14">
                  <c:v>250.0</c:v>
                </c:pt>
                <c:pt idx="15">
                  <c:v>256.0</c:v>
                </c:pt>
                <c:pt idx="16">
                  <c:v>279.0</c:v>
                </c:pt>
                <c:pt idx="17">
                  <c:v>285.0</c:v>
                </c:pt>
                <c:pt idx="18">
                  <c:v>308.0</c:v>
                </c:pt>
                <c:pt idx="19">
                  <c:v>314.0</c:v>
                </c:pt>
                <c:pt idx="20">
                  <c:v>337.0</c:v>
                </c:pt>
                <c:pt idx="21">
                  <c:v>343.0</c:v>
                </c:pt>
                <c:pt idx="22">
                  <c:v>366.0</c:v>
                </c:pt>
                <c:pt idx="23">
                  <c:v>372.0</c:v>
                </c:pt>
                <c:pt idx="24">
                  <c:v>395.0</c:v>
                </c:pt>
                <c:pt idx="25">
                  <c:v>401.0</c:v>
                </c:pt>
                <c:pt idx="26">
                  <c:v>424.0</c:v>
                </c:pt>
                <c:pt idx="27">
                  <c:v>430.0</c:v>
                </c:pt>
                <c:pt idx="28">
                  <c:v>453.0</c:v>
                </c:pt>
                <c:pt idx="29">
                  <c:v>459.0</c:v>
                </c:pt>
                <c:pt idx="30">
                  <c:v>472.0</c:v>
                </c:pt>
                <c:pt idx="31">
                  <c:v>478.0</c:v>
                </c:pt>
                <c:pt idx="32">
                  <c:v>453.0</c:v>
                </c:pt>
                <c:pt idx="33">
                  <c:v>459.0</c:v>
                </c:pt>
                <c:pt idx="34">
                  <c:v>424.0</c:v>
                </c:pt>
                <c:pt idx="35">
                  <c:v>430.0</c:v>
                </c:pt>
                <c:pt idx="36">
                  <c:v>395.0</c:v>
                </c:pt>
                <c:pt idx="37">
                  <c:v>401.0</c:v>
                </c:pt>
                <c:pt idx="38">
                  <c:v>366.0</c:v>
                </c:pt>
                <c:pt idx="39">
                  <c:v>372.0</c:v>
                </c:pt>
                <c:pt idx="40">
                  <c:v>337.0</c:v>
                </c:pt>
                <c:pt idx="41">
                  <c:v>343.0</c:v>
                </c:pt>
                <c:pt idx="42">
                  <c:v>308.0</c:v>
                </c:pt>
                <c:pt idx="43">
                  <c:v>314.0</c:v>
                </c:pt>
                <c:pt idx="44">
                  <c:v>279.0</c:v>
                </c:pt>
                <c:pt idx="45">
                  <c:v>285.0</c:v>
                </c:pt>
                <c:pt idx="46">
                  <c:v>250.0</c:v>
                </c:pt>
                <c:pt idx="47">
                  <c:v>256.0</c:v>
                </c:pt>
                <c:pt idx="48">
                  <c:v>221.0</c:v>
                </c:pt>
                <c:pt idx="49">
                  <c:v>227.0</c:v>
                </c:pt>
                <c:pt idx="50">
                  <c:v>192.0</c:v>
                </c:pt>
                <c:pt idx="51">
                  <c:v>198.0</c:v>
                </c:pt>
                <c:pt idx="52">
                  <c:v>163.0</c:v>
                </c:pt>
                <c:pt idx="53">
                  <c:v>169.0</c:v>
                </c:pt>
                <c:pt idx="54">
                  <c:v>134.0</c:v>
                </c:pt>
                <c:pt idx="55">
                  <c:v>140.0</c:v>
                </c:pt>
                <c:pt idx="56">
                  <c:v>105.0</c:v>
                </c:pt>
                <c:pt idx="57">
                  <c:v>111.0</c:v>
                </c:pt>
                <c:pt idx="58">
                  <c:v>76.0</c:v>
                </c:pt>
                <c:pt idx="59">
                  <c:v>82.0</c:v>
                </c:pt>
                <c:pt idx="60">
                  <c:v>47.0</c:v>
                </c:pt>
                <c:pt idx="61">
                  <c:v>53.0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'475C - 29C steps'!$G$1</c:f>
              <c:strCache>
                <c:ptCount val="1"/>
                <c:pt idx="0">
                  <c:v>setpointB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'475C - 29C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'475C - 29C steps'!$G$2:$G$65</c:f>
              <c:numCache>
                <c:formatCode>General</c:formatCode>
                <c:ptCount val="64"/>
                <c:pt idx="0">
                  <c:v>53.0</c:v>
                </c:pt>
                <c:pt idx="1">
                  <c:v>47.0</c:v>
                </c:pt>
                <c:pt idx="2">
                  <c:v>82.0</c:v>
                </c:pt>
                <c:pt idx="3">
                  <c:v>76.0</c:v>
                </c:pt>
                <c:pt idx="4">
                  <c:v>111.0</c:v>
                </c:pt>
                <c:pt idx="5">
                  <c:v>105.0</c:v>
                </c:pt>
                <c:pt idx="6">
                  <c:v>140.0</c:v>
                </c:pt>
                <c:pt idx="7">
                  <c:v>134.0</c:v>
                </c:pt>
                <c:pt idx="8">
                  <c:v>169.0</c:v>
                </c:pt>
                <c:pt idx="9">
                  <c:v>163.0</c:v>
                </c:pt>
                <c:pt idx="10">
                  <c:v>198.0</c:v>
                </c:pt>
                <c:pt idx="11">
                  <c:v>192.0</c:v>
                </c:pt>
                <c:pt idx="12">
                  <c:v>227.0</c:v>
                </c:pt>
                <c:pt idx="13">
                  <c:v>221.0</c:v>
                </c:pt>
                <c:pt idx="14">
                  <c:v>256.0</c:v>
                </c:pt>
                <c:pt idx="15">
                  <c:v>250.0</c:v>
                </c:pt>
                <c:pt idx="16">
                  <c:v>285.0</c:v>
                </c:pt>
                <c:pt idx="17">
                  <c:v>279.0</c:v>
                </c:pt>
                <c:pt idx="18">
                  <c:v>314.0</c:v>
                </c:pt>
                <c:pt idx="19">
                  <c:v>308.0</c:v>
                </c:pt>
                <c:pt idx="20">
                  <c:v>343.0</c:v>
                </c:pt>
                <c:pt idx="21">
                  <c:v>337.0</c:v>
                </c:pt>
                <c:pt idx="22">
                  <c:v>372.0</c:v>
                </c:pt>
                <c:pt idx="23">
                  <c:v>366.0</c:v>
                </c:pt>
                <c:pt idx="24">
                  <c:v>401.0</c:v>
                </c:pt>
                <c:pt idx="25">
                  <c:v>395.0</c:v>
                </c:pt>
                <c:pt idx="26">
                  <c:v>430.0</c:v>
                </c:pt>
                <c:pt idx="27">
                  <c:v>424.0</c:v>
                </c:pt>
                <c:pt idx="28">
                  <c:v>459.0</c:v>
                </c:pt>
                <c:pt idx="29">
                  <c:v>453.0</c:v>
                </c:pt>
                <c:pt idx="30">
                  <c:v>478.0</c:v>
                </c:pt>
                <c:pt idx="31">
                  <c:v>472.0</c:v>
                </c:pt>
                <c:pt idx="32">
                  <c:v>459.0</c:v>
                </c:pt>
                <c:pt idx="33">
                  <c:v>453.0</c:v>
                </c:pt>
                <c:pt idx="34">
                  <c:v>430.0</c:v>
                </c:pt>
                <c:pt idx="35">
                  <c:v>424.0</c:v>
                </c:pt>
                <c:pt idx="36">
                  <c:v>401.0</c:v>
                </c:pt>
                <c:pt idx="37">
                  <c:v>395.0</c:v>
                </c:pt>
                <c:pt idx="38">
                  <c:v>372.0</c:v>
                </c:pt>
                <c:pt idx="39">
                  <c:v>366.0</c:v>
                </c:pt>
                <c:pt idx="40">
                  <c:v>343.0</c:v>
                </c:pt>
                <c:pt idx="41">
                  <c:v>337.0</c:v>
                </c:pt>
                <c:pt idx="42">
                  <c:v>314.0</c:v>
                </c:pt>
                <c:pt idx="43">
                  <c:v>308.0</c:v>
                </c:pt>
                <c:pt idx="44">
                  <c:v>285.0</c:v>
                </c:pt>
                <c:pt idx="45">
                  <c:v>279.0</c:v>
                </c:pt>
                <c:pt idx="46">
                  <c:v>256.0</c:v>
                </c:pt>
                <c:pt idx="47">
                  <c:v>250.0</c:v>
                </c:pt>
                <c:pt idx="48">
                  <c:v>227.0</c:v>
                </c:pt>
                <c:pt idx="49">
                  <c:v>221.0</c:v>
                </c:pt>
                <c:pt idx="50">
                  <c:v>198.0</c:v>
                </c:pt>
                <c:pt idx="51">
                  <c:v>192.0</c:v>
                </c:pt>
                <c:pt idx="52">
                  <c:v>169.0</c:v>
                </c:pt>
                <c:pt idx="53">
                  <c:v>163.0</c:v>
                </c:pt>
                <c:pt idx="54">
                  <c:v>140.0</c:v>
                </c:pt>
                <c:pt idx="55">
                  <c:v>134.0</c:v>
                </c:pt>
                <c:pt idx="56">
                  <c:v>111.0</c:v>
                </c:pt>
                <c:pt idx="57">
                  <c:v>105.0</c:v>
                </c:pt>
                <c:pt idx="58">
                  <c:v>82.0</c:v>
                </c:pt>
                <c:pt idx="59">
                  <c:v>76.0</c:v>
                </c:pt>
                <c:pt idx="60">
                  <c:v>53.0</c:v>
                </c:pt>
                <c:pt idx="61">
                  <c:v>47.0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'475C - 29C steps'!$H$1</c:f>
              <c:strCache>
                <c:ptCount val="1"/>
                <c:pt idx="0">
                  <c:v>avg 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'475C - 29C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'475C - 29C steps'!$H$2:$H$65</c:f>
              <c:numCache>
                <c:formatCode>General</c:formatCode>
                <c:ptCount val="64"/>
                <c:pt idx="0">
                  <c:v>50.0</c:v>
                </c:pt>
                <c:pt idx="1">
                  <c:v>50.0</c:v>
                </c:pt>
                <c:pt idx="2">
                  <c:v>79.0</c:v>
                </c:pt>
                <c:pt idx="3">
                  <c:v>79.0</c:v>
                </c:pt>
                <c:pt idx="4">
                  <c:v>108.0</c:v>
                </c:pt>
                <c:pt idx="5">
                  <c:v>108.0</c:v>
                </c:pt>
                <c:pt idx="6">
                  <c:v>137.0</c:v>
                </c:pt>
                <c:pt idx="7">
                  <c:v>137.0</c:v>
                </c:pt>
                <c:pt idx="8">
                  <c:v>166.0</c:v>
                </c:pt>
                <c:pt idx="9">
                  <c:v>166.0</c:v>
                </c:pt>
                <c:pt idx="10">
                  <c:v>195.0</c:v>
                </c:pt>
                <c:pt idx="11">
                  <c:v>195.0</c:v>
                </c:pt>
                <c:pt idx="12">
                  <c:v>224.0</c:v>
                </c:pt>
                <c:pt idx="13">
                  <c:v>224.0</c:v>
                </c:pt>
                <c:pt idx="14">
                  <c:v>253.0</c:v>
                </c:pt>
                <c:pt idx="15">
                  <c:v>253.0</c:v>
                </c:pt>
                <c:pt idx="16">
                  <c:v>282.0</c:v>
                </c:pt>
                <c:pt idx="17">
                  <c:v>282.0</c:v>
                </c:pt>
                <c:pt idx="18">
                  <c:v>311.0</c:v>
                </c:pt>
                <c:pt idx="19">
                  <c:v>311.0</c:v>
                </c:pt>
                <c:pt idx="20">
                  <c:v>340.0</c:v>
                </c:pt>
                <c:pt idx="21">
                  <c:v>340.0</c:v>
                </c:pt>
                <c:pt idx="22">
                  <c:v>369.0</c:v>
                </c:pt>
                <c:pt idx="23">
                  <c:v>369.0</c:v>
                </c:pt>
                <c:pt idx="24">
                  <c:v>398.0</c:v>
                </c:pt>
                <c:pt idx="25">
                  <c:v>398.0</c:v>
                </c:pt>
                <c:pt idx="26">
                  <c:v>427.0</c:v>
                </c:pt>
                <c:pt idx="27">
                  <c:v>427.0</c:v>
                </c:pt>
                <c:pt idx="28">
                  <c:v>456.0</c:v>
                </c:pt>
                <c:pt idx="29">
                  <c:v>456.0</c:v>
                </c:pt>
                <c:pt idx="30">
                  <c:v>475.0</c:v>
                </c:pt>
                <c:pt idx="31">
                  <c:v>475.0</c:v>
                </c:pt>
                <c:pt idx="32">
                  <c:v>456.0</c:v>
                </c:pt>
                <c:pt idx="33">
                  <c:v>456.0</c:v>
                </c:pt>
                <c:pt idx="34">
                  <c:v>427.0</c:v>
                </c:pt>
                <c:pt idx="35">
                  <c:v>427.0</c:v>
                </c:pt>
                <c:pt idx="36">
                  <c:v>398.0</c:v>
                </c:pt>
                <c:pt idx="37">
                  <c:v>398.0</c:v>
                </c:pt>
                <c:pt idx="38">
                  <c:v>369.0</c:v>
                </c:pt>
                <c:pt idx="39">
                  <c:v>369.0</c:v>
                </c:pt>
                <c:pt idx="40">
                  <c:v>340.0</c:v>
                </c:pt>
                <c:pt idx="41">
                  <c:v>340.0</c:v>
                </c:pt>
                <c:pt idx="42">
                  <c:v>311.0</c:v>
                </c:pt>
                <c:pt idx="43">
                  <c:v>311.0</c:v>
                </c:pt>
                <c:pt idx="44">
                  <c:v>282.0</c:v>
                </c:pt>
                <c:pt idx="45">
                  <c:v>282.0</c:v>
                </c:pt>
                <c:pt idx="46">
                  <c:v>253.0</c:v>
                </c:pt>
                <c:pt idx="47">
                  <c:v>253.0</c:v>
                </c:pt>
                <c:pt idx="48">
                  <c:v>224.0</c:v>
                </c:pt>
                <c:pt idx="49">
                  <c:v>224.0</c:v>
                </c:pt>
                <c:pt idx="50">
                  <c:v>195.0</c:v>
                </c:pt>
                <c:pt idx="51">
                  <c:v>195.0</c:v>
                </c:pt>
                <c:pt idx="52">
                  <c:v>166.0</c:v>
                </c:pt>
                <c:pt idx="53">
                  <c:v>166.0</c:v>
                </c:pt>
                <c:pt idx="54">
                  <c:v>137.0</c:v>
                </c:pt>
                <c:pt idx="55">
                  <c:v>137.0</c:v>
                </c:pt>
                <c:pt idx="56">
                  <c:v>108.0</c:v>
                </c:pt>
                <c:pt idx="57">
                  <c:v>108.0</c:v>
                </c:pt>
                <c:pt idx="58">
                  <c:v>79.0</c:v>
                </c:pt>
                <c:pt idx="59">
                  <c:v>79.0</c:v>
                </c:pt>
                <c:pt idx="60">
                  <c:v>50.0</c:v>
                </c:pt>
                <c:pt idx="61">
                  <c:v>50.0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'475C - 29C steps'!$I$1</c:f>
              <c:strCache>
                <c:ptCount val="1"/>
                <c:pt idx="0">
                  <c:v>delta temp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'475C - 29C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'475C - 29C steps'!$I$2:$I$65</c:f>
              <c:numCache>
                <c:formatCode>General</c:formatCode>
                <c:ptCount val="64"/>
                <c:pt idx="0">
                  <c:v>6.0</c:v>
                </c:pt>
                <c:pt idx="1">
                  <c:v>-6.0</c:v>
                </c:pt>
                <c:pt idx="2">
                  <c:v>6.0</c:v>
                </c:pt>
                <c:pt idx="3">
                  <c:v>-6.0</c:v>
                </c:pt>
                <c:pt idx="4">
                  <c:v>6.0</c:v>
                </c:pt>
                <c:pt idx="5">
                  <c:v>-6.0</c:v>
                </c:pt>
                <c:pt idx="6">
                  <c:v>6.0</c:v>
                </c:pt>
                <c:pt idx="7">
                  <c:v>-6.0</c:v>
                </c:pt>
                <c:pt idx="8">
                  <c:v>6.0</c:v>
                </c:pt>
                <c:pt idx="9">
                  <c:v>-6.0</c:v>
                </c:pt>
                <c:pt idx="10">
                  <c:v>6.0</c:v>
                </c:pt>
                <c:pt idx="11">
                  <c:v>-6.0</c:v>
                </c:pt>
                <c:pt idx="12">
                  <c:v>6.0</c:v>
                </c:pt>
                <c:pt idx="13">
                  <c:v>-6.0</c:v>
                </c:pt>
                <c:pt idx="14">
                  <c:v>6.0</c:v>
                </c:pt>
                <c:pt idx="15">
                  <c:v>-6.0</c:v>
                </c:pt>
                <c:pt idx="16">
                  <c:v>6.0</c:v>
                </c:pt>
                <c:pt idx="17">
                  <c:v>-6.0</c:v>
                </c:pt>
                <c:pt idx="18">
                  <c:v>6.0</c:v>
                </c:pt>
                <c:pt idx="19">
                  <c:v>-6.0</c:v>
                </c:pt>
                <c:pt idx="20">
                  <c:v>6.0</c:v>
                </c:pt>
                <c:pt idx="21">
                  <c:v>-6.0</c:v>
                </c:pt>
                <c:pt idx="22">
                  <c:v>6.0</c:v>
                </c:pt>
                <c:pt idx="23">
                  <c:v>-6.0</c:v>
                </c:pt>
                <c:pt idx="24">
                  <c:v>6.0</c:v>
                </c:pt>
                <c:pt idx="25">
                  <c:v>-6.0</c:v>
                </c:pt>
                <c:pt idx="26">
                  <c:v>6.0</c:v>
                </c:pt>
                <c:pt idx="27">
                  <c:v>-6.0</c:v>
                </c:pt>
                <c:pt idx="28">
                  <c:v>6.0</c:v>
                </c:pt>
                <c:pt idx="29">
                  <c:v>-6.0</c:v>
                </c:pt>
                <c:pt idx="30">
                  <c:v>6.0</c:v>
                </c:pt>
                <c:pt idx="31">
                  <c:v>-6.0</c:v>
                </c:pt>
                <c:pt idx="32">
                  <c:v>6.0</c:v>
                </c:pt>
                <c:pt idx="33">
                  <c:v>-6.0</c:v>
                </c:pt>
                <c:pt idx="34">
                  <c:v>6.0</c:v>
                </c:pt>
                <c:pt idx="35">
                  <c:v>-6.0</c:v>
                </c:pt>
                <c:pt idx="36">
                  <c:v>6.0</c:v>
                </c:pt>
                <c:pt idx="37">
                  <c:v>-6.0</c:v>
                </c:pt>
                <c:pt idx="38">
                  <c:v>6.0</c:v>
                </c:pt>
                <c:pt idx="39">
                  <c:v>-6.0</c:v>
                </c:pt>
                <c:pt idx="40">
                  <c:v>6.0</c:v>
                </c:pt>
                <c:pt idx="41">
                  <c:v>-6.0</c:v>
                </c:pt>
                <c:pt idx="42">
                  <c:v>6.0</c:v>
                </c:pt>
                <c:pt idx="43">
                  <c:v>-6.0</c:v>
                </c:pt>
                <c:pt idx="44">
                  <c:v>6.0</c:v>
                </c:pt>
                <c:pt idx="45">
                  <c:v>-6.0</c:v>
                </c:pt>
                <c:pt idx="46">
                  <c:v>6.0</c:v>
                </c:pt>
                <c:pt idx="47">
                  <c:v>-6.0</c:v>
                </c:pt>
                <c:pt idx="48">
                  <c:v>6.0</c:v>
                </c:pt>
                <c:pt idx="49">
                  <c:v>-6.0</c:v>
                </c:pt>
                <c:pt idx="50">
                  <c:v>6.0</c:v>
                </c:pt>
                <c:pt idx="51">
                  <c:v>-6.0</c:v>
                </c:pt>
                <c:pt idx="52">
                  <c:v>6.0</c:v>
                </c:pt>
                <c:pt idx="53">
                  <c:v>-6.0</c:v>
                </c:pt>
                <c:pt idx="54">
                  <c:v>6.0</c:v>
                </c:pt>
                <c:pt idx="55">
                  <c:v>-6.0</c:v>
                </c:pt>
                <c:pt idx="56">
                  <c:v>6.0</c:v>
                </c:pt>
                <c:pt idx="57">
                  <c:v>-6.0</c:v>
                </c:pt>
                <c:pt idx="58">
                  <c:v>6.0</c:v>
                </c:pt>
                <c:pt idx="59">
                  <c:v>-6.0</c:v>
                </c:pt>
                <c:pt idx="60">
                  <c:v>6.0</c:v>
                </c:pt>
                <c:pt idx="61">
                  <c:v>-6.0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873936"/>
        <c:axId val="-2024870480"/>
      </c:scatterChart>
      <c:valAx>
        <c:axId val="-20248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870480"/>
        <c:crosses val="autoZero"/>
        <c:crossBetween val="midCat"/>
      </c:valAx>
      <c:valAx>
        <c:axId val="-2024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87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'500C - 30C steps'!$F$1</c:f>
              <c:strCache>
                <c:ptCount val="1"/>
                <c:pt idx="0">
                  <c:v>setpointA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'500C - 30C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'500C - 30C steps'!$F$2:$F$65</c:f>
              <c:numCache>
                <c:formatCode>General</c:formatCode>
                <c:ptCount val="64"/>
                <c:pt idx="0">
                  <c:v>47.0</c:v>
                </c:pt>
                <c:pt idx="1">
                  <c:v>53.0</c:v>
                </c:pt>
                <c:pt idx="2">
                  <c:v>77.0</c:v>
                </c:pt>
                <c:pt idx="3">
                  <c:v>83.0</c:v>
                </c:pt>
                <c:pt idx="4">
                  <c:v>107.0</c:v>
                </c:pt>
                <c:pt idx="5">
                  <c:v>113.0</c:v>
                </c:pt>
                <c:pt idx="6">
                  <c:v>137.0</c:v>
                </c:pt>
                <c:pt idx="7">
                  <c:v>143.0</c:v>
                </c:pt>
                <c:pt idx="8">
                  <c:v>167.0</c:v>
                </c:pt>
                <c:pt idx="9">
                  <c:v>173.0</c:v>
                </c:pt>
                <c:pt idx="10">
                  <c:v>197.0</c:v>
                </c:pt>
                <c:pt idx="11">
                  <c:v>203.0</c:v>
                </c:pt>
                <c:pt idx="12">
                  <c:v>227.0</c:v>
                </c:pt>
                <c:pt idx="13">
                  <c:v>233.0</c:v>
                </c:pt>
                <c:pt idx="14">
                  <c:v>257.0</c:v>
                </c:pt>
                <c:pt idx="15">
                  <c:v>263.0</c:v>
                </c:pt>
                <c:pt idx="16">
                  <c:v>287.0</c:v>
                </c:pt>
                <c:pt idx="17">
                  <c:v>293.0</c:v>
                </c:pt>
                <c:pt idx="18">
                  <c:v>317.0</c:v>
                </c:pt>
                <c:pt idx="19">
                  <c:v>323.0</c:v>
                </c:pt>
                <c:pt idx="20">
                  <c:v>347.0</c:v>
                </c:pt>
                <c:pt idx="21">
                  <c:v>353.0</c:v>
                </c:pt>
                <c:pt idx="22">
                  <c:v>377.0</c:v>
                </c:pt>
                <c:pt idx="23">
                  <c:v>383.0</c:v>
                </c:pt>
                <c:pt idx="24">
                  <c:v>407.0</c:v>
                </c:pt>
                <c:pt idx="25">
                  <c:v>413.0</c:v>
                </c:pt>
                <c:pt idx="26">
                  <c:v>437.0</c:v>
                </c:pt>
                <c:pt idx="27">
                  <c:v>443.0</c:v>
                </c:pt>
                <c:pt idx="28">
                  <c:v>467.0</c:v>
                </c:pt>
                <c:pt idx="29">
                  <c:v>473.0</c:v>
                </c:pt>
                <c:pt idx="30">
                  <c:v>497.0</c:v>
                </c:pt>
                <c:pt idx="31">
                  <c:v>503.0</c:v>
                </c:pt>
                <c:pt idx="32">
                  <c:v>467.0</c:v>
                </c:pt>
                <c:pt idx="33">
                  <c:v>473.0</c:v>
                </c:pt>
                <c:pt idx="34">
                  <c:v>437.0</c:v>
                </c:pt>
                <c:pt idx="35">
                  <c:v>443.0</c:v>
                </c:pt>
                <c:pt idx="36">
                  <c:v>407.0</c:v>
                </c:pt>
                <c:pt idx="37">
                  <c:v>413.0</c:v>
                </c:pt>
                <c:pt idx="38">
                  <c:v>377.0</c:v>
                </c:pt>
                <c:pt idx="39">
                  <c:v>383.0</c:v>
                </c:pt>
                <c:pt idx="40">
                  <c:v>347.0</c:v>
                </c:pt>
                <c:pt idx="41">
                  <c:v>353.0</c:v>
                </c:pt>
                <c:pt idx="42">
                  <c:v>317.0</c:v>
                </c:pt>
                <c:pt idx="43">
                  <c:v>323.0</c:v>
                </c:pt>
                <c:pt idx="44">
                  <c:v>287.0</c:v>
                </c:pt>
                <c:pt idx="45">
                  <c:v>293.0</c:v>
                </c:pt>
                <c:pt idx="46">
                  <c:v>257.0</c:v>
                </c:pt>
                <c:pt idx="47">
                  <c:v>263.0</c:v>
                </c:pt>
                <c:pt idx="48">
                  <c:v>227.0</c:v>
                </c:pt>
                <c:pt idx="49">
                  <c:v>233.0</c:v>
                </c:pt>
                <c:pt idx="50">
                  <c:v>197.0</c:v>
                </c:pt>
                <c:pt idx="51">
                  <c:v>203.0</c:v>
                </c:pt>
                <c:pt idx="52">
                  <c:v>167.0</c:v>
                </c:pt>
                <c:pt idx="53">
                  <c:v>173.0</c:v>
                </c:pt>
                <c:pt idx="54">
                  <c:v>137.0</c:v>
                </c:pt>
                <c:pt idx="55">
                  <c:v>143.0</c:v>
                </c:pt>
                <c:pt idx="56">
                  <c:v>107.0</c:v>
                </c:pt>
                <c:pt idx="57">
                  <c:v>113.0</c:v>
                </c:pt>
                <c:pt idx="58">
                  <c:v>77.0</c:v>
                </c:pt>
                <c:pt idx="59">
                  <c:v>83.0</c:v>
                </c:pt>
                <c:pt idx="60">
                  <c:v>47.0</c:v>
                </c:pt>
                <c:pt idx="61">
                  <c:v>53.0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'500C - 30C steps'!$G$1</c:f>
              <c:strCache>
                <c:ptCount val="1"/>
                <c:pt idx="0">
                  <c:v>setpointB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'500C - 30C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'500C - 30C steps'!$G$2:$G$65</c:f>
              <c:numCache>
                <c:formatCode>General</c:formatCode>
                <c:ptCount val="64"/>
                <c:pt idx="0">
                  <c:v>53.0</c:v>
                </c:pt>
                <c:pt idx="1">
                  <c:v>47.0</c:v>
                </c:pt>
                <c:pt idx="2">
                  <c:v>83.0</c:v>
                </c:pt>
                <c:pt idx="3">
                  <c:v>77.0</c:v>
                </c:pt>
                <c:pt idx="4">
                  <c:v>113.0</c:v>
                </c:pt>
                <c:pt idx="5">
                  <c:v>107.0</c:v>
                </c:pt>
                <c:pt idx="6">
                  <c:v>143.0</c:v>
                </c:pt>
                <c:pt idx="7">
                  <c:v>137.0</c:v>
                </c:pt>
                <c:pt idx="8">
                  <c:v>173.0</c:v>
                </c:pt>
                <c:pt idx="9">
                  <c:v>167.0</c:v>
                </c:pt>
                <c:pt idx="10">
                  <c:v>203.0</c:v>
                </c:pt>
                <c:pt idx="11">
                  <c:v>197.0</c:v>
                </c:pt>
                <c:pt idx="12">
                  <c:v>233.0</c:v>
                </c:pt>
                <c:pt idx="13">
                  <c:v>227.0</c:v>
                </c:pt>
                <c:pt idx="14">
                  <c:v>263.0</c:v>
                </c:pt>
                <c:pt idx="15">
                  <c:v>257.0</c:v>
                </c:pt>
                <c:pt idx="16">
                  <c:v>293.0</c:v>
                </c:pt>
                <c:pt idx="17">
                  <c:v>287.0</c:v>
                </c:pt>
                <c:pt idx="18">
                  <c:v>323.0</c:v>
                </c:pt>
                <c:pt idx="19">
                  <c:v>317.0</c:v>
                </c:pt>
                <c:pt idx="20">
                  <c:v>353.0</c:v>
                </c:pt>
                <c:pt idx="21">
                  <c:v>347.0</c:v>
                </c:pt>
                <c:pt idx="22">
                  <c:v>383.0</c:v>
                </c:pt>
                <c:pt idx="23">
                  <c:v>377.0</c:v>
                </c:pt>
                <c:pt idx="24">
                  <c:v>413.0</c:v>
                </c:pt>
                <c:pt idx="25">
                  <c:v>407.0</c:v>
                </c:pt>
                <c:pt idx="26">
                  <c:v>443.0</c:v>
                </c:pt>
                <c:pt idx="27">
                  <c:v>437.0</c:v>
                </c:pt>
                <c:pt idx="28">
                  <c:v>473.0</c:v>
                </c:pt>
                <c:pt idx="29">
                  <c:v>467.0</c:v>
                </c:pt>
                <c:pt idx="30">
                  <c:v>503.0</c:v>
                </c:pt>
                <c:pt idx="31">
                  <c:v>497.0</c:v>
                </c:pt>
                <c:pt idx="32">
                  <c:v>473.0</c:v>
                </c:pt>
                <c:pt idx="33">
                  <c:v>467.0</c:v>
                </c:pt>
                <c:pt idx="34">
                  <c:v>443.0</c:v>
                </c:pt>
                <c:pt idx="35">
                  <c:v>437.0</c:v>
                </c:pt>
                <c:pt idx="36">
                  <c:v>413.0</c:v>
                </c:pt>
                <c:pt idx="37">
                  <c:v>407.0</c:v>
                </c:pt>
                <c:pt idx="38">
                  <c:v>383.0</c:v>
                </c:pt>
                <c:pt idx="39">
                  <c:v>377.0</c:v>
                </c:pt>
                <c:pt idx="40">
                  <c:v>353.0</c:v>
                </c:pt>
                <c:pt idx="41">
                  <c:v>347.0</c:v>
                </c:pt>
                <c:pt idx="42">
                  <c:v>323.0</c:v>
                </c:pt>
                <c:pt idx="43">
                  <c:v>317.0</c:v>
                </c:pt>
                <c:pt idx="44">
                  <c:v>293.0</c:v>
                </c:pt>
                <c:pt idx="45">
                  <c:v>287.0</c:v>
                </c:pt>
                <c:pt idx="46">
                  <c:v>263.0</c:v>
                </c:pt>
                <c:pt idx="47">
                  <c:v>257.0</c:v>
                </c:pt>
                <c:pt idx="48">
                  <c:v>233.0</c:v>
                </c:pt>
                <c:pt idx="49">
                  <c:v>227.0</c:v>
                </c:pt>
                <c:pt idx="50">
                  <c:v>203.0</c:v>
                </c:pt>
                <c:pt idx="51">
                  <c:v>197.0</c:v>
                </c:pt>
                <c:pt idx="52">
                  <c:v>173.0</c:v>
                </c:pt>
                <c:pt idx="53">
                  <c:v>167.0</c:v>
                </c:pt>
                <c:pt idx="54">
                  <c:v>143.0</c:v>
                </c:pt>
                <c:pt idx="55">
                  <c:v>137.0</c:v>
                </c:pt>
                <c:pt idx="56">
                  <c:v>113.0</c:v>
                </c:pt>
                <c:pt idx="57">
                  <c:v>107.0</c:v>
                </c:pt>
                <c:pt idx="58">
                  <c:v>83.0</c:v>
                </c:pt>
                <c:pt idx="59">
                  <c:v>77.0</c:v>
                </c:pt>
                <c:pt idx="60">
                  <c:v>53.0</c:v>
                </c:pt>
                <c:pt idx="61">
                  <c:v>47.0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'500C - 30C steps'!$H$1</c:f>
              <c:strCache>
                <c:ptCount val="1"/>
                <c:pt idx="0">
                  <c:v>avg 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'500C - 30C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'500C - 30C steps'!$H$2:$H$65</c:f>
              <c:numCache>
                <c:formatCode>General</c:formatCode>
                <c:ptCount val="64"/>
                <c:pt idx="0">
                  <c:v>50.0</c:v>
                </c:pt>
                <c:pt idx="1">
                  <c:v>50.0</c:v>
                </c:pt>
                <c:pt idx="2">
                  <c:v>80.0</c:v>
                </c:pt>
                <c:pt idx="3">
                  <c:v>80.0</c:v>
                </c:pt>
                <c:pt idx="4">
                  <c:v>110.0</c:v>
                </c:pt>
                <c:pt idx="5">
                  <c:v>110.0</c:v>
                </c:pt>
                <c:pt idx="6">
                  <c:v>140.0</c:v>
                </c:pt>
                <c:pt idx="7">
                  <c:v>140.0</c:v>
                </c:pt>
                <c:pt idx="8">
                  <c:v>170.0</c:v>
                </c:pt>
                <c:pt idx="9">
                  <c:v>170.0</c:v>
                </c:pt>
                <c:pt idx="10">
                  <c:v>200.0</c:v>
                </c:pt>
                <c:pt idx="11">
                  <c:v>200.0</c:v>
                </c:pt>
                <c:pt idx="12">
                  <c:v>230.0</c:v>
                </c:pt>
                <c:pt idx="13">
                  <c:v>230.0</c:v>
                </c:pt>
                <c:pt idx="14">
                  <c:v>260.0</c:v>
                </c:pt>
                <c:pt idx="15">
                  <c:v>260.0</c:v>
                </c:pt>
                <c:pt idx="16">
                  <c:v>290.0</c:v>
                </c:pt>
                <c:pt idx="17">
                  <c:v>290.0</c:v>
                </c:pt>
                <c:pt idx="18">
                  <c:v>320.0</c:v>
                </c:pt>
                <c:pt idx="19">
                  <c:v>320.0</c:v>
                </c:pt>
                <c:pt idx="20">
                  <c:v>350.0</c:v>
                </c:pt>
                <c:pt idx="21">
                  <c:v>350.0</c:v>
                </c:pt>
                <c:pt idx="22">
                  <c:v>380.0</c:v>
                </c:pt>
                <c:pt idx="23">
                  <c:v>380.0</c:v>
                </c:pt>
                <c:pt idx="24">
                  <c:v>410.0</c:v>
                </c:pt>
                <c:pt idx="25">
                  <c:v>410.0</c:v>
                </c:pt>
                <c:pt idx="26">
                  <c:v>440.0</c:v>
                </c:pt>
                <c:pt idx="27">
                  <c:v>440.0</c:v>
                </c:pt>
                <c:pt idx="28">
                  <c:v>470.0</c:v>
                </c:pt>
                <c:pt idx="29">
                  <c:v>470.0</c:v>
                </c:pt>
                <c:pt idx="30">
                  <c:v>500.0</c:v>
                </c:pt>
                <c:pt idx="31">
                  <c:v>500.0</c:v>
                </c:pt>
                <c:pt idx="32">
                  <c:v>470.0</c:v>
                </c:pt>
                <c:pt idx="33">
                  <c:v>470.0</c:v>
                </c:pt>
                <c:pt idx="34">
                  <c:v>440.0</c:v>
                </c:pt>
                <c:pt idx="35">
                  <c:v>440.0</c:v>
                </c:pt>
                <c:pt idx="36">
                  <c:v>410.0</c:v>
                </c:pt>
                <c:pt idx="37">
                  <c:v>410.0</c:v>
                </c:pt>
                <c:pt idx="38">
                  <c:v>380.0</c:v>
                </c:pt>
                <c:pt idx="39">
                  <c:v>380.0</c:v>
                </c:pt>
                <c:pt idx="40">
                  <c:v>350.0</c:v>
                </c:pt>
                <c:pt idx="41">
                  <c:v>350.0</c:v>
                </c:pt>
                <c:pt idx="42">
                  <c:v>320.0</c:v>
                </c:pt>
                <c:pt idx="43">
                  <c:v>320.0</c:v>
                </c:pt>
                <c:pt idx="44">
                  <c:v>290.0</c:v>
                </c:pt>
                <c:pt idx="45">
                  <c:v>290.0</c:v>
                </c:pt>
                <c:pt idx="46">
                  <c:v>260.0</c:v>
                </c:pt>
                <c:pt idx="47">
                  <c:v>260.0</c:v>
                </c:pt>
                <c:pt idx="48">
                  <c:v>230.0</c:v>
                </c:pt>
                <c:pt idx="49">
                  <c:v>230.0</c:v>
                </c:pt>
                <c:pt idx="50">
                  <c:v>200.0</c:v>
                </c:pt>
                <c:pt idx="51">
                  <c:v>200.0</c:v>
                </c:pt>
                <c:pt idx="52">
                  <c:v>170.0</c:v>
                </c:pt>
                <c:pt idx="53">
                  <c:v>170.0</c:v>
                </c:pt>
                <c:pt idx="54">
                  <c:v>140.0</c:v>
                </c:pt>
                <c:pt idx="55">
                  <c:v>140.0</c:v>
                </c:pt>
                <c:pt idx="56">
                  <c:v>110.0</c:v>
                </c:pt>
                <c:pt idx="57">
                  <c:v>110.0</c:v>
                </c:pt>
                <c:pt idx="58">
                  <c:v>80.0</c:v>
                </c:pt>
                <c:pt idx="59">
                  <c:v>80.0</c:v>
                </c:pt>
                <c:pt idx="60">
                  <c:v>50.0</c:v>
                </c:pt>
                <c:pt idx="61">
                  <c:v>50.0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'500C - 30C steps'!$I$1</c:f>
              <c:strCache>
                <c:ptCount val="1"/>
                <c:pt idx="0">
                  <c:v>delta temp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'500C - 30C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'500C - 30C steps'!$I$2:$I$65</c:f>
              <c:numCache>
                <c:formatCode>General</c:formatCode>
                <c:ptCount val="64"/>
                <c:pt idx="0">
                  <c:v>6.0</c:v>
                </c:pt>
                <c:pt idx="1">
                  <c:v>-6.0</c:v>
                </c:pt>
                <c:pt idx="2">
                  <c:v>6.0</c:v>
                </c:pt>
                <c:pt idx="3">
                  <c:v>-6.0</c:v>
                </c:pt>
                <c:pt idx="4">
                  <c:v>6.0</c:v>
                </c:pt>
                <c:pt idx="5">
                  <c:v>-6.0</c:v>
                </c:pt>
                <c:pt idx="6">
                  <c:v>6.0</c:v>
                </c:pt>
                <c:pt idx="7">
                  <c:v>-6.0</c:v>
                </c:pt>
                <c:pt idx="8">
                  <c:v>6.0</c:v>
                </c:pt>
                <c:pt idx="9">
                  <c:v>-6.0</c:v>
                </c:pt>
                <c:pt idx="10">
                  <c:v>6.0</c:v>
                </c:pt>
                <c:pt idx="11">
                  <c:v>-6.0</c:v>
                </c:pt>
                <c:pt idx="12">
                  <c:v>6.0</c:v>
                </c:pt>
                <c:pt idx="13">
                  <c:v>-6.0</c:v>
                </c:pt>
                <c:pt idx="14">
                  <c:v>6.0</c:v>
                </c:pt>
                <c:pt idx="15">
                  <c:v>-6.0</c:v>
                </c:pt>
                <c:pt idx="16">
                  <c:v>6.0</c:v>
                </c:pt>
                <c:pt idx="17">
                  <c:v>-6.0</c:v>
                </c:pt>
                <c:pt idx="18">
                  <c:v>6.0</c:v>
                </c:pt>
                <c:pt idx="19">
                  <c:v>-6.0</c:v>
                </c:pt>
                <c:pt idx="20">
                  <c:v>6.0</c:v>
                </c:pt>
                <c:pt idx="21">
                  <c:v>-6.0</c:v>
                </c:pt>
                <c:pt idx="22">
                  <c:v>6.0</c:v>
                </c:pt>
                <c:pt idx="23">
                  <c:v>-6.0</c:v>
                </c:pt>
                <c:pt idx="24">
                  <c:v>6.0</c:v>
                </c:pt>
                <c:pt idx="25">
                  <c:v>-6.0</c:v>
                </c:pt>
                <c:pt idx="26">
                  <c:v>6.0</c:v>
                </c:pt>
                <c:pt idx="27">
                  <c:v>-6.0</c:v>
                </c:pt>
                <c:pt idx="28">
                  <c:v>6.0</c:v>
                </c:pt>
                <c:pt idx="29">
                  <c:v>-6.0</c:v>
                </c:pt>
                <c:pt idx="30">
                  <c:v>6.0</c:v>
                </c:pt>
                <c:pt idx="31">
                  <c:v>-6.0</c:v>
                </c:pt>
                <c:pt idx="32">
                  <c:v>6.0</c:v>
                </c:pt>
                <c:pt idx="33">
                  <c:v>-6.0</c:v>
                </c:pt>
                <c:pt idx="34">
                  <c:v>6.0</c:v>
                </c:pt>
                <c:pt idx="35">
                  <c:v>-6.0</c:v>
                </c:pt>
                <c:pt idx="36">
                  <c:v>6.0</c:v>
                </c:pt>
                <c:pt idx="37">
                  <c:v>-6.0</c:v>
                </c:pt>
                <c:pt idx="38">
                  <c:v>6.0</c:v>
                </c:pt>
                <c:pt idx="39">
                  <c:v>-6.0</c:v>
                </c:pt>
                <c:pt idx="40">
                  <c:v>6.0</c:v>
                </c:pt>
                <c:pt idx="41">
                  <c:v>-6.0</c:v>
                </c:pt>
                <c:pt idx="42">
                  <c:v>6.0</c:v>
                </c:pt>
                <c:pt idx="43">
                  <c:v>-6.0</c:v>
                </c:pt>
                <c:pt idx="44">
                  <c:v>6.0</c:v>
                </c:pt>
                <c:pt idx="45">
                  <c:v>-6.0</c:v>
                </c:pt>
                <c:pt idx="46">
                  <c:v>6.0</c:v>
                </c:pt>
                <c:pt idx="47">
                  <c:v>-6.0</c:v>
                </c:pt>
                <c:pt idx="48">
                  <c:v>6.0</c:v>
                </c:pt>
                <c:pt idx="49">
                  <c:v>-6.0</c:v>
                </c:pt>
                <c:pt idx="50">
                  <c:v>6.0</c:v>
                </c:pt>
                <c:pt idx="51">
                  <c:v>-6.0</c:v>
                </c:pt>
                <c:pt idx="52">
                  <c:v>6.0</c:v>
                </c:pt>
                <c:pt idx="53">
                  <c:v>-6.0</c:v>
                </c:pt>
                <c:pt idx="54">
                  <c:v>6.0</c:v>
                </c:pt>
                <c:pt idx="55">
                  <c:v>-6.0</c:v>
                </c:pt>
                <c:pt idx="56">
                  <c:v>6.0</c:v>
                </c:pt>
                <c:pt idx="57">
                  <c:v>-6.0</c:v>
                </c:pt>
                <c:pt idx="58">
                  <c:v>6.0</c:v>
                </c:pt>
                <c:pt idx="59">
                  <c:v>-6.0</c:v>
                </c:pt>
                <c:pt idx="60">
                  <c:v>6.0</c:v>
                </c:pt>
                <c:pt idx="61">
                  <c:v>-6.0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438448"/>
        <c:axId val="-2027434992"/>
      </c:scatterChart>
      <c:valAx>
        <c:axId val="-20274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434992"/>
        <c:crosses val="autoZero"/>
        <c:crossBetween val="midCat"/>
      </c:valAx>
      <c:valAx>
        <c:axId val="-20274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43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26870365694084"/>
          <c:y val="0.0532906403940887"/>
          <c:w val="0.943009756433507"/>
          <c:h val="0.920231410728831"/>
        </c:manualLayout>
      </c:layout>
      <c:scatterChart>
        <c:scatterStyle val="lineMarker"/>
        <c:varyColors val="0"/>
        <c:ser>
          <c:idx val="1"/>
          <c:order val="0"/>
          <c:tx>
            <c:strRef>
              <c:f>'300C - continuous'!$F$1</c:f>
              <c:strCache>
                <c:ptCount val="1"/>
                <c:pt idx="0">
                  <c:v>setpointA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176.0</c:v>
                </c:pt>
                <c:pt idx="31">
                  <c:v>179.0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325.0</c:v>
                </c:pt>
                <c:pt idx="55">
                  <c:v>335.0</c:v>
                </c:pt>
                <c:pt idx="56">
                  <c:v>351.0</c:v>
                </c:pt>
                <c:pt idx="57">
                  <c:v>367.0</c:v>
                </c:pt>
                <c:pt idx="58">
                  <c:v>387.0</c:v>
                </c:pt>
                <c:pt idx="59">
                  <c:v>407.0</c:v>
                </c:pt>
                <c:pt idx="60">
                  <c:v>422.0</c:v>
                </c:pt>
                <c:pt idx="61">
                  <c:v>423.0</c:v>
                </c:pt>
                <c:pt idx="62">
                  <c:v>424.0</c:v>
                </c:pt>
                <c:pt idx="63">
                  <c:v>425.0</c:v>
                </c:pt>
              </c:numCache>
            </c:numRef>
          </c:xVal>
          <c:yVal>
            <c:numRef>
              <c:f>'300C - continuous'!$F$2:$F$65</c:f>
              <c:numCache>
                <c:formatCode>General</c:formatCode>
                <c:ptCount val="64"/>
                <c:pt idx="0">
                  <c:v>39.5</c:v>
                </c:pt>
                <c:pt idx="1">
                  <c:v>40.0</c:v>
                </c:pt>
                <c:pt idx="2">
                  <c:v>57.0</c:v>
                </c:pt>
                <c:pt idx="3">
                  <c:v>58.0</c:v>
                </c:pt>
                <c:pt idx="4">
                  <c:v>75.0</c:v>
                </c:pt>
                <c:pt idx="5">
                  <c:v>76.0</c:v>
                </c:pt>
                <c:pt idx="6">
                  <c:v>93.0</c:v>
                </c:pt>
                <c:pt idx="7">
                  <c:v>94.0</c:v>
                </c:pt>
                <c:pt idx="8">
                  <c:v>111.0</c:v>
                </c:pt>
                <c:pt idx="9">
                  <c:v>112.0</c:v>
                </c:pt>
                <c:pt idx="10">
                  <c:v>129.0</c:v>
                </c:pt>
                <c:pt idx="11">
                  <c:v>130.0</c:v>
                </c:pt>
                <c:pt idx="12">
                  <c:v>147.0</c:v>
                </c:pt>
                <c:pt idx="13">
                  <c:v>148.0</c:v>
                </c:pt>
                <c:pt idx="14">
                  <c:v>165.0</c:v>
                </c:pt>
                <c:pt idx="15">
                  <c:v>166.0</c:v>
                </c:pt>
                <c:pt idx="16">
                  <c:v>183.0</c:v>
                </c:pt>
                <c:pt idx="17">
                  <c:v>184.0</c:v>
                </c:pt>
                <c:pt idx="18">
                  <c:v>201.0</c:v>
                </c:pt>
                <c:pt idx="19">
                  <c:v>202.0</c:v>
                </c:pt>
                <c:pt idx="20">
                  <c:v>219.0</c:v>
                </c:pt>
                <c:pt idx="21">
                  <c:v>220.0</c:v>
                </c:pt>
                <c:pt idx="22">
                  <c:v>237.0</c:v>
                </c:pt>
                <c:pt idx="23">
                  <c:v>238.0</c:v>
                </c:pt>
                <c:pt idx="24">
                  <c:v>255.0</c:v>
                </c:pt>
                <c:pt idx="25">
                  <c:v>256.0</c:v>
                </c:pt>
                <c:pt idx="26">
                  <c:v>273.0</c:v>
                </c:pt>
                <c:pt idx="27">
                  <c:v>274.0</c:v>
                </c:pt>
                <c:pt idx="28">
                  <c:v>291.0</c:v>
                </c:pt>
                <c:pt idx="29">
                  <c:v>292.0</c:v>
                </c:pt>
                <c:pt idx="30">
                  <c:v>300.5</c:v>
                </c:pt>
                <c:pt idx="31">
                  <c:v>300.0</c:v>
                </c:pt>
                <c:pt idx="32">
                  <c:v>283.0</c:v>
                </c:pt>
                <c:pt idx="33">
                  <c:v>282.0</c:v>
                </c:pt>
                <c:pt idx="34">
                  <c:v>265.0</c:v>
                </c:pt>
                <c:pt idx="35">
                  <c:v>264.0</c:v>
                </c:pt>
                <c:pt idx="36">
                  <c:v>247.0</c:v>
                </c:pt>
                <c:pt idx="37">
                  <c:v>246.0</c:v>
                </c:pt>
                <c:pt idx="38">
                  <c:v>229.0</c:v>
                </c:pt>
                <c:pt idx="39">
                  <c:v>228.0</c:v>
                </c:pt>
                <c:pt idx="40">
                  <c:v>211.0</c:v>
                </c:pt>
                <c:pt idx="41">
                  <c:v>210.0</c:v>
                </c:pt>
                <c:pt idx="42">
                  <c:v>193.0</c:v>
                </c:pt>
                <c:pt idx="43">
                  <c:v>192.0</c:v>
                </c:pt>
                <c:pt idx="44">
                  <c:v>175.0</c:v>
                </c:pt>
                <c:pt idx="45">
                  <c:v>174.0</c:v>
                </c:pt>
                <c:pt idx="46">
                  <c:v>157.0</c:v>
                </c:pt>
                <c:pt idx="47">
                  <c:v>156.0</c:v>
                </c:pt>
                <c:pt idx="48">
                  <c:v>139.0</c:v>
                </c:pt>
                <c:pt idx="49">
                  <c:v>138.0</c:v>
                </c:pt>
                <c:pt idx="50">
                  <c:v>121.0</c:v>
                </c:pt>
                <c:pt idx="51">
                  <c:v>120.0</c:v>
                </c:pt>
                <c:pt idx="52">
                  <c:v>103.0</c:v>
                </c:pt>
                <c:pt idx="53">
                  <c:v>102.0</c:v>
                </c:pt>
                <c:pt idx="54">
                  <c:v>85.0</c:v>
                </c:pt>
                <c:pt idx="55">
                  <c:v>84.0</c:v>
                </c:pt>
                <c:pt idx="56">
                  <c:v>67.0</c:v>
                </c:pt>
                <c:pt idx="57">
                  <c:v>66.0</c:v>
                </c:pt>
                <c:pt idx="58">
                  <c:v>49.0</c:v>
                </c:pt>
                <c:pt idx="59">
                  <c:v>48.0</c:v>
                </c:pt>
                <c:pt idx="60">
                  <c:v>39.5</c:v>
                </c:pt>
                <c:pt idx="61">
                  <c:v>39.5</c:v>
                </c:pt>
                <c:pt idx="62">
                  <c:v>39.5</c:v>
                </c:pt>
                <c:pt idx="63">
                  <c:v>39.5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'300C - continuous'!$G$1</c:f>
              <c:strCache>
                <c:ptCount val="1"/>
                <c:pt idx="0">
                  <c:v>ramprateA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176.0</c:v>
                </c:pt>
                <c:pt idx="31">
                  <c:v>179.0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325.0</c:v>
                </c:pt>
                <c:pt idx="55">
                  <c:v>335.0</c:v>
                </c:pt>
                <c:pt idx="56">
                  <c:v>351.0</c:v>
                </c:pt>
                <c:pt idx="57">
                  <c:v>367.0</c:v>
                </c:pt>
                <c:pt idx="58">
                  <c:v>387.0</c:v>
                </c:pt>
                <c:pt idx="59">
                  <c:v>407.0</c:v>
                </c:pt>
                <c:pt idx="60">
                  <c:v>422.0</c:v>
                </c:pt>
                <c:pt idx="61">
                  <c:v>423.0</c:v>
                </c:pt>
                <c:pt idx="62">
                  <c:v>424.0</c:v>
                </c:pt>
                <c:pt idx="63">
                  <c:v>425.0</c:v>
                </c:pt>
              </c:numCache>
            </c:numRef>
          </c:xVal>
          <c:yVal>
            <c:numRef>
              <c:f>'300C - continuous'!$G$2:$G$65</c:f>
              <c:numCache>
                <c:formatCode>0.00</c:formatCode>
                <c:ptCount val="64"/>
                <c:pt idx="0">
                  <c:v>0.0</c:v>
                </c:pt>
                <c:pt idx="1">
                  <c:v>0.166666666666667</c:v>
                </c:pt>
                <c:pt idx="2">
                  <c:v>2.833333333333333</c:v>
                </c:pt>
                <c:pt idx="3">
                  <c:v>0.166666666666667</c:v>
                </c:pt>
                <c:pt idx="4">
                  <c:v>2.833333333333333</c:v>
                </c:pt>
                <c:pt idx="5">
                  <c:v>0.166666666666667</c:v>
                </c:pt>
                <c:pt idx="6">
                  <c:v>2.833333333333333</c:v>
                </c:pt>
                <c:pt idx="7">
                  <c:v>0.166666666666667</c:v>
                </c:pt>
                <c:pt idx="8">
                  <c:v>2.833333333333333</c:v>
                </c:pt>
                <c:pt idx="9">
                  <c:v>0.166666666666667</c:v>
                </c:pt>
                <c:pt idx="10">
                  <c:v>2.833333333333333</c:v>
                </c:pt>
                <c:pt idx="11">
                  <c:v>0.166666666666667</c:v>
                </c:pt>
                <c:pt idx="12">
                  <c:v>2.833333333333333</c:v>
                </c:pt>
                <c:pt idx="13">
                  <c:v>0.166666666666667</c:v>
                </c:pt>
                <c:pt idx="14">
                  <c:v>2.833333333333333</c:v>
                </c:pt>
                <c:pt idx="15">
                  <c:v>0.166666666666667</c:v>
                </c:pt>
                <c:pt idx="16">
                  <c:v>2.833333333333333</c:v>
                </c:pt>
                <c:pt idx="17">
                  <c:v>0.166666666666667</c:v>
                </c:pt>
                <c:pt idx="18">
                  <c:v>2.833333333333333</c:v>
                </c:pt>
                <c:pt idx="19">
                  <c:v>0.166666666666667</c:v>
                </c:pt>
                <c:pt idx="20">
                  <c:v>2.833333333333333</c:v>
                </c:pt>
                <c:pt idx="21">
                  <c:v>0.166666666666667</c:v>
                </c:pt>
                <c:pt idx="22">
                  <c:v>2.833333333333333</c:v>
                </c:pt>
                <c:pt idx="23">
                  <c:v>0.166666666666667</c:v>
                </c:pt>
                <c:pt idx="24">
                  <c:v>2.833333333333333</c:v>
                </c:pt>
                <c:pt idx="25">
                  <c:v>0.166666666666667</c:v>
                </c:pt>
                <c:pt idx="26">
                  <c:v>2.833333333333333</c:v>
                </c:pt>
                <c:pt idx="27">
                  <c:v>0.166666666666667</c:v>
                </c:pt>
                <c:pt idx="28">
                  <c:v>2.833333333333333</c:v>
                </c:pt>
                <c:pt idx="29">
                  <c:v>0.166666666666667</c:v>
                </c:pt>
                <c:pt idx="30">
                  <c:v>2.833333333333333</c:v>
                </c:pt>
                <c:pt idx="31">
                  <c:v>-0.166666666666667</c:v>
                </c:pt>
                <c:pt idx="32">
                  <c:v>-2.833333333333333</c:v>
                </c:pt>
                <c:pt idx="33">
                  <c:v>-0.166666666666667</c:v>
                </c:pt>
                <c:pt idx="34">
                  <c:v>-2.833333333333333</c:v>
                </c:pt>
                <c:pt idx="35">
                  <c:v>-0.166666666666667</c:v>
                </c:pt>
                <c:pt idx="36">
                  <c:v>-2.833333333333333</c:v>
                </c:pt>
                <c:pt idx="37">
                  <c:v>-0.166666666666667</c:v>
                </c:pt>
                <c:pt idx="38">
                  <c:v>-2.833333333333333</c:v>
                </c:pt>
                <c:pt idx="39">
                  <c:v>-0.166666666666667</c:v>
                </c:pt>
                <c:pt idx="40">
                  <c:v>-2.833333333333333</c:v>
                </c:pt>
                <c:pt idx="41">
                  <c:v>-0.166666666666667</c:v>
                </c:pt>
                <c:pt idx="42">
                  <c:v>-2.833333333333333</c:v>
                </c:pt>
                <c:pt idx="43">
                  <c:v>-0.166666666666667</c:v>
                </c:pt>
                <c:pt idx="44">
                  <c:v>-2.833333333333333</c:v>
                </c:pt>
                <c:pt idx="45">
                  <c:v>-0.166666666666667</c:v>
                </c:pt>
                <c:pt idx="46">
                  <c:v>-2.833333333333333</c:v>
                </c:pt>
                <c:pt idx="47">
                  <c:v>-0.166666666666667</c:v>
                </c:pt>
                <c:pt idx="48">
                  <c:v>-2.833333333333333</c:v>
                </c:pt>
                <c:pt idx="49">
                  <c:v>-0.166666666666667</c:v>
                </c:pt>
                <c:pt idx="50">
                  <c:v>-2.833333333333333</c:v>
                </c:pt>
                <c:pt idx="51">
                  <c:v>-0.166666666666667</c:v>
                </c:pt>
                <c:pt idx="52">
                  <c:v>-2.125</c:v>
                </c:pt>
                <c:pt idx="53">
                  <c:v>-0.125</c:v>
                </c:pt>
                <c:pt idx="54">
                  <c:v>-1.7</c:v>
                </c:pt>
                <c:pt idx="55">
                  <c:v>-0.1</c:v>
                </c:pt>
                <c:pt idx="56">
                  <c:v>-1.0625</c:v>
                </c:pt>
                <c:pt idx="57">
                  <c:v>-0.0625</c:v>
                </c:pt>
                <c:pt idx="58">
                  <c:v>-0.85</c:v>
                </c:pt>
                <c:pt idx="59">
                  <c:v>-0.05</c:v>
                </c:pt>
                <c:pt idx="60">
                  <c:v>-0.566666666666667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'300C - continuous'!$H$1</c:f>
              <c:strCache>
                <c:ptCount val="1"/>
                <c:pt idx="0">
                  <c:v>setpointB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176.0</c:v>
                </c:pt>
                <c:pt idx="31">
                  <c:v>179.0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325.0</c:v>
                </c:pt>
                <c:pt idx="55">
                  <c:v>335.0</c:v>
                </c:pt>
                <c:pt idx="56">
                  <c:v>351.0</c:v>
                </c:pt>
                <c:pt idx="57">
                  <c:v>367.0</c:v>
                </c:pt>
                <c:pt idx="58">
                  <c:v>387.0</c:v>
                </c:pt>
                <c:pt idx="59">
                  <c:v>407.0</c:v>
                </c:pt>
                <c:pt idx="60">
                  <c:v>422.0</c:v>
                </c:pt>
                <c:pt idx="61">
                  <c:v>423.0</c:v>
                </c:pt>
                <c:pt idx="62">
                  <c:v>424.0</c:v>
                </c:pt>
                <c:pt idx="63">
                  <c:v>425.0</c:v>
                </c:pt>
              </c:numCache>
            </c:numRef>
          </c:xVal>
          <c:yVal>
            <c:numRef>
              <c:f>'300C - continuous'!$H$2:$H$65</c:f>
              <c:numCache>
                <c:formatCode>General</c:formatCode>
                <c:ptCount val="64"/>
                <c:pt idx="0">
                  <c:v>39.5</c:v>
                </c:pt>
                <c:pt idx="1">
                  <c:v>48.0</c:v>
                </c:pt>
                <c:pt idx="2">
                  <c:v>49.0</c:v>
                </c:pt>
                <c:pt idx="3">
                  <c:v>66.0</c:v>
                </c:pt>
                <c:pt idx="4">
                  <c:v>67.0</c:v>
                </c:pt>
                <c:pt idx="5">
                  <c:v>84.0</c:v>
                </c:pt>
                <c:pt idx="6">
                  <c:v>85.0</c:v>
                </c:pt>
                <c:pt idx="7">
                  <c:v>102.0</c:v>
                </c:pt>
                <c:pt idx="8">
                  <c:v>103.0</c:v>
                </c:pt>
                <c:pt idx="9">
                  <c:v>120.0</c:v>
                </c:pt>
                <c:pt idx="10">
                  <c:v>121.0</c:v>
                </c:pt>
                <c:pt idx="11">
                  <c:v>138.0</c:v>
                </c:pt>
                <c:pt idx="12">
                  <c:v>139.0</c:v>
                </c:pt>
                <c:pt idx="13">
                  <c:v>156.0</c:v>
                </c:pt>
                <c:pt idx="14">
                  <c:v>157.0</c:v>
                </c:pt>
                <c:pt idx="15">
                  <c:v>174.0</c:v>
                </c:pt>
                <c:pt idx="16">
                  <c:v>175.0</c:v>
                </c:pt>
                <c:pt idx="17">
                  <c:v>192.0</c:v>
                </c:pt>
                <c:pt idx="18">
                  <c:v>193.0</c:v>
                </c:pt>
                <c:pt idx="19">
                  <c:v>210.0</c:v>
                </c:pt>
                <c:pt idx="20">
                  <c:v>211.0</c:v>
                </c:pt>
                <c:pt idx="21">
                  <c:v>228.0</c:v>
                </c:pt>
                <c:pt idx="22">
                  <c:v>229.0</c:v>
                </c:pt>
                <c:pt idx="23">
                  <c:v>246.0</c:v>
                </c:pt>
                <c:pt idx="24">
                  <c:v>247.0</c:v>
                </c:pt>
                <c:pt idx="25">
                  <c:v>264.0</c:v>
                </c:pt>
                <c:pt idx="26">
                  <c:v>265.0</c:v>
                </c:pt>
                <c:pt idx="27">
                  <c:v>282.0</c:v>
                </c:pt>
                <c:pt idx="28">
                  <c:v>283.0</c:v>
                </c:pt>
                <c:pt idx="29">
                  <c:v>300.0</c:v>
                </c:pt>
                <c:pt idx="30">
                  <c:v>300.5</c:v>
                </c:pt>
                <c:pt idx="31">
                  <c:v>292.0</c:v>
                </c:pt>
                <c:pt idx="32">
                  <c:v>291.0</c:v>
                </c:pt>
                <c:pt idx="33">
                  <c:v>274.0</c:v>
                </c:pt>
                <c:pt idx="34">
                  <c:v>273.0</c:v>
                </c:pt>
                <c:pt idx="35">
                  <c:v>256.0</c:v>
                </c:pt>
                <c:pt idx="36">
                  <c:v>255.0</c:v>
                </c:pt>
                <c:pt idx="37">
                  <c:v>238.0</c:v>
                </c:pt>
                <c:pt idx="38">
                  <c:v>237.0</c:v>
                </c:pt>
                <c:pt idx="39">
                  <c:v>220.0</c:v>
                </c:pt>
                <c:pt idx="40">
                  <c:v>219.0</c:v>
                </c:pt>
                <c:pt idx="41">
                  <c:v>202.0</c:v>
                </c:pt>
                <c:pt idx="42">
                  <c:v>201.0</c:v>
                </c:pt>
                <c:pt idx="43">
                  <c:v>184.0</c:v>
                </c:pt>
                <c:pt idx="44">
                  <c:v>183.0</c:v>
                </c:pt>
                <c:pt idx="45">
                  <c:v>166.0</c:v>
                </c:pt>
                <c:pt idx="46">
                  <c:v>165.0</c:v>
                </c:pt>
                <c:pt idx="47">
                  <c:v>148.0</c:v>
                </c:pt>
                <c:pt idx="48">
                  <c:v>147.0</c:v>
                </c:pt>
                <c:pt idx="49">
                  <c:v>130.0</c:v>
                </c:pt>
                <c:pt idx="50">
                  <c:v>129.0</c:v>
                </c:pt>
                <c:pt idx="51">
                  <c:v>112.0</c:v>
                </c:pt>
                <c:pt idx="52">
                  <c:v>111.0</c:v>
                </c:pt>
                <c:pt idx="53">
                  <c:v>94.0</c:v>
                </c:pt>
                <c:pt idx="54">
                  <c:v>93.0</c:v>
                </c:pt>
                <c:pt idx="55">
                  <c:v>76.0</c:v>
                </c:pt>
                <c:pt idx="56">
                  <c:v>75.0</c:v>
                </c:pt>
                <c:pt idx="57">
                  <c:v>58.0</c:v>
                </c:pt>
                <c:pt idx="58">
                  <c:v>57.0</c:v>
                </c:pt>
                <c:pt idx="59">
                  <c:v>40.0</c:v>
                </c:pt>
                <c:pt idx="60">
                  <c:v>39.5</c:v>
                </c:pt>
                <c:pt idx="61">
                  <c:v>39.5</c:v>
                </c:pt>
                <c:pt idx="62">
                  <c:v>39.5</c:v>
                </c:pt>
                <c:pt idx="63">
                  <c:v>39.5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'300C - continuous'!$I$1</c:f>
              <c:strCache>
                <c:ptCount val="1"/>
                <c:pt idx="0">
                  <c:v>ramprateB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176.0</c:v>
                </c:pt>
                <c:pt idx="31">
                  <c:v>179.0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325.0</c:v>
                </c:pt>
                <c:pt idx="55">
                  <c:v>335.0</c:v>
                </c:pt>
                <c:pt idx="56">
                  <c:v>351.0</c:v>
                </c:pt>
                <c:pt idx="57">
                  <c:v>367.0</c:v>
                </c:pt>
                <c:pt idx="58">
                  <c:v>387.0</c:v>
                </c:pt>
                <c:pt idx="59">
                  <c:v>407.0</c:v>
                </c:pt>
                <c:pt idx="60">
                  <c:v>422.0</c:v>
                </c:pt>
                <c:pt idx="61">
                  <c:v>423.0</c:v>
                </c:pt>
                <c:pt idx="62">
                  <c:v>424.0</c:v>
                </c:pt>
                <c:pt idx="63">
                  <c:v>425.0</c:v>
                </c:pt>
              </c:numCache>
            </c:numRef>
          </c:xVal>
          <c:yVal>
            <c:numRef>
              <c:f>'300C - continuous'!$I$2:$I$65</c:f>
              <c:numCache>
                <c:formatCode>0.00</c:formatCode>
                <c:ptCount val="64"/>
                <c:pt idx="0">
                  <c:v>0.0</c:v>
                </c:pt>
                <c:pt idx="1">
                  <c:v>2.833333333333333</c:v>
                </c:pt>
                <c:pt idx="2">
                  <c:v>0.166666666666667</c:v>
                </c:pt>
                <c:pt idx="3">
                  <c:v>2.833333333333333</c:v>
                </c:pt>
                <c:pt idx="4">
                  <c:v>0.166666666666667</c:v>
                </c:pt>
                <c:pt idx="5">
                  <c:v>2.833333333333333</c:v>
                </c:pt>
                <c:pt idx="6">
                  <c:v>0.166666666666667</c:v>
                </c:pt>
                <c:pt idx="7">
                  <c:v>2.833333333333333</c:v>
                </c:pt>
                <c:pt idx="8">
                  <c:v>0.166666666666667</c:v>
                </c:pt>
                <c:pt idx="9">
                  <c:v>2.833333333333333</c:v>
                </c:pt>
                <c:pt idx="10">
                  <c:v>0.166666666666667</c:v>
                </c:pt>
                <c:pt idx="11">
                  <c:v>2.833333333333333</c:v>
                </c:pt>
                <c:pt idx="12">
                  <c:v>0.166666666666667</c:v>
                </c:pt>
                <c:pt idx="13">
                  <c:v>2.833333333333333</c:v>
                </c:pt>
                <c:pt idx="14">
                  <c:v>0.166666666666667</c:v>
                </c:pt>
                <c:pt idx="15">
                  <c:v>2.833333333333333</c:v>
                </c:pt>
                <c:pt idx="16">
                  <c:v>0.166666666666667</c:v>
                </c:pt>
                <c:pt idx="17">
                  <c:v>2.833333333333333</c:v>
                </c:pt>
                <c:pt idx="18">
                  <c:v>0.166666666666667</c:v>
                </c:pt>
                <c:pt idx="19">
                  <c:v>2.833333333333333</c:v>
                </c:pt>
                <c:pt idx="20">
                  <c:v>0.166666666666667</c:v>
                </c:pt>
                <c:pt idx="21">
                  <c:v>2.833333333333333</c:v>
                </c:pt>
                <c:pt idx="22">
                  <c:v>0.166666666666667</c:v>
                </c:pt>
                <c:pt idx="23">
                  <c:v>2.833333333333333</c:v>
                </c:pt>
                <c:pt idx="24">
                  <c:v>0.166666666666667</c:v>
                </c:pt>
                <c:pt idx="25">
                  <c:v>2.833333333333333</c:v>
                </c:pt>
                <c:pt idx="26">
                  <c:v>0.166666666666667</c:v>
                </c:pt>
                <c:pt idx="27">
                  <c:v>2.833333333333333</c:v>
                </c:pt>
                <c:pt idx="28">
                  <c:v>0.166666666666667</c:v>
                </c:pt>
                <c:pt idx="29">
                  <c:v>2.833333333333333</c:v>
                </c:pt>
                <c:pt idx="30">
                  <c:v>0.166666666666667</c:v>
                </c:pt>
                <c:pt idx="31">
                  <c:v>-2.833333333333333</c:v>
                </c:pt>
                <c:pt idx="32">
                  <c:v>-0.166666666666667</c:v>
                </c:pt>
                <c:pt idx="33">
                  <c:v>-2.833333333333333</c:v>
                </c:pt>
                <c:pt idx="34">
                  <c:v>-0.166666666666667</c:v>
                </c:pt>
                <c:pt idx="35">
                  <c:v>-2.833333333333333</c:v>
                </c:pt>
                <c:pt idx="36">
                  <c:v>-0.166666666666667</c:v>
                </c:pt>
                <c:pt idx="37">
                  <c:v>-2.833333333333333</c:v>
                </c:pt>
                <c:pt idx="38">
                  <c:v>-0.166666666666667</c:v>
                </c:pt>
                <c:pt idx="39">
                  <c:v>-2.833333333333333</c:v>
                </c:pt>
                <c:pt idx="40">
                  <c:v>-0.166666666666667</c:v>
                </c:pt>
                <c:pt idx="41">
                  <c:v>-2.833333333333333</c:v>
                </c:pt>
                <c:pt idx="42">
                  <c:v>-0.166666666666667</c:v>
                </c:pt>
                <c:pt idx="43">
                  <c:v>-2.833333333333333</c:v>
                </c:pt>
                <c:pt idx="44">
                  <c:v>-0.166666666666667</c:v>
                </c:pt>
                <c:pt idx="45">
                  <c:v>-2.833333333333333</c:v>
                </c:pt>
                <c:pt idx="46">
                  <c:v>-0.166666666666667</c:v>
                </c:pt>
                <c:pt idx="47">
                  <c:v>-2.833333333333333</c:v>
                </c:pt>
                <c:pt idx="48">
                  <c:v>-0.166666666666667</c:v>
                </c:pt>
                <c:pt idx="49">
                  <c:v>-2.833333333333333</c:v>
                </c:pt>
                <c:pt idx="50">
                  <c:v>-0.166666666666667</c:v>
                </c:pt>
                <c:pt idx="51">
                  <c:v>-2.833333333333333</c:v>
                </c:pt>
                <c:pt idx="52">
                  <c:v>-0.125</c:v>
                </c:pt>
                <c:pt idx="53">
                  <c:v>-2.125</c:v>
                </c:pt>
                <c:pt idx="54">
                  <c:v>-0.1</c:v>
                </c:pt>
                <c:pt idx="55">
                  <c:v>-1.7</c:v>
                </c:pt>
                <c:pt idx="56">
                  <c:v>-0.0625</c:v>
                </c:pt>
                <c:pt idx="57">
                  <c:v>-1.0625</c:v>
                </c:pt>
                <c:pt idx="58">
                  <c:v>-0.05</c:v>
                </c:pt>
                <c:pt idx="59">
                  <c:v>-0.85</c:v>
                </c:pt>
                <c:pt idx="60">
                  <c:v>-0.0333333333333333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'300C - continuous'!$J$1</c:f>
              <c:strCache>
                <c:ptCount val="1"/>
                <c:pt idx="0">
                  <c:v>avgtemp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176.0</c:v>
                </c:pt>
                <c:pt idx="31">
                  <c:v>179.0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325.0</c:v>
                </c:pt>
                <c:pt idx="55">
                  <c:v>335.0</c:v>
                </c:pt>
                <c:pt idx="56">
                  <c:v>351.0</c:v>
                </c:pt>
                <c:pt idx="57">
                  <c:v>367.0</c:v>
                </c:pt>
                <c:pt idx="58">
                  <c:v>387.0</c:v>
                </c:pt>
                <c:pt idx="59">
                  <c:v>407.0</c:v>
                </c:pt>
                <c:pt idx="60">
                  <c:v>422.0</c:v>
                </c:pt>
                <c:pt idx="61">
                  <c:v>423.0</c:v>
                </c:pt>
                <c:pt idx="62">
                  <c:v>424.0</c:v>
                </c:pt>
                <c:pt idx="63">
                  <c:v>425.0</c:v>
                </c:pt>
              </c:numCache>
            </c:numRef>
          </c:xVal>
          <c:yVal>
            <c:numRef>
              <c:f>'300C - continuous'!$J$2:$J$65</c:f>
              <c:numCache>
                <c:formatCode>General</c:formatCode>
                <c:ptCount val="64"/>
                <c:pt idx="0">
                  <c:v>39.5</c:v>
                </c:pt>
                <c:pt idx="1">
                  <c:v>44.0</c:v>
                </c:pt>
                <c:pt idx="2">
                  <c:v>53.0</c:v>
                </c:pt>
                <c:pt idx="3">
                  <c:v>62.0</c:v>
                </c:pt>
                <c:pt idx="4">
                  <c:v>71.0</c:v>
                </c:pt>
                <c:pt idx="5">
                  <c:v>80.0</c:v>
                </c:pt>
                <c:pt idx="6">
                  <c:v>89.0</c:v>
                </c:pt>
                <c:pt idx="7">
                  <c:v>98.0</c:v>
                </c:pt>
                <c:pt idx="8">
                  <c:v>107.0</c:v>
                </c:pt>
                <c:pt idx="9">
                  <c:v>116.0</c:v>
                </c:pt>
                <c:pt idx="10">
                  <c:v>125.0</c:v>
                </c:pt>
                <c:pt idx="11">
                  <c:v>134.0</c:v>
                </c:pt>
                <c:pt idx="12">
                  <c:v>143.0</c:v>
                </c:pt>
                <c:pt idx="13">
                  <c:v>152.0</c:v>
                </c:pt>
                <c:pt idx="14">
                  <c:v>161.0</c:v>
                </c:pt>
                <c:pt idx="15">
                  <c:v>170.0</c:v>
                </c:pt>
                <c:pt idx="16">
                  <c:v>179.0</c:v>
                </c:pt>
                <c:pt idx="17">
                  <c:v>188.0</c:v>
                </c:pt>
                <c:pt idx="18">
                  <c:v>197.0</c:v>
                </c:pt>
                <c:pt idx="19">
                  <c:v>206.0</c:v>
                </c:pt>
                <c:pt idx="20">
                  <c:v>215.0</c:v>
                </c:pt>
                <c:pt idx="21">
                  <c:v>224.0</c:v>
                </c:pt>
                <c:pt idx="22">
                  <c:v>233.0</c:v>
                </c:pt>
                <c:pt idx="23">
                  <c:v>242.0</c:v>
                </c:pt>
                <c:pt idx="24">
                  <c:v>251.0</c:v>
                </c:pt>
                <c:pt idx="25">
                  <c:v>260.0</c:v>
                </c:pt>
                <c:pt idx="26">
                  <c:v>269.0</c:v>
                </c:pt>
                <c:pt idx="27">
                  <c:v>278.0</c:v>
                </c:pt>
                <c:pt idx="28">
                  <c:v>287.0</c:v>
                </c:pt>
                <c:pt idx="29">
                  <c:v>296.0</c:v>
                </c:pt>
                <c:pt idx="30">
                  <c:v>300.5</c:v>
                </c:pt>
                <c:pt idx="31">
                  <c:v>296.0</c:v>
                </c:pt>
                <c:pt idx="32">
                  <c:v>287.0</c:v>
                </c:pt>
                <c:pt idx="33">
                  <c:v>278.0</c:v>
                </c:pt>
                <c:pt idx="34">
                  <c:v>269.0</c:v>
                </c:pt>
                <c:pt idx="35">
                  <c:v>260.0</c:v>
                </c:pt>
                <c:pt idx="36">
                  <c:v>251.0</c:v>
                </c:pt>
                <c:pt idx="37">
                  <c:v>242.0</c:v>
                </c:pt>
                <c:pt idx="38">
                  <c:v>233.0</c:v>
                </c:pt>
                <c:pt idx="39">
                  <c:v>224.0</c:v>
                </c:pt>
                <c:pt idx="40">
                  <c:v>215.0</c:v>
                </c:pt>
                <c:pt idx="41">
                  <c:v>206.0</c:v>
                </c:pt>
                <c:pt idx="42">
                  <c:v>197.0</c:v>
                </c:pt>
                <c:pt idx="43">
                  <c:v>188.0</c:v>
                </c:pt>
                <c:pt idx="44">
                  <c:v>179.0</c:v>
                </c:pt>
                <c:pt idx="45">
                  <c:v>170.0</c:v>
                </c:pt>
                <c:pt idx="46">
                  <c:v>161.0</c:v>
                </c:pt>
                <c:pt idx="47">
                  <c:v>152.0</c:v>
                </c:pt>
                <c:pt idx="48">
                  <c:v>143.0</c:v>
                </c:pt>
                <c:pt idx="49">
                  <c:v>134.0</c:v>
                </c:pt>
                <c:pt idx="50">
                  <c:v>125.0</c:v>
                </c:pt>
                <c:pt idx="51">
                  <c:v>116.0</c:v>
                </c:pt>
                <c:pt idx="52">
                  <c:v>107.0</c:v>
                </c:pt>
                <c:pt idx="53">
                  <c:v>98.0</c:v>
                </c:pt>
                <c:pt idx="54">
                  <c:v>89.0</c:v>
                </c:pt>
                <c:pt idx="55">
                  <c:v>80.0</c:v>
                </c:pt>
                <c:pt idx="56">
                  <c:v>71.0</c:v>
                </c:pt>
                <c:pt idx="57">
                  <c:v>62.0</c:v>
                </c:pt>
                <c:pt idx="58">
                  <c:v>53.0</c:v>
                </c:pt>
                <c:pt idx="59">
                  <c:v>44.0</c:v>
                </c:pt>
                <c:pt idx="60">
                  <c:v>39.5</c:v>
                </c:pt>
                <c:pt idx="61">
                  <c:v>39.5</c:v>
                </c:pt>
                <c:pt idx="62">
                  <c:v>39.5</c:v>
                </c:pt>
                <c:pt idx="63">
                  <c:v>39.5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'300C - continuous'!$K$1</c:f>
              <c:strCache>
                <c:ptCount val="1"/>
                <c:pt idx="0">
                  <c:v>deltatemp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176.0</c:v>
                </c:pt>
                <c:pt idx="31">
                  <c:v>179.0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325.0</c:v>
                </c:pt>
                <c:pt idx="55">
                  <c:v>335.0</c:v>
                </c:pt>
                <c:pt idx="56">
                  <c:v>351.0</c:v>
                </c:pt>
                <c:pt idx="57">
                  <c:v>367.0</c:v>
                </c:pt>
                <c:pt idx="58">
                  <c:v>387.0</c:v>
                </c:pt>
                <c:pt idx="59">
                  <c:v>407.0</c:v>
                </c:pt>
                <c:pt idx="60">
                  <c:v>422.0</c:v>
                </c:pt>
                <c:pt idx="61">
                  <c:v>423.0</c:v>
                </c:pt>
                <c:pt idx="62">
                  <c:v>424.0</c:v>
                </c:pt>
                <c:pt idx="63">
                  <c:v>425.0</c:v>
                </c:pt>
              </c:numCache>
            </c:numRef>
          </c:xVal>
          <c:yVal>
            <c:numRef>
              <c:f>'300C - continuous'!$K$2:$K$65</c:f>
              <c:numCache>
                <c:formatCode>General</c:formatCode>
                <c:ptCount val="64"/>
                <c:pt idx="0">
                  <c:v>0.0</c:v>
                </c:pt>
                <c:pt idx="1">
                  <c:v>8.0</c:v>
                </c:pt>
                <c:pt idx="2">
                  <c:v>-8.0</c:v>
                </c:pt>
                <c:pt idx="3">
                  <c:v>8.0</c:v>
                </c:pt>
                <c:pt idx="4">
                  <c:v>-8.0</c:v>
                </c:pt>
                <c:pt idx="5">
                  <c:v>8.0</c:v>
                </c:pt>
                <c:pt idx="6">
                  <c:v>-8.0</c:v>
                </c:pt>
                <c:pt idx="7">
                  <c:v>8.0</c:v>
                </c:pt>
                <c:pt idx="8">
                  <c:v>-8.0</c:v>
                </c:pt>
                <c:pt idx="9">
                  <c:v>8.0</c:v>
                </c:pt>
                <c:pt idx="10">
                  <c:v>-8.0</c:v>
                </c:pt>
                <c:pt idx="11">
                  <c:v>8.0</c:v>
                </c:pt>
                <c:pt idx="12">
                  <c:v>-8.0</c:v>
                </c:pt>
                <c:pt idx="13">
                  <c:v>8.0</c:v>
                </c:pt>
                <c:pt idx="14">
                  <c:v>-8.0</c:v>
                </c:pt>
                <c:pt idx="15">
                  <c:v>8.0</c:v>
                </c:pt>
                <c:pt idx="16">
                  <c:v>-8.0</c:v>
                </c:pt>
                <c:pt idx="17">
                  <c:v>8.0</c:v>
                </c:pt>
                <c:pt idx="18">
                  <c:v>-8.0</c:v>
                </c:pt>
                <c:pt idx="19">
                  <c:v>8.0</c:v>
                </c:pt>
                <c:pt idx="20">
                  <c:v>-8.0</c:v>
                </c:pt>
                <c:pt idx="21">
                  <c:v>8.0</c:v>
                </c:pt>
                <c:pt idx="22">
                  <c:v>-8.0</c:v>
                </c:pt>
                <c:pt idx="23">
                  <c:v>8.0</c:v>
                </c:pt>
                <c:pt idx="24">
                  <c:v>-8.0</c:v>
                </c:pt>
                <c:pt idx="25">
                  <c:v>8.0</c:v>
                </c:pt>
                <c:pt idx="26">
                  <c:v>-8.0</c:v>
                </c:pt>
                <c:pt idx="27">
                  <c:v>8.0</c:v>
                </c:pt>
                <c:pt idx="28">
                  <c:v>-8.0</c:v>
                </c:pt>
                <c:pt idx="29">
                  <c:v>8.0</c:v>
                </c:pt>
                <c:pt idx="30">
                  <c:v>0.0</c:v>
                </c:pt>
                <c:pt idx="31">
                  <c:v>-8.0</c:v>
                </c:pt>
                <c:pt idx="32">
                  <c:v>8.0</c:v>
                </c:pt>
                <c:pt idx="33">
                  <c:v>-8.0</c:v>
                </c:pt>
                <c:pt idx="34">
                  <c:v>8.0</c:v>
                </c:pt>
                <c:pt idx="35">
                  <c:v>-8.0</c:v>
                </c:pt>
                <c:pt idx="36">
                  <c:v>8.0</c:v>
                </c:pt>
                <c:pt idx="37">
                  <c:v>-8.0</c:v>
                </c:pt>
                <c:pt idx="38">
                  <c:v>8.0</c:v>
                </c:pt>
                <c:pt idx="39">
                  <c:v>-8.0</c:v>
                </c:pt>
                <c:pt idx="40">
                  <c:v>8.0</c:v>
                </c:pt>
                <c:pt idx="41">
                  <c:v>-8.0</c:v>
                </c:pt>
                <c:pt idx="42">
                  <c:v>8.0</c:v>
                </c:pt>
                <c:pt idx="43">
                  <c:v>-8.0</c:v>
                </c:pt>
                <c:pt idx="44">
                  <c:v>8.0</c:v>
                </c:pt>
                <c:pt idx="45">
                  <c:v>-8.0</c:v>
                </c:pt>
                <c:pt idx="46">
                  <c:v>8.0</c:v>
                </c:pt>
                <c:pt idx="47">
                  <c:v>-8.0</c:v>
                </c:pt>
                <c:pt idx="48">
                  <c:v>8.0</c:v>
                </c:pt>
                <c:pt idx="49">
                  <c:v>-8.0</c:v>
                </c:pt>
                <c:pt idx="50">
                  <c:v>8.0</c:v>
                </c:pt>
                <c:pt idx="51">
                  <c:v>-8.0</c:v>
                </c:pt>
                <c:pt idx="52">
                  <c:v>8.0</c:v>
                </c:pt>
                <c:pt idx="53">
                  <c:v>-8.0</c:v>
                </c:pt>
                <c:pt idx="54">
                  <c:v>8.0</c:v>
                </c:pt>
                <c:pt idx="55">
                  <c:v>-8.0</c:v>
                </c:pt>
                <c:pt idx="56">
                  <c:v>8.0</c:v>
                </c:pt>
                <c:pt idx="57">
                  <c:v>-8.0</c:v>
                </c:pt>
                <c:pt idx="58">
                  <c:v>8.0</c:v>
                </c:pt>
                <c:pt idx="59">
                  <c:v>-8.0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5920"/>
        <c:axId val="-2075959472"/>
      </c:scatterChart>
      <c:valAx>
        <c:axId val="-207595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9472"/>
        <c:crosses val="autoZero"/>
        <c:crossBetween val="midCat"/>
      </c:valAx>
      <c:valAx>
        <c:axId val="-20759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'400C - continuous'!$F$1</c:f>
              <c:strCache>
                <c:ptCount val="1"/>
                <c:pt idx="0">
                  <c:v>setpointA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179.0</c:v>
                </c:pt>
                <c:pt idx="31">
                  <c:v>182.0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325.0</c:v>
                </c:pt>
                <c:pt idx="55">
                  <c:v>335.0</c:v>
                </c:pt>
                <c:pt idx="56">
                  <c:v>351.0</c:v>
                </c:pt>
                <c:pt idx="57">
                  <c:v>367.0</c:v>
                </c:pt>
                <c:pt idx="58">
                  <c:v>387.0</c:v>
                </c:pt>
                <c:pt idx="59">
                  <c:v>407.0</c:v>
                </c:pt>
                <c:pt idx="60">
                  <c:v>437.0</c:v>
                </c:pt>
                <c:pt idx="61">
                  <c:v>467.0</c:v>
                </c:pt>
                <c:pt idx="62">
                  <c:v>482.0</c:v>
                </c:pt>
                <c:pt idx="63">
                  <c:v>483.0</c:v>
                </c:pt>
              </c:numCache>
            </c:numRef>
          </c:xVal>
          <c:yVal>
            <c:numRef>
              <c:f>'400C - continuous'!$F$2:$F$65</c:f>
              <c:numCache>
                <c:formatCode>General</c:formatCode>
                <c:ptCount val="64"/>
                <c:pt idx="0">
                  <c:v>40.0</c:v>
                </c:pt>
                <c:pt idx="1">
                  <c:v>42.0</c:v>
                </c:pt>
                <c:pt idx="2">
                  <c:v>62.0</c:v>
                </c:pt>
                <c:pt idx="3">
                  <c:v>66.0</c:v>
                </c:pt>
                <c:pt idx="4">
                  <c:v>86.0</c:v>
                </c:pt>
                <c:pt idx="5">
                  <c:v>90.0</c:v>
                </c:pt>
                <c:pt idx="6">
                  <c:v>110.0</c:v>
                </c:pt>
                <c:pt idx="7">
                  <c:v>114.0</c:v>
                </c:pt>
                <c:pt idx="8">
                  <c:v>134.0</c:v>
                </c:pt>
                <c:pt idx="9">
                  <c:v>138.0</c:v>
                </c:pt>
                <c:pt idx="10">
                  <c:v>158.0</c:v>
                </c:pt>
                <c:pt idx="11">
                  <c:v>162.0</c:v>
                </c:pt>
                <c:pt idx="12">
                  <c:v>182.0</c:v>
                </c:pt>
                <c:pt idx="13">
                  <c:v>186.0</c:v>
                </c:pt>
                <c:pt idx="14">
                  <c:v>206.0</c:v>
                </c:pt>
                <c:pt idx="15">
                  <c:v>210.0</c:v>
                </c:pt>
                <c:pt idx="16">
                  <c:v>230.0</c:v>
                </c:pt>
                <c:pt idx="17">
                  <c:v>234.0</c:v>
                </c:pt>
                <c:pt idx="18">
                  <c:v>254.0</c:v>
                </c:pt>
                <c:pt idx="19">
                  <c:v>258.0</c:v>
                </c:pt>
                <c:pt idx="20">
                  <c:v>278.0</c:v>
                </c:pt>
                <c:pt idx="21">
                  <c:v>282.0</c:v>
                </c:pt>
                <c:pt idx="22">
                  <c:v>302.0</c:v>
                </c:pt>
                <c:pt idx="23">
                  <c:v>306.0</c:v>
                </c:pt>
                <c:pt idx="24">
                  <c:v>326.0</c:v>
                </c:pt>
                <c:pt idx="25">
                  <c:v>330.0</c:v>
                </c:pt>
                <c:pt idx="26">
                  <c:v>350.0</c:v>
                </c:pt>
                <c:pt idx="27">
                  <c:v>354.0</c:v>
                </c:pt>
                <c:pt idx="28">
                  <c:v>374.0</c:v>
                </c:pt>
                <c:pt idx="29">
                  <c:v>378.0</c:v>
                </c:pt>
                <c:pt idx="30">
                  <c:v>398.0</c:v>
                </c:pt>
                <c:pt idx="31">
                  <c:v>400.0</c:v>
                </c:pt>
                <c:pt idx="32">
                  <c:v>390.0</c:v>
                </c:pt>
                <c:pt idx="33">
                  <c:v>386.0</c:v>
                </c:pt>
                <c:pt idx="34">
                  <c:v>366.0</c:v>
                </c:pt>
                <c:pt idx="35">
                  <c:v>362.0</c:v>
                </c:pt>
                <c:pt idx="36">
                  <c:v>342.0</c:v>
                </c:pt>
                <c:pt idx="37">
                  <c:v>338.0</c:v>
                </c:pt>
                <c:pt idx="38">
                  <c:v>318.0</c:v>
                </c:pt>
                <c:pt idx="39">
                  <c:v>314.0</c:v>
                </c:pt>
                <c:pt idx="40">
                  <c:v>294.0</c:v>
                </c:pt>
                <c:pt idx="41">
                  <c:v>290.0</c:v>
                </c:pt>
                <c:pt idx="42">
                  <c:v>270.0</c:v>
                </c:pt>
                <c:pt idx="43">
                  <c:v>266.0</c:v>
                </c:pt>
                <c:pt idx="44">
                  <c:v>246.0</c:v>
                </c:pt>
                <c:pt idx="45">
                  <c:v>242.0</c:v>
                </c:pt>
                <c:pt idx="46">
                  <c:v>222.0</c:v>
                </c:pt>
                <c:pt idx="47">
                  <c:v>218.0</c:v>
                </c:pt>
                <c:pt idx="48">
                  <c:v>198.0</c:v>
                </c:pt>
                <c:pt idx="49">
                  <c:v>194.0</c:v>
                </c:pt>
                <c:pt idx="50">
                  <c:v>174.0</c:v>
                </c:pt>
                <c:pt idx="51">
                  <c:v>170.0</c:v>
                </c:pt>
                <c:pt idx="52">
                  <c:v>150.0</c:v>
                </c:pt>
                <c:pt idx="53">
                  <c:v>146.0</c:v>
                </c:pt>
                <c:pt idx="54">
                  <c:v>126.0</c:v>
                </c:pt>
                <c:pt idx="55">
                  <c:v>122.0</c:v>
                </c:pt>
                <c:pt idx="56">
                  <c:v>102.0</c:v>
                </c:pt>
                <c:pt idx="57">
                  <c:v>98.0</c:v>
                </c:pt>
                <c:pt idx="58">
                  <c:v>78.0</c:v>
                </c:pt>
                <c:pt idx="59">
                  <c:v>74.0</c:v>
                </c:pt>
                <c:pt idx="60">
                  <c:v>54.0</c:v>
                </c:pt>
                <c:pt idx="61">
                  <c:v>50.0</c:v>
                </c:pt>
                <c:pt idx="62">
                  <c:v>40.0</c:v>
                </c:pt>
                <c:pt idx="63">
                  <c:v>40.0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'400C - continuous'!$G$1</c:f>
              <c:strCache>
                <c:ptCount val="1"/>
                <c:pt idx="0">
                  <c:v>ramprateA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179.0</c:v>
                </c:pt>
                <c:pt idx="31">
                  <c:v>182.0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325.0</c:v>
                </c:pt>
                <c:pt idx="55">
                  <c:v>335.0</c:v>
                </c:pt>
                <c:pt idx="56">
                  <c:v>351.0</c:v>
                </c:pt>
                <c:pt idx="57">
                  <c:v>367.0</c:v>
                </c:pt>
                <c:pt idx="58">
                  <c:v>387.0</c:v>
                </c:pt>
                <c:pt idx="59">
                  <c:v>407.0</c:v>
                </c:pt>
                <c:pt idx="60">
                  <c:v>437.0</c:v>
                </c:pt>
                <c:pt idx="61">
                  <c:v>467.0</c:v>
                </c:pt>
                <c:pt idx="62">
                  <c:v>482.0</c:v>
                </c:pt>
                <c:pt idx="63">
                  <c:v>483.0</c:v>
                </c:pt>
              </c:numCache>
            </c:numRef>
          </c:xVal>
          <c:yVal>
            <c:numRef>
              <c:f>'400C - continuous'!$G$2:$G$65</c:f>
              <c:numCache>
                <c:formatCode>0.00</c:formatCode>
                <c:ptCount val="64"/>
                <c:pt idx="0">
                  <c:v>0.0</c:v>
                </c:pt>
                <c:pt idx="1">
                  <c:v>0.666666666666667</c:v>
                </c:pt>
                <c:pt idx="2">
                  <c:v>3.333333333333333</c:v>
                </c:pt>
                <c:pt idx="3">
                  <c:v>0.666666666666667</c:v>
                </c:pt>
                <c:pt idx="4">
                  <c:v>3.333333333333333</c:v>
                </c:pt>
                <c:pt idx="5">
                  <c:v>0.666666666666667</c:v>
                </c:pt>
                <c:pt idx="6">
                  <c:v>3.333333333333333</c:v>
                </c:pt>
                <c:pt idx="7">
                  <c:v>0.666666666666667</c:v>
                </c:pt>
                <c:pt idx="8">
                  <c:v>3.333333333333333</c:v>
                </c:pt>
                <c:pt idx="9">
                  <c:v>0.666666666666667</c:v>
                </c:pt>
                <c:pt idx="10">
                  <c:v>3.333333333333333</c:v>
                </c:pt>
                <c:pt idx="11">
                  <c:v>0.666666666666667</c:v>
                </c:pt>
                <c:pt idx="12">
                  <c:v>3.333333333333333</c:v>
                </c:pt>
                <c:pt idx="13">
                  <c:v>0.666666666666667</c:v>
                </c:pt>
                <c:pt idx="14">
                  <c:v>3.333333333333333</c:v>
                </c:pt>
                <c:pt idx="15">
                  <c:v>0.666666666666667</c:v>
                </c:pt>
                <c:pt idx="16">
                  <c:v>3.333333333333333</c:v>
                </c:pt>
                <c:pt idx="17">
                  <c:v>0.666666666666667</c:v>
                </c:pt>
                <c:pt idx="18">
                  <c:v>3.333333333333333</c:v>
                </c:pt>
                <c:pt idx="19">
                  <c:v>0.666666666666667</c:v>
                </c:pt>
                <c:pt idx="20">
                  <c:v>3.333333333333333</c:v>
                </c:pt>
                <c:pt idx="21">
                  <c:v>0.666666666666667</c:v>
                </c:pt>
                <c:pt idx="22">
                  <c:v>3.333333333333333</c:v>
                </c:pt>
                <c:pt idx="23">
                  <c:v>0.666666666666667</c:v>
                </c:pt>
                <c:pt idx="24">
                  <c:v>3.333333333333333</c:v>
                </c:pt>
                <c:pt idx="25">
                  <c:v>0.666666666666667</c:v>
                </c:pt>
                <c:pt idx="26">
                  <c:v>3.333333333333333</c:v>
                </c:pt>
                <c:pt idx="27">
                  <c:v>0.666666666666667</c:v>
                </c:pt>
                <c:pt idx="28">
                  <c:v>3.333333333333333</c:v>
                </c:pt>
                <c:pt idx="29">
                  <c:v>0.666666666666667</c:v>
                </c:pt>
                <c:pt idx="30">
                  <c:v>3.333333333333333</c:v>
                </c:pt>
                <c:pt idx="31">
                  <c:v>0.666666666666667</c:v>
                </c:pt>
                <c:pt idx="32">
                  <c:v>-3.333333333333333</c:v>
                </c:pt>
                <c:pt idx="33">
                  <c:v>-0.666666666666667</c:v>
                </c:pt>
                <c:pt idx="34">
                  <c:v>-3.333333333333333</c:v>
                </c:pt>
                <c:pt idx="35">
                  <c:v>-0.666666666666667</c:v>
                </c:pt>
                <c:pt idx="36">
                  <c:v>-3.333333333333333</c:v>
                </c:pt>
                <c:pt idx="37">
                  <c:v>-0.666666666666667</c:v>
                </c:pt>
                <c:pt idx="38">
                  <c:v>-3.333333333333333</c:v>
                </c:pt>
                <c:pt idx="39">
                  <c:v>-0.666666666666667</c:v>
                </c:pt>
                <c:pt idx="40">
                  <c:v>-3.333333333333333</c:v>
                </c:pt>
                <c:pt idx="41">
                  <c:v>-0.666666666666667</c:v>
                </c:pt>
                <c:pt idx="42">
                  <c:v>-3.333333333333333</c:v>
                </c:pt>
                <c:pt idx="43">
                  <c:v>-0.666666666666667</c:v>
                </c:pt>
                <c:pt idx="44">
                  <c:v>-3.333333333333333</c:v>
                </c:pt>
                <c:pt idx="45">
                  <c:v>-0.666666666666667</c:v>
                </c:pt>
                <c:pt idx="46">
                  <c:v>-3.333333333333333</c:v>
                </c:pt>
                <c:pt idx="47">
                  <c:v>-0.666666666666667</c:v>
                </c:pt>
                <c:pt idx="48">
                  <c:v>-3.333333333333333</c:v>
                </c:pt>
                <c:pt idx="49">
                  <c:v>-0.666666666666667</c:v>
                </c:pt>
                <c:pt idx="50">
                  <c:v>-3.333333333333333</c:v>
                </c:pt>
                <c:pt idx="51">
                  <c:v>-0.666666666666667</c:v>
                </c:pt>
                <c:pt idx="52">
                  <c:v>-2.5</c:v>
                </c:pt>
                <c:pt idx="53">
                  <c:v>-0.5</c:v>
                </c:pt>
                <c:pt idx="54">
                  <c:v>-2.0</c:v>
                </c:pt>
                <c:pt idx="55">
                  <c:v>-0.4</c:v>
                </c:pt>
                <c:pt idx="56">
                  <c:v>-1.25</c:v>
                </c:pt>
                <c:pt idx="57">
                  <c:v>-0.25</c:v>
                </c:pt>
                <c:pt idx="58">
                  <c:v>-1.0</c:v>
                </c:pt>
                <c:pt idx="59">
                  <c:v>-0.2</c:v>
                </c:pt>
                <c:pt idx="60">
                  <c:v>-0.666666666666667</c:v>
                </c:pt>
                <c:pt idx="61">
                  <c:v>-0.133333333333333</c:v>
                </c:pt>
                <c:pt idx="62">
                  <c:v>-0.666666666666667</c:v>
                </c:pt>
                <c:pt idx="63">
                  <c:v>0.0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'400C - continuous'!$H$1</c:f>
              <c:strCache>
                <c:ptCount val="1"/>
                <c:pt idx="0">
                  <c:v>setpointB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179.0</c:v>
                </c:pt>
                <c:pt idx="31">
                  <c:v>182.0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325.0</c:v>
                </c:pt>
                <c:pt idx="55">
                  <c:v>335.0</c:v>
                </c:pt>
                <c:pt idx="56">
                  <c:v>351.0</c:v>
                </c:pt>
                <c:pt idx="57">
                  <c:v>367.0</c:v>
                </c:pt>
                <c:pt idx="58">
                  <c:v>387.0</c:v>
                </c:pt>
                <c:pt idx="59">
                  <c:v>407.0</c:v>
                </c:pt>
                <c:pt idx="60">
                  <c:v>437.0</c:v>
                </c:pt>
                <c:pt idx="61">
                  <c:v>467.0</c:v>
                </c:pt>
                <c:pt idx="62">
                  <c:v>482.0</c:v>
                </c:pt>
                <c:pt idx="63">
                  <c:v>483.0</c:v>
                </c:pt>
              </c:numCache>
            </c:numRef>
          </c:xVal>
          <c:yVal>
            <c:numRef>
              <c:f>'400C - continuous'!$H$2:$H$65</c:f>
              <c:numCache>
                <c:formatCode>General</c:formatCode>
                <c:ptCount val="64"/>
                <c:pt idx="0">
                  <c:v>40.0</c:v>
                </c:pt>
                <c:pt idx="1">
                  <c:v>50.0</c:v>
                </c:pt>
                <c:pt idx="2">
                  <c:v>54.0</c:v>
                </c:pt>
                <c:pt idx="3">
                  <c:v>74.0</c:v>
                </c:pt>
                <c:pt idx="4">
                  <c:v>78.0</c:v>
                </c:pt>
                <c:pt idx="5">
                  <c:v>98.0</c:v>
                </c:pt>
                <c:pt idx="6">
                  <c:v>102.0</c:v>
                </c:pt>
                <c:pt idx="7">
                  <c:v>122.0</c:v>
                </c:pt>
                <c:pt idx="8">
                  <c:v>126.0</c:v>
                </c:pt>
                <c:pt idx="9">
                  <c:v>146.0</c:v>
                </c:pt>
                <c:pt idx="10">
                  <c:v>150.0</c:v>
                </c:pt>
                <c:pt idx="11">
                  <c:v>170.0</c:v>
                </c:pt>
                <c:pt idx="12">
                  <c:v>174.0</c:v>
                </c:pt>
                <c:pt idx="13">
                  <c:v>194.0</c:v>
                </c:pt>
                <c:pt idx="14">
                  <c:v>198.0</c:v>
                </c:pt>
                <c:pt idx="15">
                  <c:v>218.0</c:v>
                </c:pt>
                <c:pt idx="16">
                  <c:v>222.0</c:v>
                </c:pt>
                <c:pt idx="17">
                  <c:v>242.0</c:v>
                </c:pt>
                <c:pt idx="18">
                  <c:v>246.0</c:v>
                </c:pt>
                <c:pt idx="19">
                  <c:v>266.0</c:v>
                </c:pt>
                <c:pt idx="20">
                  <c:v>270.0</c:v>
                </c:pt>
                <c:pt idx="21">
                  <c:v>290.0</c:v>
                </c:pt>
                <c:pt idx="22">
                  <c:v>294.0</c:v>
                </c:pt>
                <c:pt idx="23">
                  <c:v>314.0</c:v>
                </c:pt>
                <c:pt idx="24">
                  <c:v>318.0</c:v>
                </c:pt>
                <c:pt idx="25">
                  <c:v>338.0</c:v>
                </c:pt>
                <c:pt idx="26">
                  <c:v>342.0</c:v>
                </c:pt>
                <c:pt idx="27">
                  <c:v>362.0</c:v>
                </c:pt>
                <c:pt idx="28">
                  <c:v>366.0</c:v>
                </c:pt>
                <c:pt idx="29">
                  <c:v>386.0</c:v>
                </c:pt>
                <c:pt idx="30">
                  <c:v>390.0</c:v>
                </c:pt>
                <c:pt idx="31">
                  <c:v>400.0</c:v>
                </c:pt>
                <c:pt idx="32">
                  <c:v>398.0</c:v>
                </c:pt>
                <c:pt idx="33">
                  <c:v>378.0</c:v>
                </c:pt>
                <c:pt idx="34">
                  <c:v>374.0</c:v>
                </c:pt>
                <c:pt idx="35">
                  <c:v>354.0</c:v>
                </c:pt>
                <c:pt idx="36">
                  <c:v>350.0</c:v>
                </c:pt>
                <c:pt idx="37">
                  <c:v>330.0</c:v>
                </c:pt>
                <c:pt idx="38">
                  <c:v>326.0</c:v>
                </c:pt>
                <c:pt idx="39">
                  <c:v>306.0</c:v>
                </c:pt>
                <c:pt idx="40">
                  <c:v>302.0</c:v>
                </c:pt>
                <c:pt idx="41">
                  <c:v>282.0</c:v>
                </c:pt>
                <c:pt idx="42">
                  <c:v>278.0</c:v>
                </c:pt>
                <c:pt idx="43">
                  <c:v>258.0</c:v>
                </c:pt>
                <c:pt idx="44">
                  <c:v>254.0</c:v>
                </c:pt>
                <c:pt idx="45">
                  <c:v>234.0</c:v>
                </c:pt>
                <c:pt idx="46">
                  <c:v>230.0</c:v>
                </c:pt>
                <c:pt idx="47">
                  <c:v>210.0</c:v>
                </c:pt>
                <c:pt idx="48">
                  <c:v>206.0</c:v>
                </c:pt>
                <c:pt idx="49">
                  <c:v>186.0</c:v>
                </c:pt>
                <c:pt idx="50">
                  <c:v>182.0</c:v>
                </c:pt>
                <c:pt idx="51">
                  <c:v>162.0</c:v>
                </c:pt>
                <c:pt idx="52">
                  <c:v>158.0</c:v>
                </c:pt>
                <c:pt idx="53">
                  <c:v>138.0</c:v>
                </c:pt>
                <c:pt idx="54">
                  <c:v>134.0</c:v>
                </c:pt>
                <c:pt idx="55">
                  <c:v>114.0</c:v>
                </c:pt>
                <c:pt idx="56">
                  <c:v>110.0</c:v>
                </c:pt>
                <c:pt idx="57">
                  <c:v>90.0</c:v>
                </c:pt>
                <c:pt idx="58">
                  <c:v>86.0</c:v>
                </c:pt>
                <c:pt idx="59">
                  <c:v>66.0</c:v>
                </c:pt>
                <c:pt idx="60">
                  <c:v>62.0</c:v>
                </c:pt>
                <c:pt idx="61">
                  <c:v>42.0</c:v>
                </c:pt>
                <c:pt idx="62">
                  <c:v>40.0</c:v>
                </c:pt>
                <c:pt idx="63">
                  <c:v>40.0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'400C - continuous'!$I$1</c:f>
              <c:strCache>
                <c:ptCount val="1"/>
                <c:pt idx="0">
                  <c:v>ramprateB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179.0</c:v>
                </c:pt>
                <c:pt idx="31">
                  <c:v>182.0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325.0</c:v>
                </c:pt>
                <c:pt idx="55">
                  <c:v>335.0</c:v>
                </c:pt>
                <c:pt idx="56">
                  <c:v>351.0</c:v>
                </c:pt>
                <c:pt idx="57">
                  <c:v>367.0</c:v>
                </c:pt>
                <c:pt idx="58">
                  <c:v>387.0</c:v>
                </c:pt>
                <c:pt idx="59">
                  <c:v>407.0</c:v>
                </c:pt>
                <c:pt idx="60">
                  <c:v>437.0</c:v>
                </c:pt>
                <c:pt idx="61">
                  <c:v>467.0</c:v>
                </c:pt>
                <c:pt idx="62">
                  <c:v>482.0</c:v>
                </c:pt>
                <c:pt idx="63">
                  <c:v>483.0</c:v>
                </c:pt>
              </c:numCache>
            </c:numRef>
          </c:xVal>
          <c:yVal>
            <c:numRef>
              <c:f>'400C - continuous'!$I$2:$I$65</c:f>
              <c:numCache>
                <c:formatCode>0.00</c:formatCode>
                <c:ptCount val="64"/>
                <c:pt idx="0">
                  <c:v>0.0</c:v>
                </c:pt>
                <c:pt idx="1">
                  <c:v>3.333333333333333</c:v>
                </c:pt>
                <c:pt idx="2">
                  <c:v>0.666666666666667</c:v>
                </c:pt>
                <c:pt idx="3">
                  <c:v>3.333333333333333</c:v>
                </c:pt>
                <c:pt idx="4">
                  <c:v>0.666666666666667</c:v>
                </c:pt>
                <c:pt idx="5">
                  <c:v>3.333333333333333</c:v>
                </c:pt>
                <c:pt idx="6">
                  <c:v>0.666666666666667</c:v>
                </c:pt>
                <c:pt idx="7">
                  <c:v>3.333333333333333</c:v>
                </c:pt>
                <c:pt idx="8">
                  <c:v>0.666666666666667</c:v>
                </c:pt>
                <c:pt idx="9">
                  <c:v>3.333333333333333</c:v>
                </c:pt>
                <c:pt idx="10">
                  <c:v>0.666666666666667</c:v>
                </c:pt>
                <c:pt idx="11">
                  <c:v>3.333333333333333</c:v>
                </c:pt>
                <c:pt idx="12">
                  <c:v>0.666666666666667</c:v>
                </c:pt>
                <c:pt idx="13">
                  <c:v>3.333333333333333</c:v>
                </c:pt>
                <c:pt idx="14">
                  <c:v>0.666666666666667</c:v>
                </c:pt>
                <c:pt idx="15">
                  <c:v>3.333333333333333</c:v>
                </c:pt>
                <c:pt idx="16">
                  <c:v>0.666666666666667</c:v>
                </c:pt>
                <c:pt idx="17">
                  <c:v>3.333333333333333</c:v>
                </c:pt>
                <c:pt idx="18">
                  <c:v>0.666666666666667</c:v>
                </c:pt>
                <c:pt idx="19">
                  <c:v>3.333333333333333</c:v>
                </c:pt>
                <c:pt idx="20">
                  <c:v>0.666666666666667</c:v>
                </c:pt>
                <c:pt idx="21">
                  <c:v>3.333333333333333</c:v>
                </c:pt>
                <c:pt idx="22">
                  <c:v>0.666666666666667</c:v>
                </c:pt>
                <c:pt idx="23">
                  <c:v>3.333333333333333</c:v>
                </c:pt>
                <c:pt idx="24">
                  <c:v>0.666666666666667</c:v>
                </c:pt>
                <c:pt idx="25">
                  <c:v>3.333333333333333</c:v>
                </c:pt>
                <c:pt idx="26">
                  <c:v>0.666666666666667</c:v>
                </c:pt>
                <c:pt idx="27">
                  <c:v>3.333333333333333</c:v>
                </c:pt>
                <c:pt idx="28">
                  <c:v>0.666666666666667</c:v>
                </c:pt>
                <c:pt idx="29">
                  <c:v>3.333333333333333</c:v>
                </c:pt>
                <c:pt idx="30">
                  <c:v>0.666666666666667</c:v>
                </c:pt>
                <c:pt idx="31">
                  <c:v>3.333333333333333</c:v>
                </c:pt>
                <c:pt idx="32">
                  <c:v>-0.666666666666667</c:v>
                </c:pt>
                <c:pt idx="33">
                  <c:v>-3.333333333333333</c:v>
                </c:pt>
                <c:pt idx="34">
                  <c:v>-0.666666666666667</c:v>
                </c:pt>
                <c:pt idx="35">
                  <c:v>-3.333333333333333</c:v>
                </c:pt>
                <c:pt idx="36">
                  <c:v>-0.666666666666667</c:v>
                </c:pt>
                <c:pt idx="37">
                  <c:v>-3.333333333333333</c:v>
                </c:pt>
                <c:pt idx="38">
                  <c:v>-0.666666666666667</c:v>
                </c:pt>
                <c:pt idx="39">
                  <c:v>-3.333333333333333</c:v>
                </c:pt>
                <c:pt idx="40">
                  <c:v>-0.666666666666667</c:v>
                </c:pt>
                <c:pt idx="41">
                  <c:v>-3.333333333333333</c:v>
                </c:pt>
                <c:pt idx="42">
                  <c:v>-0.666666666666667</c:v>
                </c:pt>
                <c:pt idx="43">
                  <c:v>-3.333333333333333</c:v>
                </c:pt>
                <c:pt idx="44">
                  <c:v>-0.666666666666667</c:v>
                </c:pt>
                <c:pt idx="45">
                  <c:v>-3.333333333333333</c:v>
                </c:pt>
                <c:pt idx="46">
                  <c:v>-0.666666666666667</c:v>
                </c:pt>
                <c:pt idx="47">
                  <c:v>-3.333333333333333</c:v>
                </c:pt>
                <c:pt idx="48">
                  <c:v>-0.666666666666667</c:v>
                </c:pt>
                <c:pt idx="49">
                  <c:v>-3.333333333333333</c:v>
                </c:pt>
                <c:pt idx="50">
                  <c:v>-0.666666666666667</c:v>
                </c:pt>
                <c:pt idx="51">
                  <c:v>-3.333333333333333</c:v>
                </c:pt>
                <c:pt idx="52">
                  <c:v>-0.5</c:v>
                </c:pt>
                <c:pt idx="53">
                  <c:v>-2.5</c:v>
                </c:pt>
                <c:pt idx="54">
                  <c:v>-0.4</c:v>
                </c:pt>
                <c:pt idx="55">
                  <c:v>-2.0</c:v>
                </c:pt>
                <c:pt idx="56">
                  <c:v>-0.25</c:v>
                </c:pt>
                <c:pt idx="57">
                  <c:v>-1.25</c:v>
                </c:pt>
                <c:pt idx="58">
                  <c:v>-0.2</c:v>
                </c:pt>
                <c:pt idx="59">
                  <c:v>-1.0</c:v>
                </c:pt>
                <c:pt idx="60">
                  <c:v>-0.133333333333333</c:v>
                </c:pt>
                <c:pt idx="61">
                  <c:v>-0.666666666666667</c:v>
                </c:pt>
                <c:pt idx="62">
                  <c:v>-0.133333333333333</c:v>
                </c:pt>
                <c:pt idx="63">
                  <c:v>0.0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'400C - continuous'!$J$1</c:f>
              <c:strCache>
                <c:ptCount val="1"/>
                <c:pt idx="0">
                  <c:v>avgtemp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179.0</c:v>
                </c:pt>
                <c:pt idx="31">
                  <c:v>182.0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325.0</c:v>
                </c:pt>
                <c:pt idx="55">
                  <c:v>335.0</c:v>
                </c:pt>
                <c:pt idx="56">
                  <c:v>351.0</c:v>
                </c:pt>
                <c:pt idx="57">
                  <c:v>367.0</c:v>
                </c:pt>
                <c:pt idx="58">
                  <c:v>387.0</c:v>
                </c:pt>
                <c:pt idx="59">
                  <c:v>407.0</c:v>
                </c:pt>
                <c:pt idx="60">
                  <c:v>437.0</c:v>
                </c:pt>
                <c:pt idx="61">
                  <c:v>467.0</c:v>
                </c:pt>
                <c:pt idx="62">
                  <c:v>482.0</c:v>
                </c:pt>
                <c:pt idx="63">
                  <c:v>483.0</c:v>
                </c:pt>
              </c:numCache>
            </c:numRef>
          </c:xVal>
          <c:yVal>
            <c:numRef>
              <c:f>'400C - continuous'!$J$2:$J$65</c:f>
              <c:numCache>
                <c:formatCode>General</c:formatCode>
                <c:ptCount val="64"/>
                <c:pt idx="0">
                  <c:v>40.0</c:v>
                </c:pt>
                <c:pt idx="1">
                  <c:v>46.0</c:v>
                </c:pt>
                <c:pt idx="2">
                  <c:v>58.0</c:v>
                </c:pt>
                <c:pt idx="3">
                  <c:v>70.0</c:v>
                </c:pt>
                <c:pt idx="4">
                  <c:v>82.0</c:v>
                </c:pt>
                <c:pt idx="5">
                  <c:v>94.0</c:v>
                </c:pt>
                <c:pt idx="6">
                  <c:v>106.0</c:v>
                </c:pt>
                <c:pt idx="7">
                  <c:v>118.0</c:v>
                </c:pt>
                <c:pt idx="8">
                  <c:v>130.0</c:v>
                </c:pt>
                <c:pt idx="9">
                  <c:v>142.0</c:v>
                </c:pt>
                <c:pt idx="10">
                  <c:v>154.0</c:v>
                </c:pt>
                <c:pt idx="11">
                  <c:v>166.0</c:v>
                </c:pt>
                <c:pt idx="12">
                  <c:v>178.0</c:v>
                </c:pt>
                <c:pt idx="13">
                  <c:v>190.0</c:v>
                </c:pt>
                <c:pt idx="14">
                  <c:v>202.0</c:v>
                </c:pt>
                <c:pt idx="15">
                  <c:v>214.0</c:v>
                </c:pt>
                <c:pt idx="16">
                  <c:v>226.0</c:v>
                </c:pt>
                <c:pt idx="17">
                  <c:v>238.0</c:v>
                </c:pt>
                <c:pt idx="18">
                  <c:v>250.0</c:v>
                </c:pt>
                <c:pt idx="19">
                  <c:v>262.0</c:v>
                </c:pt>
                <c:pt idx="20">
                  <c:v>274.0</c:v>
                </c:pt>
                <c:pt idx="21">
                  <c:v>286.0</c:v>
                </c:pt>
                <c:pt idx="22">
                  <c:v>298.0</c:v>
                </c:pt>
                <c:pt idx="23">
                  <c:v>310.0</c:v>
                </c:pt>
                <c:pt idx="24">
                  <c:v>322.0</c:v>
                </c:pt>
                <c:pt idx="25">
                  <c:v>334.0</c:v>
                </c:pt>
                <c:pt idx="26">
                  <c:v>346.0</c:v>
                </c:pt>
                <c:pt idx="27">
                  <c:v>358.0</c:v>
                </c:pt>
                <c:pt idx="28">
                  <c:v>370.0</c:v>
                </c:pt>
                <c:pt idx="29">
                  <c:v>382.0</c:v>
                </c:pt>
                <c:pt idx="30">
                  <c:v>394.0</c:v>
                </c:pt>
                <c:pt idx="31">
                  <c:v>400.0</c:v>
                </c:pt>
                <c:pt idx="32">
                  <c:v>394.0</c:v>
                </c:pt>
                <c:pt idx="33">
                  <c:v>382.0</c:v>
                </c:pt>
                <c:pt idx="34">
                  <c:v>370.0</c:v>
                </c:pt>
                <c:pt idx="35">
                  <c:v>358.0</c:v>
                </c:pt>
                <c:pt idx="36">
                  <c:v>346.0</c:v>
                </c:pt>
                <c:pt idx="37">
                  <c:v>334.0</c:v>
                </c:pt>
                <c:pt idx="38">
                  <c:v>322.0</c:v>
                </c:pt>
                <c:pt idx="39">
                  <c:v>310.0</c:v>
                </c:pt>
                <c:pt idx="40">
                  <c:v>298.0</c:v>
                </c:pt>
                <c:pt idx="41">
                  <c:v>286.0</c:v>
                </c:pt>
                <c:pt idx="42">
                  <c:v>274.0</c:v>
                </c:pt>
                <c:pt idx="43">
                  <c:v>262.0</c:v>
                </c:pt>
                <c:pt idx="44">
                  <c:v>250.0</c:v>
                </c:pt>
                <c:pt idx="45">
                  <c:v>238.0</c:v>
                </c:pt>
                <c:pt idx="46">
                  <c:v>226.0</c:v>
                </c:pt>
                <c:pt idx="47">
                  <c:v>214.0</c:v>
                </c:pt>
                <c:pt idx="48">
                  <c:v>202.0</c:v>
                </c:pt>
                <c:pt idx="49">
                  <c:v>190.0</c:v>
                </c:pt>
                <c:pt idx="50">
                  <c:v>178.0</c:v>
                </c:pt>
                <c:pt idx="51">
                  <c:v>166.0</c:v>
                </c:pt>
                <c:pt idx="52">
                  <c:v>154.0</c:v>
                </c:pt>
                <c:pt idx="53">
                  <c:v>142.0</c:v>
                </c:pt>
                <c:pt idx="54">
                  <c:v>130.0</c:v>
                </c:pt>
                <c:pt idx="55">
                  <c:v>118.0</c:v>
                </c:pt>
                <c:pt idx="56">
                  <c:v>106.0</c:v>
                </c:pt>
                <c:pt idx="57">
                  <c:v>94.0</c:v>
                </c:pt>
                <c:pt idx="58">
                  <c:v>82.0</c:v>
                </c:pt>
                <c:pt idx="59">
                  <c:v>70.0</c:v>
                </c:pt>
                <c:pt idx="60">
                  <c:v>58.0</c:v>
                </c:pt>
                <c:pt idx="61">
                  <c:v>46.0</c:v>
                </c:pt>
                <c:pt idx="62">
                  <c:v>40.0</c:v>
                </c:pt>
                <c:pt idx="63">
                  <c:v>40.0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'400C - continuous'!$K$1</c:f>
              <c:strCache>
                <c:ptCount val="1"/>
                <c:pt idx="0">
                  <c:v>deltatemp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179.0</c:v>
                </c:pt>
                <c:pt idx="31">
                  <c:v>182.0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325.0</c:v>
                </c:pt>
                <c:pt idx="55">
                  <c:v>335.0</c:v>
                </c:pt>
                <c:pt idx="56">
                  <c:v>351.0</c:v>
                </c:pt>
                <c:pt idx="57">
                  <c:v>367.0</c:v>
                </c:pt>
                <c:pt idx="58">
                  <c:v>387.0</c:v>
                </c:pt>
                <c:pt idx="59">
                  <c:v>407.0</c:v>
                </c:pt>
                <c:pt idx="60">
                  <c:v>437.0</c:v>
                </c:pt>
                <c:pt idx="61">
                  <c:v>467.0</c:v>
                </c:pt>
                <c:pt idx="62">
                  <c:v>482.0</c:v>
                </c:pt>
                <c:pt idx="63">
                  <c:v>483.0</c:v>
                </c:pt>
              </c:numCache>
            </c:numRef>
          </c:xVal>
          <c:yVal>
            <c:numRef>
              <c:f>'400C - continuous'!$K$2:$K$65</c:f>
              <c:numCache>
                <c:formatCode>General</c:formatCode>
                <c:ptCount val="64"/>
                <c:pt idx="0">
                  <c:v>0.0</c:v>
                </c:pt>
                <c:pt idx="1">
                  <c:v>8.0</c:v>
                </c:pt>
                <c:pt idx="2">
                  <c:v>-8.0</c:v>
                </c:pt>
                <c:pt idx="3">
                  <c:v>8.0</c:v>
                </c:pt>
                <c:pt idx="4">
                  <c:v>-8.0</c:v>
                </c:pt>
                <c:pt idx="5">
                  <c:v>8.0</c:v>
                </c:pt>
                <c:pt idx="6">
                  <c:v>-8.0</c:v>
                </c:pt>
                <c:pt idx="7">
                  <c:v>8.0</c:v>
                </c:pt>
                <c:pt idx="8">
                  <c:v>-8.0</c:v>
                </c:pt>
                <c:pt idx="9">
                  <c:v>8.0</c:v>
                </c:pt>
                <c:pt idx="10">
                  <c:v>-8.0</c:v>
                </c:pt>
                <c:pt idx="11">
                  <c:v>8.0</c:v>
                </c:pt>
                <c:pt idx="12">
                  <c:v>-8.0</c:v>
                </c:pt>
                <c:pt idx="13">
                  <c:v>8.0</c:v>
                </c:pt>
                <c:pt idx="14">
                  <c:v>-8.0</c:v>
                </c:pt>
                <c:pt idx="15">
                  <c:v>8.0</c:v>
                </c:pt>
                <c:pt idx="16">
                  <c:v>-8.0</c:v>
                </c:pt>
                <c:pt idx="17">
                  <c:v>8.0</c:v>
                </c:pt>
                <c:pt idx="18">
                  <c:v>-8.0</c:v>
                </c:pt>
                <c:pt idx="19">
                  <c:v>8.0</c:v>
                </c:pt>
                <c:pt idx="20">
                  <c:v>-8.0</c:v>
                </c:pt>
                <c:pt idx="21">
                  <c:v>8.0</c:v>
                </c:pt>
                <c:pt idx="22">
                  <c:v>-8.0</c:v>
                </c:pt>
                <c:pt idx="23">
                  <c:v>8.0</c:v>
                </c:pt>
                <c:pt idx="24">
                  <c:v>-8.0</c:v>
                </c:pt>
                <c:pt idx="25">
                  <c:v>8.0</c:v>
                </c:pt>
                <c:pt idx="26">
                  <c:v>-8.0</c:v>
                </c:pt>
                <c:pt idx="27">
                  <c:v>8.0</c:v>
                </c:pt>
                <c:pt idx="28">
                  <c:v>-8.0</c:v>
                </c:pt>
                <c:pt idx="29">
                  <c:v>8.0</c:v>
                </c:pt>
                <c:pt idx="30">
                  <c:v>-8.0</c:v>
                </c:pt>
                <c:pt idx="31">
                  <c:v>0.0</c:v>
                </c:pt>
                <c:pt idx="32">
                  <c:v>8.0</c:v>
                </c:pt>
                <c:pt idx="33">
                  <c:v>-8.0</c:v>
                </c:pt>
                <c:pt idx="34">
                  <c:v>8.0</c:v>
                </c:pt>
                <c:pt idx="35">
                  <c:v>-8.0</c:v>
                </c:pt>
                <c:pt idx="36">
                  <c:v>8.0</c:v>
                </c:pt>
                <c:pt idx="37">
                  <c:v>-8.0</c:v>
                </c:pt>
                <c:pt idx="38">
                  <c:v>8.0</c:v>
                </c:pt>
                <c:pt idx="39">
                  <c:v>-8.0</c:v>
                </c:pt>
                <c:pt idx="40">
                  <c:v>8.0</c:v>
                </c:pt>
                <c:pt idx="41">
                  <c:v>-8.0</c:v>
                </c:pt>
                <c:pt idx="42">
                  <c:v>8.0</c:v>
                </c:pt>
                <c:pt idx="43">
                  <c:v>-8.0</c:v>
                </c:pt>
                <c:pt idx="44">
                  <c:v>8.0</c:v>
                </c:pt>
                <c:pt idx="45">
                  <c:v>-8.0</c:v>
                </c:pt>
                <c:pt idx="46">
                  <c:v>8.0</c:v>
                </c:pt>
                <c:pt idx="47">
                  <c:v>-8.0</c:v>
                </c:pt>
                <c:pt idx="48">
                  <c:v>8.0</c:v>
                </c:pt>
                <c:pt idx="49">
                  <c:v>-8.0</c:v>
                </c:pt>
                <c:pt idx="50">
                  <c:v>8.0</c:v>
                </c:pt>
                <c:pt idx="51">
                  <c:v>-8.0</c:v>
                </c:pt>
                <c:pt idx="52">
                  <c:v>8.0</c:v>
                </c:pt>
                <c:pt idx="53">
                  <c:v>-8.0</c:v>
                </c:pt>
                <c:pt idx="54">
                  <c:v>8.0</c:v>
                </c:pt>
                <c:pt idx="55">
                  <c:v>-8.0</c:v>
                </c:pt>
                <c:pt idx="56">
                  <c:v>8.0</c:v>
                </c:pt>
                <c:pt idx="57">
                  <c:v>-8.0</c:v>
                </c:pt>
                <c:pt idx="58">
                  <c:v>8.0</c:v>
                </c:pt>
                <c:pt idx="59">
                  <c:v>-8.0</c:v>
                </c:pt>
                <c:pt idx="60">
                  <c:v>8.0</c:v>
                </c:pt>
                <c:pt idx="61">
                  <c:v>-8.0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061824"/>
        <c:axId val="-2076065376"/>
      </c:scatterChart>
      <c:valAx>
        <c:axId val="-20760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065376"/>
        <c:crosses val="autoZero"/>
        <c:crossBetween val="midCat"/>
      </c:valAx>
      <c:valAx>
        <c:axId val="-20760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06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'500C - continuous'!$F$1</c:f>
              <c:strCache>
                <c:ptCount val="1"/>
                <c:pt idx="0">
                  <c:v>setpointA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179.0</c:v>
                </c:pt>
                <c:pt idx="31">
                  <c:v>182.0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323.0</c:v>
                </c:pt>
                <c:pt idx="55">
                  <c:v>335.0</c:v>
                </c:pt>
                <c:pt idx="56">
                  <c:v>347.0</c:v>
                </c:pt>
                <c:pt idx="57">
                  <c:v>359.0</c:v>
                </c:pt>
                <c:pt idx="58">
                  <c:v>379.0</c:v>
                </c:pt>
                <c:pt idx="59">
                  <c:v>399.0</c:v>
                </c:pt>
                <c:pt idx="60">
                  <c:v>429.0</c:v>
                </c:pt>
                <c:pt idx="61">
                  <c:v>459.0</c:v>
                </c:pt>
                <c:pt idx="62">
                  <c:v>474.0</c:v>
                </c:pt>
                <c:pt idx="63">
                  <c:v>475.0</c:v>
                </c:pt>
              </c:numCache>
            </c:numRef>
          </c:xVal>
          <c:yVal>
            <c:numRef>
              <c:f>'500C - continuous'!$F$2:$F$65</c:f>
              <c:numCache>
                <c:formatCode>General</c:formatCode>
                <c:ptCount val="64"/>
                <c:pt idx="0">
                  <c:v>36.0</c:v>
                </c:pt>
                <c:pt idx="1">
                  <c:v>40.0</c:v>
                </c:pt>
                <c:pt idx="2">
                  <c:v>64.0</c:v>
                </c:pt>
                <c:pt idx="3">
                  <c:v>72.0</c:v>
                </c:pt>
                <c:pt idx="4">
                  <c:v>96.0</c:v>
                </c:pt>
                <c:pt idx="5">
                  <c:v>104.0</c:v>
                </c:pt>
                <c:pt idx="6">
                  <c:v>128.0</c:v>
                </c:pt>
                <c:pt idx="7">
                  <c:v>136.0</c:v>
                </c:pt>
                <c:pt idx="8">
                  <c:v>160.0</c:v>
                </c:pt>
                <c:pt idx="9">
                  <c:v>168.0</c:v>
                </c:pt>
                <c:pt idx="10">
                  <c:v>192.0</c:v>
                </c:pt>
                <c:pt idx="11">
                  <c:v>200.0</c:v>
                </c:pt>
                <c:pt idx="12">
                  <c:v>224.0</c:v>
                </c:pt>
                <c:pt idx="13">
                  <c:v>232.0</c:v>
                </c:pt>
                <c:pt idx="14">
                  <c:v>256.0</c:v>
                </c:pt>
                <c:pt idx="15">
                  <c:v>264.0</c:v>
                </c:pt>
                <c:pt idx="16">
                  <c:v>288.0</c:v>
                </c:pt>
                <c:pt idx="17">
                  <c:v>296.0</c:v>
                </c:pt>
                <c:pt idx="18">
                  <c:v>320.0</c:v>
                </c:pt>
                <c:pt idx="19">
                  <c:v>328.0</c:v>
                </c:pt>
                <c:pt idx="20">
                  <c:v>352.0</c:v>
                </c:pt>
                <c:pt idx="21">
                  <c:v>360.0</c:v>
                </c:pt>
                <c:pt idx="22">
                  <c:v>384.0</c:v>
                </c:pt>
                <c:pt idx="23">
                  <c:v>392.0</c:v>
                </c:pt>
                <c:pt idx="24">
                  <c:v>416.0</c:v>
                </c:pt>
                <c:pt idx="25">
                  <c:v>424.0</c:v>
                </c:pt>
                <c:pt idx="26">
                  <c:v>448.0</c:v>
                </c:pt>
                <c:pt idx="27">
                  <c:v>456.0</c:v>
                </c:pt>
                <c:pt idx="28">
                  <c:v>480.0</c:v>
                </c:pt>
                <c:pt idx="29">
                  <c:v>488.0</c:v>
                </c:pt>
                <c:pt idx="30">
                  <c:v>512.0</c:v>
                </c:pt>
                <c:pt idx="31">
                  <c:v>516.0</c:v>
                </c:pt>
                <c:pt idx="32">
                  <c:v>504.0</c:v>
                </c:pt>
                <c:pt idx="33">
                  <c:v>496.0</c:v>
                </c:pt>
                <c:pt idx="34">
                  <c:v>472.0</c:v>
                </c:pt>
                <c:pt idx="35">
                  <c:v>464.0</c:v>
                </c:pt>
                <c:pt idx="36">
                  <c:v>440.0</c:v>
                </c:pt>
                <c:pt idx="37">
                  <c:v>432.0</c:v>
                </c:pt>
                <c:pt idx="38">
                  <c:v>408.0</c:v>
                </c:pt>
                <c:pt idx="39">
                  <c:v>400.0</c:v>
                </c:pt>
                <c:pt idx="40">
                  <c:v>376.0</c:v>
                </c:pt>
                <c:pt idx="41">
                  <c:v>368.0</c:v>
                </c:pt>
                <c:pt idx="42">
                  <c:v>344.0</c:v>
                </c:pt>
                <c:pt idx="43">
                  <c:v>336.0</c:v>
                </c:pt>
                <c:pt idx="44">
                  <c:v>312.0</c:v>
                </c:pt>
                <c:pt idx="45">
                  <c:v>304.0</c:v>
                </c:pt>
                <c:pt idx="46">
                  <c:v>280.0</c:v>
                </c:pt>
                <c:pt idx="47">
                  <c:v>272.0</c:v>
                </c:pt>
                <c:pt idx="48">
                  <c:v>248.0</c:v>
                </c:pt>
                <c:pt idx="49">
                  <c:v>240.0</c:v>
                </c:pt>
                <c:pt idx="50">
                  <c:v>216.0</c:v>
                </c:pt>
                <c:pt idx="51">
                  <c:v>208.0</c:v>
                </c:pt>
                <c:pt idx="52">
                  <c:v>184.0</c:v>
                </c:pt>
                <c:pt idx="53">
                  <c:v>176.0</c:v>
                </c:pt>
                <c:pt idx="54">
                  <c:v>152.0</c:v>
                </c:pt>
                <c:pt idx="55">
                  <c:v>144.0</c:v>
                </c:pt>
                <c:pt idx="56">
                  <c:v>120.0</c:v>
                </c:pt>
                <c:pt idx="57">
                  <c:v>112.0</c:v>
                </c:pt>
                <c:pt idx="58">
                  <c:v>88.0</c:v>
                </c:pt>
                <c:pt idx="59">
                  <c:v>80.0</c:v>
                </c:pt>
                <c:pt idx="60">
                  <c:v>56.0</c:v>
                </c:pt>
                <c:pt idx="61">
                  <c:v>48.0</c:v>
                </c:pt>
                <c:pt idx="62">
                  <c:v>36.0</c:v>
                </c:pt>
                <c:pt idx="63">
                  <c:v>36.0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'500C - continuous'!$G$1</c:f>
              <c:strCache>
                <c:ptCount val="1"/>
                <c:pt idx="0">
                  <c:v>ramprateA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179.0</c:v>
                </c:pt>
                <c:pt idx="31">
                  <c:v>182.0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323.0</c:v>
                </c:pt>
                <c:pt idx="55">
                  <c:v>335.0</c:v>
                </c:pt>
                <c:pt idx="56">
                  <c:v>347.0</c:v>
                </c:pt>
                <c:pt idx="57">
                  <c:v>359.0</c:v>
                </c:pt>
                <c:pt idx="58">
                  <c:v>379.0</c:v>
                </c:pt>
                <c:pt idx="59">
                  <c:v>399.0</c:v>
                </c:pt>
                <c:pt idx="60">
                  <c:v>429.0</c:v>
                </c:pt>
                <c:pt idx="61">
                  <c:v>459.0</c:v>
                </c:pt>
                <c:pt idx="62">
                  <c:v>474.0</c:v>
                </c:pt>
                <c:pt idx="63">
                  <c:v>475.0</c:v>
                </c:pt>
              </c:numCache>
            </c:numRef>
          </c:xVal>
          <c:yVal>
            <c:numRef>
              <c:f>'500C - continuous'!$G$2:$G$65</c:f>
              <c:numCache>
                <c:formatCode>0.00</c:formatCode>
                <c:ptCount val="64"/>
                <c:pt idx="0">
                  <c:v>0.0</c:v>
                </c:pt>
                <c:pt idx="1">
                  <c:v>1.333333333333333</c:v>
                </c:pt>
                <c:pt idx="2">
                  <c:v>4.0</c:v>
                </c:pt>
                <c:pt idx="3">
                  <c:v>1.333333333333333</c:v>
                </c:pt>
                <c:pt idx="4">
                  <c:v>4.0</c:v>
                </c:pt>
                <c:pt idx="5">
                  <c:v>1.333333333333333</c:v>
                </c:pt>
                <c:pt idx="6">
                  <c:v>4.0</c:v>
                </c:pt>
                <c:pt idx="7">
                  <c:v>1.333333333333333</c:v>
                </c:pt>
                <c:pt idx="8">
                  <c:v>4.0</c:v>
                </c:pt>
                <c:pt idx="9">
                  <c:v>1.333333333333333</c:v>
                </c:pt>
                <c:pt idx="10">
                  <c:v>4.0</c:v>
                </c:pt>
                <c:pt idx="11">
                  <c:v>1.333333333333333</c:v>
                </c:pt>
                <c:pt idx="12">
                  <c:v>4.0</c:v>
                </c:pt>
                <c:pt idx="13">
                  <c:v>1.333333333333333</c:v>
                </c:pt>
                <c:pt idx="14">
                  <c:v>4.0</c:v>
                </c:pt>
                <c:pt idx="15">
                  <c:v>1.333333333333333</c:v>
                </c:pt>
                <c:pt idx="16">
                  <c:v>4.0</c:v>
                </c:pt>
                <c:pt idx="17">
                  <c:v>1.333333333333333</c:v>
                </c:pt>
                <c:pt idx="18">
                  <c:v>4.0</c:v>
                </c:pt>
                <c:pt idx="19">
                  <c:v>1.333333333333333</c:v>
                </c:pt>
                <c:pt idx="20">
                  <c:v>4.0</c:v>
                </c:pt>
                <c:pt idx="21">
                  <c:v>1.333333333333333</c:v>
                </c:pt>
                <c:pt idx="22">
                  <c:v>4.0</c:v>
                </c:pt>
                <c:pt idx="23">
                  <c:v>1.333333333333333</c:v>
                </c:pt>
                <c:pt idx="24">
                  <c:v>4.0</c:v>
                </c:pt>
                <c:pt idx="25">
                  <c:v>1.333333333333333</c:v>
                </c:pt>
                <c:pt idx="26">
                  <c:v>4.0</c:v>
                </c:pt>
                <c:pt idx="27">
                  <c:v>1.333333333333333</c:v>
                </c:pt>
                <c:pt idx="28">
                  <c:v>4.0</c:v>
                </c:pt>
                <c:pt idx="29">
                  <c:v>1.333333333333333</c:v>
                </c:pt>
                <c:pt idx="30">
                  <c:v>4.0</c:v>
                </c:pt>
                <c:pt idx="31">
                  <c:v>1.333333333333333</c:v>
                </c:pt>
                <c:pt idx="32">
                  <c:v>-4.0</c:v>
                </c:pt>
                <c:pt idx="33">
                  <c:v>-1.333333333333333</c:v>
                </c:pt>
                <c:pt idx="34">
                  <c:v>-4.0</c:v>
                </c:pt>
                <c:pt idx="35">
                  <c:v>-1.333333333333333</c:v>
                </c:pt>
                <c:pt idx="36">
                  <c:v>-4.0</c:v>
                </c:pt>
                <c:pt idx="37">
                  <c:v>-1.333333333333333</c:v>
                </c:pt>
                <c:pt idx="38">
                  <c:v>-4.0</c:v>
                </c:pt>
                <c:pt idx="39">
                  <c:v>-1.333333333333333</c:v>
                </c:pt>
                <c:pt idx="40">
                  <c:v>-4.0</c:v>
                </c:pt>
                <c:pt idx="41">
                  <c:v>-1.333333333333333</c:v>
                </c:pt>
                <c:pt idx="42">
                  <c:v>-4.0</c:v>
                </c:pt>
                <c:pt idx="43">
                  <c:v>-1.333333333333333</c:v>
                </c:pt>
                <c:pt idx="44">
                  <c:v>-4.0</c:v>
                </c:pt>
                <c:pt idx="45">
                  <c:v>-1.333333333333333</c:v>
                </c:pt>
                <c:pt idx="46">
                  <c:v>-4.0</c:v>
                </c:pt>
                <c:pt idx="47">
                  <c:v>-1.333333333333333</c:v>
                </c:pt>
                <c:pt idx="48">
                  <c:v>-4.0</c:v>
                </c:pt>
                <c:pt idx="49">
                  <c:v>-1.333333333333333</c:v>
                </c:pt>
                <c:pt idx="50">
                  <c:v>-4.0</c:v>
                </c:pt>
                <c:pt idx="51">
                  <c:v>-1.333333333333333</c:v>
                </c:pt>
                <c:pt idx="52">
                  <c:v>-3.0</c:v>
                </c:pt>
                <c:pt idx="53">
                  <c:v>-1.0</c:v>
                </c:pt>
                <c:pt idx="54">
                  <c:v>-3.0</c:v>
                </c:pt>
                <c:pt idx="55">
                  <c:v>-0.666666666666667</c:v>
                </c:pt>
                <c:pt idx="56">
                  <c:v>-2.0</c:v>
                </c:pt>
                <c:pt idx="57">
                  <c:v>-0.666666666666667</c:v>
                </c:pt>
                <c:pt idx="58">
                  <c:v>-1.2</c:v>
                </c:pt>
                <c:pt idx="59">
                  <c:v>-0.4</c:v>
                </c:pt>
                <c:pt idx="60">
                  <c:v>-0.8</c:v>
                </c:pt>
                <c:pt idx="61">
                  <c:v>-0.266666666666667</c:v>
                </c:pt>
                <c:pt idx="62">
                  <c:v>-0.8</c:v>
                </c:pt>
                <c:pt idx="63">
                  <c:v>0.0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'500C - continuous'!$H$1</c:f>
              <c:strCache>
                <c:ptCount val="1"/>
                <c:pt idx="0">
                  <c:v>setpointB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179.0</c:v>
                </c:pt>
                <c:pt idx="31">
                  <c:v>182.0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323.0</c:v>
                </c:pt>
                <c:pt idx="55">
                  <c:v>335.0</c:v>
                </c:pt>
                <c:pt idx="56">
                  <c:v>347.0</c:v>
                </c:pt>
                <c:pt idx="57">
                  <c:v>359.0</c:v>
                </c:pt>
                <c:pt idx="58">
                  <c:v>379.0</c:v>
                </c:pt>
                <c:pt idx="59">
                  <c:v>399.0</c:v>
                </c:pt>
                <c:pt idx="60">
                  <c:v>429.0</c:v>
                </c:pt>
                <c:pt idx="61">
                  <c:v>459.0</c:v>
                </c:pt>
                <c:pt idx="62">
                  <c:v>474.0</c:v>
                </c:pt>
                <c:pt idx="63">
                  <c:v>475.0</c:v>
                </c:pt>
              </c:numCache>
            </c:numRef>
          </c:xVal>
          <c:yVal>
            <c:numRef>
              <c:f>'500C - continuous'!$H$2:$H$65</c:f>
              <c:numCache>
                <c:formatCode>General</c:formatCode>
                <c:ptCount val="64"/>
                <c:pt idx="0">
                  <c:v>36.0</c:v>
                </c:pt>
                <c:pt idx="1">
                  <c:v>48.0</c:v>
                </c:pt>
                <c:pt idx="2">
                  <c:v>56.0</c:v>
                </c:pt>
                <c:pt idx="3">
                  <c:v>80.0</c:v>
                </c:pt>
                <c:pt idx="4">
                  <c:v>88.0</c:v>
                </c:pt>
                <c:pt idx="5">
                  <c:v>112.0</c:v>
                </c:pt>
                <c:pt idx="6">
                  <c:v>120.0</c:v>
                </c:pt>
                <c:pt idx="7">
                  <c:v>144.0</c:v>
                </c:pt>
                <c:pt idx="8">
                  <c:v>152.0</c:v>
                </c:pt>
                <c:pt idx="9">
                  <c:v>176.0</c:v>
                </c:pt>
                <c:pt idx="10">
                  <c:v>184.0</c:v>
                </c:pt>
                <c:pt idx="11">
                  <c:v>208.0</c:v>
                </c:pt>
                <c:pt idx="12">
                  <c:v>216.0</c:v>
                </c:pt>
                <c:pt idx="13">
                  <c:v>240.0</c:v>
                </c:pt>
                <c:pt idx="14">
                  <c:v>248.0</c:v>
                </c:pt>
                <c:pt idx="15">
                  <c:v>272.0</c:v>
                </c:pt>
                <c:pt idx="16">
                  <c:v>280.0</c:v>
                </c:pt>
                <c:pt idx="17">
                  <c:v>304.0</c:v>
                </c:pt>
                <c:pt idx="18">
                  <c:v>312.0</c:v>
                </c:pt>
                <c:pt idx="19">
                  <c:v>336.0</c:v>
                </c:pt>
                <c:pt idx="20">
                  <c:v>344.0</c:v>
                </c:pt>
                <c:pt idx="21">
                  <c:v>368.0</c:v>
                </c:pt>
                <c:pt idx="22">
                  <c:v>376.0</c:v>
                </c:pt>
                <c:pt idx="23">
                  <c:v>400.0</c:v>
                </c:pt>
                <c:pt idx="24">
                  <c:v>408.0</c:v>
                </c:pt>
                <c:pt idx="25">
                  <c:v>432.0</c:v>
                </c:pt>
                <c:pt idx="26">
                  <c:v>440.0</c:v>
                </c:pt>
                <c:pt idx="27">
                  <c:v>464.0</c:v>
                </c:pt>
                <c:pt idx="28">
                  <c:v>472.0</c:v>
                </c:pt>
                <c:pt idx="29">
                  <c:v>496.0</c:v>
                </c:pt>
                <c:pt idx="30">
                  <c:v>504.0</c:v>
                </c:pt>
                <c:pt idx="31">
                  <c:v>516.0</c:v>
                </c:pt>
                <c:pt idx="32">
                  <c:v>512.0</c:v>
                </c:pt>
                <c:pt idx="33">
                  <c:v>488.0</c:v>
                </c:pt>
                <c:pt idx="34">
                  <c:v>480.0</c:v>
                </c:pt>
                <c:pt idx="35">
                  <c:v>456.0</c:v>
                </c:pt>
                <c:pt idx="36">
                  <c:v>448.0</c:v>
                </c:pt>
                <c:pt idx="37">
                  <c:v>424.0</c:v>
                </c:pt>
                <c:pt idx="38">
                  <c:v>416.0</c:v>
                </c:pt>
                <c:pt idx="39">
                  <c:v>392.0</c:v>
                </c:pt>
                <c:pt idx="40">
                  <c:v>384.0</c:v>
                </c:pt>
                <c:pt idx="41">
                  <c:v>360.0</c:v>
                </c:pt>
                <c:pt idx="42">
                  <c:v>352.0</c:v>
                </c:pt>
                <c:pt idx="43">
                  <c:v>328.0</c:v>
                </c:pt>
                <c:pt idx="44">
                  <c:v>320.0</c:v>
                </c:pt>
                <c:pt idx="45">
                  <c:v>296.0</c:v>
                </c:pt>
                <c:pt idx="46">
                  <c:v>288.0</c:v>
                </c:pt>
                <c:pt idx="47">
                  <c:v>264.0</c:v>
                </c:pt>
                <c:pt idx="48">
                  <c:v>256.0</c:v>
                </c:pt>
                <c:pt idx="49">
                  <c:v>232.0</c:v>
                </c:pt>
                <c:pt idx="50">
                  <c:v>224.0</c:v>
                </c:pt>
                <c:pt idx="51">
                  <c:v>200.0</c:v>
                </c:pt>
                <c:pt idx="52">
                  <c:v>192.0</c:v>
                </c:pt>
                <c:pt idx="53">
                  <c:v>168.0</c:v>
                </c:pt>
                <c:pt idx="54">
                  <c:v>160.0</c:v>
                </c:pt>
                <c:pt idx="55">
                  <c:v>136.0</c:v>
                </c:pt>
                <c:pt idx="56">
                  <c:v>128.0</c:v>
                </c:pt>
                <c:pt idx="57">
                  <c:v>104.0</c:v>
                </c:pt>
                <c:pt idx="58">
                  <c:v>96.0</c:v>
                </c:pt>
                <c:pt idx="59">
                  <c:v>72.0</c:v>
                </c:pt>
                <c:pt idx="60">
                  <c:v>64.0</c:v>
                </c:pt>
                <c:pt idx="61">
                  <c:v>40.0</c:v>
                </c:pt>
                <c:pt idx="62">
                  <c:v>36.0</c:v>
                </c:pt>
                <c:pt idx="63">
                  <c:v>36.0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'500C - continuous'!$I$1</c:f>
              <c:strCache>
                <c:ptCount val="1"/>
                <c:pt idx="0">
                  <c:v>ramprateB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179.0</c:v>
                </c:pt>
                <c:pt idx="31">
                  <c:v>182.0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323.0</c:v>
                </c:pt>
                <c:pt idx="55">
                  <c:v>335.0</c:v>
                </c:pt>
                <c:pt idx="56">
                  <c:v>347.0</c:v>
                </c:pt>
                <c:pt idx="57">
                  <c:v>359.0</c:v>
                </c:pt>
                <c:pt idx="58">
                  <c:v>379.0</c:v>
                </c:pt>
                <c:pt idx="59">
                  <c:v>399.0</c:v>
                </c:pt>
                <c:pt idx="60">
                  <c:v>429.0</c:v>
                </c:pt>
                <c:pt idx="61">
                  <c:v>459.0</c:v>
                </c:pt>
                <c:pt idx="62">
                  <c:v>474.0</c:v>
                </c:pt>
                <c:pt idx="63">
                  <c:v>475.0</c:v>
                </c:pt>
              </c:numCache>
            </c:numRef>
          </c:xVal>
          <c:yVal>
            <c:numRef>
              <c:f>'500C - continuous'!$I$2:$I$65</c:f>
              <c:numCache>
                <c:formatCode>0.00</c:formatCode>
                <c:ptCount val="64"/>
                <c:pt idx="0">
                  <c:v>0.0</c:v>
                </c:pt>
                <c:pt idx="1">
                  <c:v>4.0</c:v>
                </c:pt>
                <c:pt idx="2">
                  <c:v>1.333333333333333</c:v>
                </c:pt>
                <c:pt idx="3">
                  <c:v>4.0</c:v>
                </c:pt>
                <c:pt idx="4">
                  <c:v>1.333333333333333</c:v>
                </c:pt>
                <c:pt idx="5">
                  <c:v>4.0</c:v>
                </c:pt>
                <c:pt idx="6">
                  <c:v>1.333333333333333</c:v>
                </c:pt>
                <c:pt idx="7">
                  <c:v>4.0</c:v>
                </c:pt>
                <c:pt idx="8">
                  <c:v>1.333333333333333</c:v>
                </c:pt>
                <c:pt idx="9">
                  <c:v>4.0</c:v>
                </c:pt>
                <c:pt idx="10">
                  <c:v>1.333333333333333</c:v>
                </c:pt>
                <c:pt idx="11">
                  <c:v>4.0</c:v>
                </c:pt>
                <c:pt idx="12">
                  <c:v>1.333333333333333</c:v>
                </c:pt>
                <c:pt idx="13">
                  <c:v>4.0</c:v>
                </c:pt>
                <c:pt idx="14">
                  <c:v>1.333333333333333</c:v>
                </c:pt>
                <c:pt idx="15">
                  <c:v>4.0</c:v>
                </c:pt>
                <c:pt idx="16">
                  <c:v>1.333333333333333</c:v>
                </c:pt>
                <c:pt idx="17">
                  <c:v>4.0</c:v>
                </c:pt>
                <c:pt idx="18">
                  <c:v>1.333333333333333</c:v>
                </c:pt>
                <c:pt idx="19">
                  <c:v>4.0</c:v>
                </c:pt>
                <c:pt idx="20">
                  <c:v>1.333333333333333</c:v>
                </c:pt>
                <c:pt idx="21">
                  <c:v>4.0</c:v>
                </c:pt>
                <c:pt idx="22">
                  <c:v>1.333333333333333</c:v>
                </c:pt>
                <c:pt idx="23">
                  <c:v>4.0</c:v>
                </c:pt>
                <c:pt idx="24">
                  <c:v>1.333333333333333</c:v>
                </c:pt>
                <c:pt idx="25">
                  <c:v>4.0</c:v>
                </c:pt>
                <c:pt idx="26">
                  <c:v>1.333333333333333</c:v>
                </c:pt>
                <c:pt idx="27">
                  <c:v>4.0</c:v>
                </c:pt>
                <c:pt idx="28">
                  <c:v>1.333333333333333</c:v>
                </c:pt>
                <c:pt idx="29">
                  <c:v>4.0</c:v>
                </c:pt>
                <c:pt idx="30">
                  <c:v>1.333333333333333</c:v>
                </c:pt>
                <c:pt idx="31">
                  <c:v>4.0</c:v>
                </c:pt>
                <c:pt idx="32">
                  <c:v>-1.333333333333333</c:v>
                </c:pt>
                <c:pt idx="33">
                  <c:v>-4.0</c:v>
                </c:pt>
                <c:pt idx="34">
                  <c:v>-1.333333333333333</c:v>
                </c:pt>
                <c:pt idx="35">
                  <c:v>-4.0</c:v>
                </c:pt>
                <c:pt idx="36">
                  <c:v>-1.333333333333333</c:v>
                </c:pt>
                <c:pt idx="37">
                  <c:v>-4.0</c:v>
                </c:pt>
                <c:pt idx="38">
                  <c:v>-1.333333333333333</c:v>
                </c:pt>
                <c:pt idx="39">
                  <c:v>-4.0</c:v>
                </c:pt>
                <c:pt idx="40">
                  <c:v>-1.333333333333333</c:v>
                </c:pt>
                <c:pt idx="41">
                  <c:v>-4.0</c:v>
                </c:pt>
                <c:pt idx="42">
                  <c:v>-1.333333333333333</c:v>
                </c:pt>
                <c:pt idx="43">
                  <c:v>-4.0</c:v>
                </c:pt>
                <c:pt idx="44">
                  <c:v>-1.333333333333333</c:v>
                </c:pt>
                <c:pt idx="45">
                  <c:v>-4.0</c:v>
                </c:pt>
                <c:pt idx="46">
                  <c:v>-1.333333333333333</c:v>
                </c:pt>
                <c:pt idx="47">
                  <c:v>-4.0</c:v>
                </c:pt>
                <c:pt idx="48">
                  <c:v>-1.333333333333333</c:v>
                </c:pt>
                <c:pt idx="49">
                  <c:v>-4.0</c:v>
                </c:pt>
                <c:pt idx="50">
                  <c:v>-1.333333333333333</c:v>
                </c:pt>
                <c:pt idx="51">
                  <c:v>-4.0</c:v>
                </c:pt>
                <c:pt idx="52">
                  <c:v>-1.0</c:v>
                </c:pt>
                <c:pt idx="53">
                  <c:v>-3.0</c:v>
                </c:pt>
                <c:pt idx="54">
                  <c:v>-1.0</c:v>
                </c:pt>
                <c:pt idx="55">
                  <c:v>-2.0</c:v>
                </c:pt>
                <c:pt idx="56">
                  <c:v>-0.666666666666667</c:v>
                </c:pt>
                <c:pt idx="57">
                  <c:v>-2.0</c:v>
                </c:pt>
                <c:pt idx="58">
                  <c:v>-0.4</c:v>
                </c:pt>
                <c:pt idx="59">
                  <c:v>-1.2</c:v>
                </c:pt>
                <c:pt idx="60">
                  <c:v>-0.266666666666667</c:v>
                </c:pt>
                <c:pt idx="61">
                  <c:v>-0.8</c:v>
                </c:pt>
                <c:pt idx="62">
                  <c:v>-0.266666666666667</c:v>
                </c:pt>
                <c:pt idx="63">
                  <c:v>0.0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'500C - continuous'!$J$1</c:f>
              <c:strCache>
                <c:ptCount val="1"/>
                <c:pt idx="0">
                  <c:v>avgtemp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179.0</c:v>
                </c:pt>
                <c:pt idx="31">
                  <c:v>182.0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323.0</c:v>
                </c:pt>
                <c:pt idx="55">
                  <c:v>335.0</c:v>
                </c:pt>
                <c:pt idx="56">
                  <c:v>347.0</c:v>
                </c:pt>
                <c:pt idx="57">
                  <c:v>359.0</c:v>
                </c:pt>
                <c:pt idx="58">
                  <c:v>379.0</c:v>
                </c:pt>
                <c:pt idx="59">
                  <c:v>399.0</c:v>
                </c:pt>
                <c:pt idx="60">
                  <c:v>429.0</c:v>
                </c:pt>
                <c:pt idx="61">
                  <c:v>459.0</c:v>
                </c:pt>
                <c:pt idx="62">
                  <c:v>474.0</c:v>
                </c:pt>
                <c:pt idx="63">
                  <c:v>475.0</c:v>
                </c:pt>
              </c:numCache>
            </c:numRef>
          </c:xVal>
          <c:yVal>
            <c:numRef>
              <c:f>'500C - continuous'!$J$2:$J$65</c:f>
              <c:numCache>
                <c:formatCode>General</c:formatCode>
                <c:ptCount val="64"/>
                <c:pt idx="0">
                  <c:v>36.0</c:v>
                </c:pt>
                <c:pt idx="1">
                  <c:v>44.0</c:v>
                </c:pt>
                <c:pt idx="2">
                  <c:v>60.0</c:v>
                </c:pt>
                <c:pt idx="3">
                  <c:v>76.0</c:v>
                </c:pt>
                <c:pt idx="4">
                  <c:v>92.0</c:v>
                </c:pt>
                <c:pt idx="5">
                  <c:v>108.0</c:v>
                </c:pt>
                <c:pt idx="6">
                  <c:v>124.0</c:v>
                </c:pt>
                <c:pt idx="7">
                  <c:v>140.0</c:v>
                </c:pt>
                <c:pt idx="8">
                  <c:v>156.0</c:v>
                </c:pt>
                <c:pt idx="9">
                  <c:v>172.0</c:v>
                </c:pt>
                <c:pt idx="10">
                  <c:v>188.0</c:v>
                </c:pt>
                <c:pt idx="11">
                  <c:v>204.0</c:v>
                </c:pt>
                <c:pt idx="12">
                  <c:v>220.0</c:v>
                </c:pt>
                <c:pt idx="13">
                  <c:v>236.0</c:v>
                </c:pt>
                <c:pt idx="14">
                  <c:v>252.0</c:v>
                </c:pt>
                <c:pt idx="15">
                  <c:v>268.0</c:v>
                </c:pt>
                <c:pt idx="16">
                  <c:v>284.0</c:v>
                </c:pt>
                <c:pt idx="17">
                  <c:v>300.0</c:v>
                </c:pt>
                <c:pt idx="18">
                  <c:v>316.0</c:v>
                </c:pt>
                <c:pt idx="19">
                  <c:v>332.0</c:v>
                </c:pt>
                <c:pt idx="20">
                  <c:v>348.0</c:v>
                </c:pt>
                <c:pt idx="21">
                  <c:v>364.0</c:v>
                </c:pt>
                <c:pt idx="22">
                  <c:v>380.0</c:v>
                </c:pt>
                <c:pt idx="23">
                  <c:v>396.0</c:v>
                </c:pt>
                <c:pt idx="24">
                  <c:v>412.0</c:v>
                </c:pt>
                <c:pt idx="25">
                  <c:v>428.0</c:v>
                </c:pt>
                <c:pt idx="26">
                  <c:v>444.0</c:v>
                </c:pt>
                <c:pt idx="27">
                  <c:v>460.0</c:v>
                </c:pt>
                <c:pt idx="28">
                  <c:v>476.0</c:v>
                </c:pt>
                <c:pt idx="29">
                  <c:v>492.0</c:v>
                </c:pt>
                <c:pt idx="30">
                  <c:v>508.0</c:v>
                </c:pt>
                <c:pt idx="31">
                  <c:v>516.0</c:v>
                </c:pt>
                <c:pt idx="32">
                  <c:v>508.0</c:v>
                </c:pt>
                <c:pt idx="33">
                  <c:v>492.0</c:v>
                </c:pt>
                <c:pt idx="34">
                  <c:v>476.0</c:v>
                </c:pt>
                <c:pt idx="35">
                  <c:v>460.0</c:v>
                </c:pt>
                <c:pt idx="36">
                  <c:v>444.0</c:v>
                </c:pt>
                <c:pt idx="37">
                  <c:v>428.0</c:v>
                </c:pt>
                <c:pt idx="38">
                  <c:v>412.0</c:v>
                </c:pt>
                <c:pt idx="39">
                  <c:v>396.0</c:v>
                </c:pt>
                <c:pt idx="40">
                  <c:v>380.0</c:v>
                </c:pt>
                <c:pt idx="41">
                  <c:v>364.0</c:v>
                </c:pt>
                <c:pt idx="42">
                  <c:v>348.0</c:v>
                </c:pt>
                <c:pt idx="43">
                  <c:v>332.0</c:v>
                </c:pt>
                <c:pt idx="44">
                  <c:v>316.0</c:v>
                </c:pt>
                <c:pt idx="45">
                  <c:v>300.0</c:v>
                </c:pt>
                <c:pt idx="46">
                  <c:v>284.0</c:v>
                </c:pt>
                <c:pt idx="47">
                  <c:v>268.0</c:v>
                </c:pt>
                <c:pt idx="48">
                  <c:v>252.0</c:v>
                </c:pt>
                <c:pt idx="49">
                  <c:v>236.0</c:v>
                </c:pt>
                <c:pt idx="50">
                  <c:v>220.0</c:v>
                </c:pt>
                <c:pt idx="51">
                  <c:v>204.0</c:v>
                </c:pt>
                <c:pt idx="52">
                  <c:v>188.0</c:v>
                </c:pt>
                <c:pt idx="53">
                  <c:v>172.0</c:v>
                </c:pt>
                <c:pt idx="54">
                  <c:v>156.0</c:v>
                </c:pt>
                <c:pt idx="55">
                  <c:v>140.0</c:v>
                </c:pt>
                <c:pt idx="56">
                  <c:v>124.0</c:v>
                </c:pt>
                <c:pt idx="57">
                  <c:v>108.0</c:v>
                </c:pt>
                <c:pt idx="58">
                  <c:v>92.0</c:v>
                </c:pt>
                <c:pt idx="59">
                  <c:v>76.0</c:v>
                </c:pt>
                <c:pt idx="60">
                  <c:v>60.0</c:v>
                </c:pt>
                <c:pt idx="61">
                  <c:v>44.0</c:v>
                </c:pt>
                <c:pt idx="62">
                  <c:v>36.0</c:v>
                </c:pt>
                <c:pt idx="63">
                  <c:v>36.0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'500C - continuous'!$K$1</c:f>
              <c:strCache>
                <c:ptCount val="1"/>
                <c:pt idx="0">
                  <c:v>deltatemp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'500C - continuous'!$D$2:$D$65</c:f>
              <c:numCache>
                <c:formatCode>General</c:formatCode>
                <c:ptCount val="64"/>
                <c:pt idx="0">
                  <c:v>2.0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35.0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59.0</c:v>
                </c:pt>
                <c:pt idx="11">
                  <c:v>65.0</c:v>
                </c:pt>
                <c:pt idx="12">
                  <c:v>71.0</c:v>
                </c:pt>
                <c:pt idx="13">
                  <c:v>77.0</c:v>
                </c:pt>
                <c:pt idx="14">
                  <c:v>83.0</c:v>
                </c:pt>
                <c:pt idx="15">
                  <c:v>89.0</c:v>
                </c:pt>
                <c:pt idx="16">
                  <c:v>95.0</c:v>
                </c:pt>
                <c:pt idx="17">
                  <c:v>101.0</c:v>
                </c:pt>
                <c:pt idx="18">
                  <c:v>107.0</c:v>
                </c:pt>
                <c:pt idx="19">
                  <c:v>113.0</c:v>
                </c:pt>
                <c:pt idx="20">
                  <c:v>119.0</c:v>
                </c:pt>
                <c:pt idx="21">
                  <c:v>125.0</c:v>
                </c:pt>
                <c:pt idx="22">
                  <c:v>131.0</c:v>
                </c:pt>
                <c:pt idx="23">
                  <c:v>137.0</c:v>
                </c:pt>
                <c:pt idx="24">
                  <c:v>143.0</c:v>
                </c:pt>
                <c:pt idx="25">
                  <c:v>149.0</c:v>
                </c:pt>
                <c:pt idx="26">
                  <c:v>155.0</c:v>
                </c:pt>
                <c:pt idx="27">
                  <c:v>161.0</c:v>
                </c:pt>
                <c:pt idx="28">
                  <c:v>167.0</c:v>
                </c:pt>
                <c:pt idx="29">
                  <c:v>173.0</c:v>
                </c:pt>
                <c:pt idx="30">
                  <c:v>179.0</c:v>
                </c:pt>
                <c:pt idx="31">
                  <c:v>182.0</c:v>
                </c:pt>
                <c:pt idx="32">
                  <c:v>185.0</c:v>
                </c:pt>
                <c:pt idx="33">
                  <c:v>191.0</c:v>
                </c:pt>
                <c:pt idx="34">
                  <c:v>197.0</c:v>
                </c:pt>
                <c:pt idx="35">
                  <c:v>203.0</c:v>
                </c:pt>
                <c:pt idx="36">
                  <c:v>209.0</c:v>
                </c:pt>
                <c:pt idx="37">
                  <c:v>215.0</c:v>
                </c:pt>
                <c:pt idx="38">
                  <c:v>221.0</c:v>
                </c:pt>
                <c:pt idx="39">
                  <c:v>227.0</c:v>
                </c:pt>
                <c:pt idx="40">
                  <c:v>233.0</c:v>
                </c:pt>
                <c:pt idx="41">
                  <c:v>239.0</c:v>
                </c:pt>
                <c:pt idx="42">
                  <c:v>245.0</c:v>
                </c:pt>
                <c:pt idx="43">
                  <c:v>251.0</c:v>
                </c:pt>
                <c:pt idx="44">
                  <c:v>257.0</c:v>
                </c:pt>
                <c:pt idx="45">
                  <c:v>263.0</c:v>
                </c:pt>
                <c:pt idx="46">
                  <c:v>269.0</c:v>
                </c:pt>
                <c:pt idx="47">
                  <c:v>275.0</c:v>
                </c:pt>
                <c:pt idx="48">
                  <c:v>281.0</c:v>
                </c:pt>
                <c:pt idx="49">
                  <c:v>287.0</c:v>
                </c:pt>
                <c:pt idx="50">
                  <c:v>293.0</c:v>
                </c:pt>
                <c:pt idx="51">
                  <c:v>299.0</c:v>
                </c:pt>
                <c:pt idx="52">
                  <c:v>307.0</c:v>
                </c:pt>
                <c:pt idx="53">
                  <c:v>315.0</c:v>
                </c:pt>
                <c:pt idx="54">
                  <c:v>323.0</c:v>
                </c:pt>
                <c:pt idx="55">
                  <c:v>335.0</c:v>
                </c:pt>
                <c:pt idx="56">
                  <c:v>347.0</c:v>
                </c:pt>
                <c:pt idx="57">
                  <c:v>359.0</c:v>
                </c:pt>
                <c:pt idx="58">
                  <c:v>379.0</c:v>
                </c:pt>
                <c:pt idx="59">
                  <c:v>399.0</c:v>
                </c:pt>
                <c:pt idx="60">
                  <c:v>429.0</c:v>
                </c:pt>
                <c:pt idx="61">
                  <c:v>459.0</c:v>
                </c:pt>
                <c:pt idx="62">
                  <c:v>474.0</c:v>
                </c:pt>
                <c:pt idx="63">
                  <c:v>475.0</c:v>
                </c:pt>
              </c:numCache>
            </c:numRef>
          </c:xVal>
          <c:yVal>
            <c:numRef>
              <c:f>'500C - continuous'!$K$2:$K$65</c:f>
              <c:numCache>
                <c:formatCode>General</c:formatCode>
                <c:ptCount val="64"/>
                <c:pt idx="0">
                  <c:v>0.0</c:v>
                </c:pt>
                <c:pt idx="1">
                  <c:v>8.0</c:v>
                </c:pt>
                <c:pt idx="2">
                  <c:v>-8.0</c:v>
                </c:pt>
                <c:pt idx="3">
                  <c:v>8.0</c:v>
                </c:pt>
                <c:pt idx="4">
                  <c:v>-8.0</c:v>
                </c:pt>
                <c:pt idx="5">
                  <c:v>8.0</c:v>
                </c:pt>
                <c:pt idx="6">
                  <c:v>-8.0</c:v>
                </c:pt>
                <c:pt idx="7">
                  <c:v>8.0</c:v>
                </c:pt>
                <c:pt idx="8">
                  <c:v>-8.0</c:v>
                </c:pt>
                <c:pt idx="9">
                  <c:v>8.0</c:v>
                </c:pt>
                <c:pt idx="10">
                  <c:v>-8.0</c:v>
                </c:pt>
                <c:pt idx="11">
                  <c:v>8.0</c:v>
                </c:pt>
                <c:pt idx="12">
                  <c:v>-8.0</c:v>
                </c:pt>
                <c:pt idx="13">
                  <c:v>8.0</c:v>
                </c:pt>
                <c:pt idx="14">
                  <c:v>-8.0</c:v>
                </c:pt>
                <c:pt idx="15">
                  <c:v>8.0</c:v>
                </c:pt>
                <c:pt idx="16">
                  <c:v>-8.0</c:v>
                </c:pt>
                <c:pt idx="17">
                  <c:v>8.0</c:v>
                </c:pt>
                <c:pt idx="18">
                  <c:v>-8.0</c:v>
                </c:pt>
                <c:pt idx="19">
                  <c:v>8.0</c:v>
                </c:pt>
                <c:pt idx="20">
                  <c:v>-8.0</c:v>
                </c:pt>
                <c:pt idx="21">
                  <c:v>8.0</c:v>
                </c:pt>
                <c:pt idx="22">
                  <c:v>-8.0</c:v>
                </c:pt>
                <c:pt idx="23">
                  <c:v>8.0</c:v>
                </c:pt>
                <c:pt idx="24">
                  <c:v>-8.0</c:v>
                </c:pt>
                <c:pt idx="25">
                  <c:v>8.0</c:v>
                </c:pt>
                <c:pt idx="26">
                  <c:v>-8.0</c:v>
                </c:pt>
                <c:pt idx="27">
                  <c:v>8.0</c:v>
                </c:pt>
                <c:pt idx="28">
                  <c:v>-8.0</c:v>
                </c:pt>
                <c:pt idx="29">
                  <c:v>8.0</c:v>
                </c:pt>
                <c:pt idx="30">
                  <c:v>-8.0</c:v>
                </c:pt>
                <c:pt idx="31">
                  <c:v>0.0</c:v>
                </c:pt>
                <c:pt idx="32">
                  <c:v>8.0</c:v>
                </c:pt>
                <c:pt idx="33">
                  <c:v>-8.0</c:v>
                </c:pt>
                <c:pt idx="34">
                  <c:v>8.0</c:v>
                </c:pt>
                <c:pt idx="35">
                  <c:v>-8.0</c:v>
                </c:pt>
                <c:pt idx="36">
                  <c:v>8.0</c:v>
                </c:pt>
                <c:pt idx="37">
                  <c:v>-8.0</c:v>
                </c:pt>
                <c:pt idx="38">
                  <c:v>8.0</c:v>
                </c:pt>
                <c:pt idx="39">
                  <c:v>-8.0</c:v>
                </c:pt>
                <c:pt idx="40">
                  <c:v>8.0</c:v>
                </c:pt>
                <c:pt idx="41">
                  <c:v>-8.0</c:v>
                </c:pt>
                <c:pt idx="42">
                  <c:v>8.0</c:v>
                </c:pt>
                <c:pt idx="43">
                  <c:v>-8.0</c:v>
                </c:pt>
                <c:pt idx="44">
                  <c:v>8.0</c:v>
                </c:pt>
                <c:pt idx="45">
                  <c:v>-8.0</c:v>
                </c:pt>
                <c:pt idx="46">
                  <c:v>8.0</c:v>
                </c:pt>
                <c:pt idx="47">
                  <c:v>-8.0</c:v>
                </c:pt>
                <c:pt idx="48">
                  <c:v>8.0</c:v>
                </c:pt>
                <c:pt idx="49">
                  <c:v>-8.0</c:v>
                </c:pt>
                <c:pt idx="50">
                  <c:v>8.0</c:v>
                </c:pt>
                <c:pt idx="51">
                  <c:v>-8.0</c:v>
                </c:pt>
                <c:pt idx="52">
                  <c:v>8.0</c:v>
                </c:pt>
                <c:pt idx="53">
                  <c:v>-8.0</c:v>
                </c:pt>
                <c:pt idx="54">
                  <c:v>8.0</c:v>
                </c:pt>
                <c:pt idx="55">
                  <c:v>-8.0</c:v>
                </c:pt>
                <c:pt idx="56">
                  <c:v>8.0</c:v>
                </c:pt>
                <c:pt idx="57">
                  <c:v>-8.0</c:v>
                </c:pt>
                <c:pt idx="58">
                  <c:v>8.0</c:v>
                </c:pt>
                <c:pt idx="59">
                  <c:v>-8.0</c:v>
                </c:pt>
                <c:pt idx="60">
                  <c:v>8.0</c:v>
                </c:pt>
                <c:pt idx="61">
                  <c:v>-8.0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174432"/>
        <c:axId val="-2076177984"/>
      </c:scatterChart>
      <c:valAx>
        <c:axId val="-207617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177984"/>
        <c:crosses val="autoZero"/>
        <c:crossBetween val="midCat"/>
      </c:valAx>
      <c:valAx>
        <c:axId val="-2076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17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'225C - 12C steps'!$F$1</c:f>
              <c:strCache>
                <c:ptCount val="1"/>
                <c:pt idx="0">
                  <c:v>setpointA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'225C - 12C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'225C - 12C steps'!$F$2:$F$65</c:f>
              <c:numCache>
                <c:formatCode>General</c:formatCode>
                <c:ptCount val="64"/>
                <c:pt idx="0">
                  <c:v>47.0</c:v>
                </c:pt>
                <c:pt idx="1">
                  <c:v>53.0</c:v>
                </c:pt>
                <c:pt idx="2">
                  <c:v>59.0</c:v>
                </c:pt>
                <c:pt idx="3">
                  <c:v>65.0</c:v>
                </c:pt>
                <c:pt idx="4">
                  <c:v>71.0</c:v>
                </c:pt>
                <c:pt idx="5">
                  <c:v>77.0</c:v>
                </c:pt>
                <c:pt idx="6">
                  <c:v>83.0</c:v>
                </c:pt>
                <c:pt idx="7">
                  <c:v>89.0</c:v>
                </c:pt>
                <c:pt idx="8">
                  <c:v>95.0</c:v>
                </c:pt>
                <c:pt idx="9">
                  <c:v>101.0</c:v>
                </c:pt>
                <c:pt idx="10">
                  <c:v>107.0</c:v>
                </c:pt>
                <c:pt idx="11">
                  <c:v>113.0</c:v>
                </c:pt>
                <c:pt idx="12">
                  <c:v>119.0</c:v>
                </c:pt>
                <c:pt idx="13">
                  <c:v>125.0</c:v>
                </c:pt>
                <c:pt idx="14">
                  <c:v>131.0</c:v>
                </c:pt>
                <c:pt idx="15">
                  <c:v>137.0</c:v>
                </c:pt>
                <c:pt idx="16">
                  <c:v>143.0</c:v>
                </c:pt>
                <c:pt idx="17">
                  <c:v>149.0</c:v>
                </c:pt>
                <c:pt idx="18">
                  <c:v>155.0</c:v>
                </c:pt>
                <c:pt idx="19">
                  <c:v>161.0</c:v>
                </c:pt>
                <c:pt idx="20">
                  <c:v>167.0</c:v>
                </c:pt>
                <c:pt idx="21">
                  <c:v>173.0</c:v>
                </c:pt>
                <c:pt idx="22">
                  <c:v>179.0</c:v>
                </c:pt>
                <c:pt idx="23">
                  <c:v>185.0</c:v>
                </c:pt>
                <c:pt idx="24">
                  <c:v>191.0</c:v>
                </c:pt>
                <c:pt idx="25">
                  <c:v>197.0</c:v>
                </c:pt>
                <c:pt idx="26">
                  <c:v>203.0</c:v>
                </c:pt>
                <c:pt idx="27">
                  <c:v>209.0</c:v>
                </c:pt>
                <c:pt idx="28">
                  <c:v>215.0</c:v>
                </c:pt>
                <c:pt idx="29">
                  <c:v>221.0</c:v>
                </c:pt>
                <c:pt idx="30">
                  <c:v>222.0</c:v>
                </c:pt>
                <c:pt idx="31">
                  <c:v>228.0</c:v>
                </c:pt>
                <c:pt idx="32">
                  <c:v>215.0</c:v>
                </c:pt>
                <c:pt idx="33">
                  <c:v>221.0</c:v>
                </c:pt>
                <c:pt idx="34">
                  <c:v>203.0</c:v>
                </c:pt>
                <c:pt idx="35">
                  <c:v>209.0</c:v>
                </c:pt>
                <c:pt idx="36">
                  <c:v>191.0</c:v>
                </c:pt>
                <c:pt idx="37">
                  <c:v>197.0</c:v>
                </c:pt>
                <c:pt idx="38">
                  <c:v>179.0</c:v>
                </c:pt>
                <c:pt idx="39">
                  <c:v>185.0</c:v>
                </c:pt>
                <c:pt idx="40">
                  <c:v>167.0</c:v>
                </c:pt>
                <c:pt idx="41">
                  <c:v>173.0</c:v>
                </c:pt>
                <c:pt idx="42">
                  <c:v>155.0</c:v>
                </c:pt>
                <c:pt idx="43">
                  <c:v>161.0</c:v>
                </c:pt>
                <c:pt idx="44">
                  <c:v>143.0</c:v>
                </c:pt>
                <c:pt idx="45">
                  <c:v>149.0</c:v>
                </c:pt>
                <c:pt idx="46">
                  <c:v>131.0</c:v>
                </c:pt>
                <c:pt idx="47">
                  <c:v>137.0</c:v>
                </c:pt>
                <c:pt idx="48">
                  <c:v>119.0</c:v>
                </c:pt>
                <c:pt idx="49">
                  <c:v>125.0</c:v>
                </c:pt>
                <c:pt idx="50">
                  <c:v>107.0</c:v>
                </c:pt>
                <c:pt idx="51">
                  <c:v>113.0</c:v>
                </c:pt>
                <c:pt idx="52">
                  <c:v>95.0</c:v>
                </c:pt>
                <c:pt idx="53">
                  <c:v>101.0</c:v>
                </c:pt>
                <c:pt idx="54">
                  <c:v>83.0</c:v>
                </c:pt>
                <c:pt idx="55">
                  <c:v>89.0</c:v>
                </c:pt>
                <c:pt idx="56">
                  <c:v>71.0</c:v>
                </c:pt>
                <c:pt idx="57">
                  <c:v>77.0</c:v>
                </c:pt>
                <c:pt idx="58">
                  <c:v>59.0</c:v>
                </c:pt>
                <c:pt idx="59">
                  <c:v>65.0</c:v>
                </c:pt>
                <c:pt idx="60">
                  <c:v>47.0</c:v>
                </c:pt>
                <c:pt idx="61">
                  <c:v>53.0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'225C - 12C steps'!$G$1</c:f>
              <c:strCache>
                <c:ptCount val="1"/>
                <c:pt idx="0">
                  <c:v>setpointB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'225C - 12C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'225C - 12C steps'!$G$2:$G$65</c:f>
              <c:numCache>
                <c:formatCode>General</c:formatCode>
                <c:ptCount val="64"/>
                <c:pt idx="0">
                  <c:v>53.0</c:v>
                </c:pt>
                <c:pt idx="1">
                  <c:v>47.0</c:v>
                </c:pt>
                <c:pt idx="2">
                  <c:v>65.0</c:v>
                </c:pt>
                <c:pt idx="3">
                  <c:v>59.0</c:v>
                </c:pt>
                <c:pt idx="4">
                  <c:v>77.0</c:v>
                </c:pt>
                <c:pt idx="5">
                  <c:v>71.0</c:v>
                </c:pt>
                <c:pt idx="6">
                  <c:v>89.0</c:v>
                </c:pt>
                <c:pt idx="7">
                  <c:v>83.0</c:v>
                </c:pt>
                <c:pt idx="8">
                  <c:v>101.0</c:v>
                </c:pt>
                <c:pt idx="9">
                  <c:v>95.0</c:v>
                </c:pt>
                <c:pt idx="10">
                  <c:v>113.0</c:v>
                </c:pt>
                <c:pt idx="11">
                  <c:v>107.0</c:v>
                </c:pt>
                <c:pt idx="12">
                  <c:v>125.0</c:v>
                </c:pt>
                <c:pt idx="13">
                  <c:v>119.0</c:v>
                </c:pt>
                <c:pt idx="14">
                  <c:v>137.0</c:v>
                </c:pt>
                <c:pt idx="15">
                  <c:v>131.0</c:v>
                </c:pt>
                <c:pt idx="16">
                  <c:v>149.0</c:v>
                </c:pt>
                <c:pt idx="17">
                  <c:v>143.0</c:v>
                </c:pt>
                <c:pt idx="18">
                  <c:v>161.0</c:v>
                </c:pt>
                <c:pt idx="19">
                  <c:v>155.0</c:v>
                </c:pt>
                <c:pt idx="20">
                  <c:v>173.0</c:v>
                </c:pt>
                <c:pt idx="21">
                  <c:v>167.0</c:v>
                </c:pt>
                <c:pt idx="22">
                  <c:v>185.0</c:v>
                </c:pt>
                <c:pt idx="23">
                  <c:v>179.0</c:v>
                </c:pt>
                <c:pt idx="24">
                  <c:v>197.0</c:v>
                </c:pt>
                <c:pt idx="25">
                  <c:v>191.0</c:v>
                </c:pt>
                <c:pt idx="26">
                  <c:v>209.0</c:v>
                </c:pt>
                <c:pt idx="27">
                  <c:v>203.0</c:v>
                </c:pt>
                <c:pt idx="28">
                  <c:v>221.0</c:v>
                </c:pt>
                <c:pt idx="29">
                  <c:v>215.0</c:v>
                </c:pt>
                <c:pt idx="30">
                  <c:v>228.0</c:v>
                </c:pt>
                <c:pt idx="31">
                  <c:v>222.0</c:v>
                </c:pt>
                <c:pt idx="32">
                  <c:v>221.0</c:v>
                </c:pt>
                <c:pt idx="33">
                  <c:v>215.0</c:v>
                </c:pt>
                <c:pt idx="34">
                  <c:v>209.0</c:v>
                </c:pt>
                <c:pt idx="35">
                  <c:v>203.0</c:v>
                </c:pt>
                <c:pt idx="36">
                  <c:v>197.0</c:v>
                </c:pt>
                <c:pt idx="37">
                  <c:v>191.0</c:v>
                </c:pt>
                <c:pt idx="38">
                  <c:v>185.0</c:v>
                </c:pt>
                <c:pt idx="39">
                  <c:v>179.0</c:v>
                </c:pt>
                <c:pt idx="40">
                  <c:v>173.0</c:v>
                </c:pt>
                <c:pt idx="41">
                  <c:v>167.0</c:v>
                </c:pt>
                <c:pt idx="42">
                  <c:v>161.0</c:v>
                </c:pt>
                <c:pt idx="43">
                  <c:v>155.0</c:v>
                </c:pt>
                <c:pt idx="44">
                  <c:v>149.0</c:v>
                </c:pt>
                <c:pt idx="45">
                  <c:v>143.0</c:v>
                </c:pt>
                <c:pt idx="46">
                  <c:v>137.0</c:v>
                </c:pt>
                <c:pt idx="47">
                  <c:v>131.0</c:v>
                </c:pt>
                <c:pt idx="48">
                  <c:v>125.0</c:v>
                </c:pt>
                <c:pt idx="49">
                  <c:v>119.0</c:v>
                </c:pt>
                <c:pt idx="50">
                  <c:v>113.0</c:v>
                </c:pt>
                <c:pt idx="51">
                  <c:v>107.0</c:v>
                </c:pt>
                <c:pt idx="52">
                  <c:v>101.0</c:v>
                </c:pt>
                <c:pt idx="53">
                  <c:v>95.0</c:v>
                </c:pt>
                <c:pt idx="54">
                  <c:v>89.0</c:v>
                </c:pt>
                <c:pt idx="55">
                  <c:v>83.0</c:v>
                </c:pt>
                <c:pt idx="56">
                  <c:v>77.0</c:v>
                </c:pt>
                <c:pt idx="57">
                  <c:v>71.0</c:v>
                </c:pt>
                <c:pt idx="58">
                  <c:v>65.0</c:v>
                </c:pt>
                <c:pt idx="59">
                  <c:v>59.0</c:v>
                </c:pt>
                <c:pt idx="60">
                  <c:v>53.0</c:v>
                </c:pt>
                <c:pt idx="61">
                  <c:v>47.0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'225C - 12C steps'!$H$1</c:f>
              <c:strCache>
                <c:ptCount val="1"/>
                <c:pt idx="0">
                  <c:v>avg 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'225C - 12C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'225C - 12C steps'!$H$2:$H$65</c:f>
              <c:numCache>
                <c:formatCode>General</c:formatCode>
                <c:ptCount val="64"/>
                <c:pt idx="0">
                  <c:v>50.0</c:v>
                </c:pt>
                <c:pt idx="1">
                  <c:v>50.0</c:v>
                </c:pt>
                <c:pt idx="2">
                  <c:v>62.0</c:v>
                </c:pt>
                <c:pt idx="3">
                  <c:v>62.0</c:v>
                </c:pt>
                <c:pt idx="4">
                  <c:v>74.0</c:v>
                </c:pt>
                <c:pt idx="5">
                  <c:v>74.0</c:v>
                </c:pt>
                <c:pt idx="6">
                  <c:v>86.0</c:v>
                </c:pt>
                <c:pt idx="7">
                  <c:v>86.0</c:v>
                </c:pt>
                <c:pt idx="8">
                  <c:v>98.0</c:v>
                </c:pt>
                <c:pt idx="9">
                  <c:v>98.0</c:v>
                </c:pt>
                <c:pt idx="10">
                  <c:v>110.0</c:v>
                </c:pt>
                <c:pt idx="11">
                  <c:v>110.0</c:v>
                </c:pt>
                <c:pt idx="12">
                  <c:v>122.0</c:v>
                </c:pt>
                <c:pt idx="13">
                  <c:v>122.0</c:v>
                </c:pt>
                <c:pt idx="14">
                  <c:v>134.0</c:v>
                </c:pt>
                <c:pt idx="15">
                  <c:v>134.0</c:v>
                </c:pt>
                <c:pt idx="16">
                  <c:v>146.0</c:v>
                </c:pt>
                <c:pt idx="17">
                  <c:v>146.0</c:v>
                </c:pt>
                <c:pt idx="18">
                  <c:v>158.0</c:v>
                </c:pt>
                <c:pt idx="19">
                  <c:v>158.0</c:v>
                </c:pt>
                <c:pt idx="20">
                  <c:v>170.0</c:v>
                </c:pt>
                <c:pt idx="21">
                  <c:v>170.0</c:v>
                </c:pt>
                <c:pt idx="22">
                  <c:v>182.0</c:v>
                </c:pt>
                <c:pt idx="23">
                  <c:v>182.0</c:v>
                </c:pt>
                <c:pt idx="24">
                  <c:v>194.0</c:v>
                </c:pt>
                <c:pt idx="25">
                  <c:v>194.0</c:v>
                </c:pt>
                <c:pt idx="26">
                  <c:v>206.0</c:v>
                </c:pt>
                <c:pt idx="27">
                  <c:v>206.0</c:v>
                </c:pt>
                <c:pt idx="28">
                  <c:v>218.0</c:v>
                </c:pt>
                <c:pt idx="29">
                  <c:v>218.0</c:v>
                </c:pt>
                <c:pt idx="30">
                  <c:v>225.0</c:v>
                </c:pt>
                <c:pt idx="31">
                  <c:v>225.0</c:v>
                </c:pt>
                <c:pt idx="32">
                  <c:v>218.0</c:v>
                </c:pt>
                <c:pt idx="33">
                  <c:v>218.0</c:v>
                </c:pt>
                <c:pt idx="34">
                  <c:v>206.0</c:v>
                </c:pt>
                <c:pt idx="35">
                  <c:v>206.0</c:v>
                </c:pt>
                <c:pt idx="36">
                  <c:v>194.0</c:v>
                </c:pt>
                <c:pt idx="37">
                  <c:v>194.0</c:v>
                </c:pt>
                <c:pt idx="38">
                  <c:v>182.0</c:v>
                </c:pt>
                <c:pt idx="39">
                  <c:v>182.0</c:v>
                </c:pt>
                <c:pt idx="40">
                  <c:v>170.0</c:v>
                </c:pt>
                <c:pt idx="41">
                  <c:v>170.0</c:v>
                </c:pt>
                <c:pt idx="42">
                  <c:v>158.0</c:v>
                </c:pt>
                <c:pt idx="43">
                  <c:v>158.0</c:v>
                </c:pt>
                <c:pt idx="44">
                  <c:v>146.0</c:v>
                </c:pt>
                <c:pt idx="45">
                  <c:v>146.0</c:v>
                </c:pt>
                <c:pt idx="46">
                  <c:v>134.0</c:v>
                </c:pt>
                <c:pt idx="47">
                  <c:v>134.0</c:v>
                </c:pt>
                <c:pt idx="48">
                  <c:v>122.0</c:v>
                </c:pt>
                <c:pt idx="49">
                  <c:v>122.0</c:v>
                </c:pt>
                <c:pt idx="50">
                  <c:v>110.0</c:v>
                </c:pt>
                <c:pt idx="51">
                  <c:v>110.0</c:v>
                </c:pt>
                <c:pt idx="52">
                  <c:v>98.0</c:v>
                </c:pt>
                <c:pt idx="53">
                  <c:v>98.0</c:v>
                </c:pt>
                <c:pt idx="54">
                  <c:v>86.0</c:v>
                </c:pt>
                <c:pt idx="55">
                  <c:v>86.0</c:v>
                </c:pt>
                <c:pt idx="56">
                  <c:v>74.0</c:v>
                </c:pt>
                <c:pt idx="57">
                  <c:v>74.0</c:v>
                </c:pt>
                <c:pt idx="58">
                  <c:v>62.0</c:v>
                </c:pt>
                <c:pt idx="59">
                  <c:v>62.0</c:v>
                </c:pt>
                <c:pt idx="60">
                  <c:v>50.0</c:v>
                </c:pt>
                <c:pt idx="61">
                  <c:v>50.0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'225C - 12C steps'!$I$1</c:f>
              <c:strCache>
                <c:ptCount val="1"/>
                <c:pt idx="0">
                  <c:v>delta temp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'225C - 12C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'225C - 12C steps'!$I$2:$I$65</c:f>
              <c:numCache>
                <c:formatCode>General</c:formatCode>
                <c:ptCount val="64"/>
                <c:pt idx="0">
                  <c:v>6.0</c:v>
                </c:pt>
                <c:pt idx="1">
                  <c:v>-6.0</c:v>
                </c:pt>
                <c:pt idx="2">
                  <c:v>6.0</c:v>
                </c:pt>
                <c:pt idx="3">
                  <c:v>-6.0</c:v>
                </c:pt>
                <c:pt idx="4">
                  <c:v>6.0</c:v>
                </c:pt>
                <c:pt idx="5">
                  <c:v>-6.0</c:v>
                </c:pt>
                <c:pt idx="6">
                  <c:v>6.0</c:v>
                </c:pt>
                <c:pt idx="7">
                  <c:v>-6.0</c:v>
                </c:pt>
                <c:pt idx="8">
                  <c:v>6.0</c:v>
                </c:pt>
                <c:pt idx="9">
                  <c:v>-6.0</c:v>
                </c:pt>
                <c:pt idx="10">
                  <c:v>6.0</c:v>
                </c:pt>
                <c:pt idx="11">
                  <c:v>-6.0</c:v>
                </c:pt>
                <c:pt idx="12">
                  <c:v>6.0</c:v>
                </c:pt>
                <c:pt idx="13">
                  <c:v>-6.0</c:v>
                </c:pt>
                <c:pt idx="14">
                  <c:v>6.0</c:v>
                </c:pt>
                <c:pt idx="15">
                  <c:v>-6.0</c:v>
                </c:pt>
                <c:pt idx="16">
                  <c:v>6.0</c:v>
                </c:pt>
                <c:pt idx="17">
                  <c:v>-6.0</c:v>
                </c:pt>
                <c:pt idx="18">
                  <c:v>6.0</c:v>
                </c:pt>
                <c:pt idx="19">
                  <c:v>-6.0</c:v>
                </c:pt>
                <c:pt idx="20">
                  <c:v>6.0</c:v>
                </c:pt>
                <c:pt idx="21">
                  <c:v>-6.0</c:v>
                </c:pt>
                <c:pt idx="22">
                  <c:v>6.0</c:v>
                </c:pt>
                <c:pt idx="23">
                  <c:v>-6.0</c:v>
                </c:pt>
                <c:pt idx="24">
                  <c:v>6.0</c:v>
                </c:pt>
                <c:pt idx="25">
                  <c:v>-6.0</c:v>
                </c:pt>
                <c:pt idx="26">
                  <c:v>6.0</c:v>
                </c:pt>
                <c:pt idx="27">
                  <c:v>-6.0</c:v>
                </c:pt>
                <c:pt idx="28">
                  <c:v>6.0</c:v>
                </c:pt>
                <c:pt idx="29">
                  <c:v>-6.0</c:v>
                </c:pt>
                <c:pt idx="30">
                  <c:v>6.0</c:v>
                </c:pt>
                <c:pt idx="31">
                  <c:v>-6.0</c:v>
                </c:pt>
                <c:pt idx="32">
                  <c:v>6.0</c:v>
                </c:pt>
                <c:pt idx="33">
                  <c:v>-6.0</c:v>
                </c:pt>
                <c:pt idx="34">
                  <c:v>6.0</c:v>
                </c:pt>
                <c:pt idx="35">
                  <c:v>-6.0</c:v>
                </c:pt>
                <c:pt idx="36">
                  <c:v>6.0</c:v>
                </c:pt>
                <c:pt idx="37">
                  <c:v>-6.0</c:v>
                </c:pt>
                <c:pt idx="38">
                  <c:v>6.0</c:v>
                </c:pt>
                <c:pt idx="39">
                  <c:v>-6.0</c:v>
                </c:pt>
                <c:pt idx="40">
                  <c:v>6.0</c:v>
                </c:pt>
                <c:pt idx="41">
                  <c:v>-6.0</c:v>
                </c:pt>
                <c:pt idx="42">
                  <c:v>6.0</c:v>
                </c:pt>
                <c:pt idx="43">
                  <c:v>-6.0</c:v>
                </c:pt>
                <c:pt idx="44">
                  <c:v>6.0</c:v>
                </c:pt>
                <c:pt idx="45">
                  <c:v>-6.0</c:v>
                </c:pt>
                <c:pt idx="46">
                  <c:v>6.0</c:v>
                </c:pt>
                <c:pt idx="47">
                  <c:v>-6.0</c:v>
                </c:pt>
                <c:pt idx="48">
                  <c:v>6.0</c:v>
                </c:pt>
                <c:pt idx="49">
                  <c:v>-6.0</c:v>
                </c:pt>
                <c:pt idx="50">
                  <c:v>6.0</c:v>
                </c:pt>
                <c:pt idx="51">
                  <c:v>-6.0</c:v>
                </c:pt>
                <c:pt idx="52">
                  <c:v>6.0</c:v>
                </c:pt>
                <c:pt idx="53">
                  <c:v>-6.0</c:v>
                </c:pt>
                <c:pt idx="54">
                  <c:v>6.0</c:v>
                </c:pt>
                <c:pt idx="55">
                  <c:v>-6.0</c:v>
                </c:pt>
                <c:pt idx="56">
                  <c:v>6.0</c:v>
                </c:pt>
                <c:pt idx="57">
                  <c:v>-6.0</c:v>
                </c:pt>
                <c:pt idx="58">
                  <c:v>6.0</c:v>
                </c:pt>
                <c:pt idx="59">
                  <c:v>-6.0</c:v>
                </c:pt>
                <c:pt idx="60">
                  <c:v>6.0</c:v>
                </c:pt>
                <c:pt idx="61">
                  <c:v>-6.0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596880"/>
        <c:axId val="-2026995616"/>
      </c:scatterChart>
      <c:valAx>
        <c:axId val="-20275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995616"/>
        <c:crosses val="autoZero"/>
        <c:crossBetween val="midCat"/>
      </c:valAx>
      <c:valAx>
        <c:axId val="-2026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59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'250C - 14C steps'!$F$1</c:f>
              <c:strCache>
                <c:ptCount val="1"/>
                <c:pt idx="0">
                  <c:v>setpointA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'250C - 14C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'250C - 14C steps'!$F$2:$F$65</c:f>
              <c:numCache>
                <c:formatCode>General</c:formatCode>
                <c:ptCount val="64"/>
                <c:pt idx="0">
                  <c:v>47.0</c:v>
                </c:pt>
                <c:pt idx="1">
                  <c:v>53.0</c:v>
                </c:pt>
                <c:pt idx="2">
                  <c:v>61.0</c:v>
                </c:pt>
                <c:pt idx="3">
                  <c:v>67.0</c:v>
                </c:pt>
                <c:pt idx="4">
                  <c:v>75.0</c:v>
                </c:pt>
                <c:pt idx="5">
                  <c:v>81.0</c:v>
                </c:pt>
                <c:pt idx="6">
                  <c:v>89.0</c:v>
                </c:pt>
                <c:pt idx="7">
                  <c:v>95.0</c:v>
                </c:pt>
                <c:pt idx="8">
                  <c:v>103.0</c:v>
                </c:pt>
                <c:pt idx="9">
                  <c:v>109.0</c:v>
                </c:pt>
                <c:pt idx="10">
                  <c:v>117.0</c:v>
                </c:pt>
                <c:pt idx="11">
                  <c:v>123.0</c:v>
                </c:pt>
                <c:pt idx="12">
                  <c:v>131.0</c:v>
                </c:pt>
                <c:pt idx="13">
                  <c:v>137.0</c:v>
                </c:pt>
                <c:pt idx="14">
                  <c:v>145.0</c:v>
                </c:pt>
                <c:pt idx="15">
                  <c:v>151.0</c:v>
                </c:pt>
                <c:pt idx="16">
                  <c:v>159.0</c:v>
                </c:pt>
                <c:pt idx="17">
                  <c:v>165.0</c:v>
                </c:pt>
                <c:pt idx="18">
                  <c:v>173.0</c:v>
                </c:pt>
                <c:pt idx="19">
                  <c:v>179.0</c:v>
                </c:pt>
                <c:pt idx="20">
                  <c:v>187.0</c:v>
                </c:pt>
                <c:pt idx="21">
                  <c:v>193.0</c:v>
                </c:pt>
                <c:pt idx="22">
                  <c:v>201.0</c:v>
                </c:pt>
                <c:pt idx="23">
                  <c:v>207.0</c:v>
                </c:pt>
                <c:pt idx="24">
                  <c:v>215.0</c:v>
                </c:pt>
                <c:pt idx="25">
                  <c:v>221.0</c:v>
                </c:pt>
                <c:pt idx="26">
                  <c:v>229.0</c:v>
                </c:pt>
                <c:pt idx="27">
                  <c:v>235.0</c:v>
                </c:pt>
                <c:pt idx="28">
                  <c:v>243.0</c:v>
                </c:pt>
                <c:pt idx="29">
                  <c:v>249.0</c:v>
                </c:pt>
                <c:pt idx="30">
                  <c:v>247.0</c:v>
                </c:pt>
                <c:pt idx="31">
                  <c:v>253.0</c:v>
                </c:pt>
                <c:pt idx="32">
                  <c:v>243.0</c:v>
                </c:pt>
                <c:pt idx="33">
                  <c:v>249.0</c:v>
                </c:pt>
                <c:pt idx="34">
                  <c:v>229.0</c:v>
                </c:pt>
                <c:pt idx="35">
                  <c:v>235.0</c:v>
                </c:pt>
                <c:pt idx="36">
                  <c:v>215.0</c:v>
                </c:pt>
                <c:pt idx="37">
                  <c:v>221.0</c:v>
                </c:pt>
                <c:pt idx="38">
                  <c:v>201.0</c:v>
                </c:pt>
                <c:pt idx="39">
                  <c:v>207.0</c:v>
                </c:pt>
                <c:pt idx="40">
                  <c:v>187.0</c:v>
                </c:pt>
                <c:pt idx="41">
                  <c:v>193.0</c:v>
                </c:pt>
                <c:pt idx="42">
                  <c:v>173.0</c:v>
                </c:pt>
                <c:pt idx="43">
                  <c:v>179.0</c:v>
                </c:pt>
                <c:pt idx="44">
                  <c:v>159.0</c:v>
                </c:pt>
                <c:pt idx="45">
                  <c:v>165.0</c:v>
                </c:pt>
                <c:pt idx="46">
                  <c:v>145.0</c:v>
                </c:pt>
                <c:pt idx="47">
                  <c:v>151.0</c:v>
                </c:pt>
                <c:pt idx="48">
                  <c:v>131.0</c:v>
                </c:pt>
                <c:pt idx="49">
                  <c:v>137.0</c:v>
                </c:pt>
                <c:pt idx="50">
                  <c:v>117.0</c:v>
                </c:pt>
                <c:pt idx="51">
                  <c:v>123.0</c:v>
                </c:pt>
                <c:pt idx="52">
                  <c:v>103.0</c:v>
                </c:pt>
                <c:pt idx="53">
                  <c:v>109.0</c:v>
                </c:pt>
                <c:pt idx="54">
                  <c:v>89.0</c:v>
                </c:pt>
                <c:pt idx="55">
                  <c:v>95.0</c:v>
                </c:pt>
                <c:pt idx="56">
                  <c:v>75.0</c:v>
                </c:pt>
                <c:pt idx="57">
                  <c:v>81.0</c:v>
                </c:pt>
                <c:pt idx="58">
                  <c:v>61.0</c:v>
                </c:pt>
                <c:pt idx="59">
                  <c:v>67.0</c:v>
                </c:pt>
                <c:pt idx="60">
                  <c:v>47.0</c:v>
                </c:pt>
                <c:pt idx="61">
                  <c:v>53.0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'250C - 14C steps'!$G$1</c:f>
              <c:strCache>
                <c:ptCount val="1"/>
                <c:pt idx="0">
                  <c:v>setpointB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'250C - 14C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'250C - 14C steps'!$G$2:$G$65</c:f>
              <c:numCache>
                <c:formatCode>General</c:formatCode>
                <c:ptCount val="64"/>
                <c:pt idx="0">
                  <c:v>53.0</c:v>
                </c:pt>
                <c:pt idx="1">
                  <c:v>47.0</c:v>
                </c:pt>
                <c:pt idx="2">
                  <c:v>67.0</c:v>
                </c:pt>
                <c:pt idx="3">
                  <c:v>61.0</c:v>
                </c:pt>
                <c:pt idx="4">
                  <c:v>81.0</c:v>
                </c:pt>
                <c:pt idx="5">
                  <c:v>75.0</c:v>
                </c:pt>
                <c:pt idx="6">
                  <c:v>95.0</c:v>
                </c:pt>
                <c:pt idx="7">
                  <c:v>89.0</c:v>
                </c:pt>
                <c:pt idx="8">
                  <c:v>109.0</c:v>
                </c:pt>
                <c:pt idx="9">
                  <c:v>103.0</c:v>
                </c:pt>
                <c:pt idx="10">
                  <c:v>123.0</c:v>
                </c:pt>
                <c:pt idx="11">
                  <c:v>117.0</c:v>
                </c:pt>
                <c:pt idx="12">
                  <c:v>137.0</c:v>
                </c:pt>
                <c:pt idx="13">
                  <c:v>131.0</c:v>
                </c:pt>
                <c:pt idx="14">
                  <c:v>151.0</c:v>
                </c:pt>
                <c:pt idx="15">
                  <c:v>145.0</c:v>
                </c:pt>
                <c:pt idx="16">
                  <c:v>165.0</c:v>
                </c:pt>
                <c:pt idx="17">
                  <c:v>159.0</c:v>
                </c:pt>
                <c:pt idx="18">
                  <c:v>179.0</c:v>
                </c:pt>
                <c:pt idx="19">
                  <c:v>173.0</c:v>
                </c:pt>
                <c:pt idx="20">
                  <c:v>193.0</c:v>
                </c:pt>
                <c:pt idx="21">
                  <c:v>187.0</c:v>
                </c:pt>
                <c:pt idx="22">
                  <c:v>207.0</c:v>
                </c:pt>
                <c:pt idx="23">
                  <c:v>201.0</c:v>
                </c:pt>
                <c:pt idx="24">
                  <c:v>221.0</c:v>
                </c:pt>
                <c:pt idx="25">
                  <c:v>215.0</c:v>
                </c:pt>
                <c:pt idx="26">
                  <c:v>235.0</c:v>
                </c:pt>
                <c:pt idx="27">
                  <c:v>229.0</c:v>
                </c:pt>
                <c:pt idx="28">
                  <c:v>249.0</c:v>
                </c:pt>
                <c:pt idx="29">
                  <c:v>243.0</c:v>
                </c:pt>
                <c:pt idx="30">
                  <c:v>253.0</c:v>
                </c:pt>
                <c:pt idx="31">
                  <c:v>247.0</c:v>
                </c:pt>
                <c:pt idx="32">
                  <c:v>249.0</c:v>
                </c:pt>
                <c:pt idx="33">
                  <c:v>243.0</c:v>
                </c:pt>
                <c:pt idx="34">
                  <c:v>235.0</c:v>
                </c:pt>
                <c:pt idx="35">
                  <c:v>229.0</c:v>
                </c:pt>
                <c:pt idx="36">
                  <c:v>221.0</c:v>
                </c:pt>
                <c:pt idx="37">
                  <c:v>215.0</c:v>
                </c:pt>
                <c:pt idx="38">
                  <c:v>207.0</c:v>
                </c:pt>
                <c:pt idx="39">
                  <c:v>201.0</c:v>
                </c:pt>
                <c:pt idx="40">
                  <c:v>193.0</c:v>
                </c:pt>
                <c:pt idx="41">
                  <c:v>187.0</c:v>
                </c:pt>
                <c:pt idx="42">
                  <c:v>179.0</c:v>
                </c:pt>
                <c:pt idx="43">
                  <c:v>173.0</c:v>
                </c:pt>
                <c:pt idx="44">
                  <c:v>165.0</c:v>
                </c:pt>
                <c:pt idx="45">
                  <c:v>159.0</c:v>
                </c:pt>
                <c:pt idx="46">
                  <c:v>151.0</c:v>
                </c:pt>
                <c:pt idx="47">
                  <c:v>145.0</c:v>
                </c:pt>
                <c:pt idx="48">
                  <c:v>137.0</c:v>
                </c:pt>
                <c:pt idx="49">
                  <c:v>131.0</c:v>
                </c:pt>
                <c:pt idx="50">
                  <c:v>123.0</c:v>
                </c:pt>
                <c:pt idx="51">
                  <c:v>117.0</c:v>
                </c:pt>
                <c:pt idx="52">
                  <c:v>109.0</c:v>
                </c:pt>
                <c:pt idx="53">
                  <c:v>103.0</c:v>
                </c:pt>
                <c:pt idx="54">
                  <c:v>95.0</c:v>
                </c:pt>
                <c:pt idx="55">
                  <c:v>89.0</c:v>
                </c:pt>
                <c:pt idx="56">
                  <c:v>81.0</c:v>
                </c:pt>
                <c:pt idx="57">
                  <c:v>75.0</c:v>
                </c:pt>
                <c:pt idx="58">
                  <c:v>67.0</c:v>
                </c:pt>
                <c:pt idx="59">
                  <c:v>61.0</c:v>
                </c:pt>
                <c:pt idx="60">
                  <c:v>53.0</c:v>
                </c:pt>
                <c:pt idx="61">
                  <c:v>47.0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'250C - 14C steps'!$H$1</c:f>
              <c:strCache>
                <c:ptCount val="1"/>
                <c:pt idx="0">
                  <c:v>avg 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'250C - 14C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'250C - 14C steps'!$H$2:$H$65</c:f>
              <c:numCache>
                <c:formatCode>General</c:formatCode>
                <c:ptCount val="64"/>
                <c:pt idx="0">
                  <c:v>50.0</c:v>
                </c:pt>
                <c:pt idx="1">
                  <c:v>50.0</c:v>
                </c:pt>
                <c:pt idx="2">
                  <c:v>64.0</c:v>
                </c:pt>
                <c:pt idx="3">
                  <c:v>64.0</c:v>
                </c:pt>
                <c:pt idx="4">
                  <c:v>78.0</c:v>
                </c:pt>
                <c:pt idx="5">
                  <c:v>78.0</c:v>
                </c:pt>
                <c:pt idx="6">
                  <c:v>92.0</c:v>
                </c:pt>
                <c:pt idx="7">
                  <c:v>92.0</c:v>
                </c:pt>
                <c:pt idx="8">
                  <c:v>106.0</c:v>
                </c:pt>
                <c:pt idx="9">
                  <c:v>106.0</c:v>
                </c:pt>
                <c:pt idx="10">
                  <c:v>120.0</c:v>
                </c:pt>
                <c:pt idx="11">
                  <c:v>120.0</c:v>
                </c:pt>
                <c:pt idx="12">
                  <c:v>134.0</c:v>
                </c:pt>
                <c:pt idx="13">
                  <c:v>134.0</c:v>
                </c:pt>
                <c:pt idx="14">
                  <c:v>148.0</c:v>
                </c:pt>
                <c:pt idx="15">
                  <c:v>148.0</c:v>
                </c:pt>
                <c:pt idx="16">
                  <c:v>162.0</c:v>
                </c:pt>
                <c:pt idx="17">
                  <c:v>162.0</c:v>
                </c:pt>
                <c:pt idx="18">
                  <c:v>176.0</c:v>
                </c:pt>
                <c:pt idx="19">
                  <c:v>176.0</c:v>
                </c:pt>
                <c:pt idx="20">
                  <c:v>190.0</c:v>
                </c:pt>
                <c:pt idx="21">
                  <c:v>190.0</c:v>
                </c:pt>
                <c:pt idx="22">
                  <c:v>204.0</c:v>
                </c:pt>
                <c:pt idx="23">
                  <c:v>204.0</c:v>
                </c:pt>
                <c:pt idx="24">
                  <c:v>218.0</c:v>
                </c:pt>
                <c:pt idx="25">
                  <c:v>218.0</c:v>
                </c:pt>
                <c:pt idx="26">
                  <c:v>232.0</c:v>
                </c:pt>
                <c:pt idx="27">
                  <c:v>232.0</c:v>
                </c:pt>
                <c:pt idx="28">
                  <c:v>246.0</c:v>
                </c:pt>
                <c:pt idx="29">
                  <c:v>246.0</c:v>
                </c:pt>
                <c:pt idx="30">
                  <c:v>250.0</c:v>
                </c:pt>
                <c:pt idx="31">
                  <c:v>250.0</c:v>
                </c:pt>
                <c:pt idx="32">
                  <c:v>246.0</c:v>
                </c:pt>
                <c:pt idx="33">
                  <c:v>246.0</c:v>
                </c:pt>
                <c:pt idx="34">
                  <c:v>232.0</c:v>
                </c:pt>
                <c:pt idx="35">
                  <c:v>232.0</c:v>
                </c:pt>
                <c:pt idx="36">
                  <c:v>218.0</c:v>
                </c:pt>
                <c:pt idx="37">
                  <c:v>218.0</c:v>
                </c:pt>
                <c:pt idx="38">
                  <c:v>204.0</c:v>
                </c:pt>
                <c:pt idx="39">
                  <c:v>204.0</c:v>
                </c:pt>
                <c:pt idx="40">
                  <c:v>190.0</c:v>
                </c:pt>
                <c:pt idx="41">
                  <c:v>190.0</c:v>
                </c:pt>
                <c:pt idx="42">
                  <c:v>176.0</c:v>
                </c:pt>
                <c:pt idx="43">
                  <c:v>176.0</c:v>
                </c:pt>
                <c:pt idx="44">
                  <c:v>162.0</c:v>
                </c:pt>
                <c:pt idx="45">
                  <c:v>162.0</c:v>
                </c:pt>
                <c:pt idx="46">
                  <c:v>148.0</c:v>
                </c:pt>
                <c:pt idx="47">
                  <c:v>148.0</c:v>
                </c:pt>
                <c:pt idx="48">
                  <c:v>134.0</c:v>
                </c:pt>
                <c:pt idx="49">
                  <c:v>134.0</c:v>
                </c:pt>
                <c:pt idx="50">
                  <c:v>120.0</c:v>
                </c:pt>
                <c:pt idx="51">
                  <c:v>120.0</c:v>
                </c:pt>
                <c:pt idx="52">
                  <c:v>106.0</c:v>
                </c:pt>
                <c:pt idx="53">
                  <c:v>106.0</c:v>
                </c:pt>
                <c:pt idx="54">
                  <c:v>92.0</c:v>
                </c:pt>
                <c:pt idx="55">
                  <c:v>92.0</c:v>
                </c:pt>
                <c:pt idx="56">
                  <c:v>78.0</c:v>
                </c:pt>
                <c:pt idx="57">
                  <c:v>78.0</c:v>
                </c:pt>
                <c:pt idx="58">
                  <c:v>64.0</c:v>
                </c:pt>
                <c:pt idx="59">
                  <c:v>64.0</c:v>
                </c:pt>
                <c:pt idx="60">
                  <c:v>50.0</c:v>
                </c:pt>
                <c:pt idx="61">
                  <c:v>50.0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'250C - 14C steps'!$I$1</c:f>
              <c:strCache>
                <c:ptCount val="1"/>
                <c:pt idx="0">
                  <c:v>delta temp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'250C - 14C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'250C - 14C steps'!$I$2:$I$65</c:f>
              <c:numCache>
                <c:formatCode>General</c:formatCode>
                <c:ptCount val="64"/>
                <c:pt idx="0">
                  <c:v>6.0</c:v>
                </c:pt>
                <c:pt idx="1">
                  <c:v>-6.0</c:v>
                </c:pt>
                <c:pt idx="2">
                  <c:v>6.0</c:v>
                </c:pt>
                <c:pt idx="3">
                  <c:v>-6.0</c:v>
                </c:pt>
                <c:pt idx="4">
                  <c:v>6.0</c:v>
                </c:pt>
                <c:pt idx="5">
                  <c:v>-6.0</c:v>
                </c:pt>
                <c:pt idx="6">
                  <c:v>6.0</c:v>
                </c:pt>
                <c:pt idx="7">
                  <c:v>-6.0</c:v>
                </c:pt>
                <c:pt idx="8">
                  <c:v>6.0</c:v>
                </c:pt>
                <c:pt idx="9">
                  <c:v>-6.0</c:v>
                </c:pt>
                <c:pt idx="10">
                  <c:v>6.0</c:v>
                </c:pt>
                <c:pt idx="11">
                  <c:v>-6.0</c:v>
                </c:pt>
                <c:pt idx="12">
                  <c:v>6.0</c:v>
                </c:pt>
                <c:pt idx="13">
                  <c:v>-6.0</c:v>
                </c:pt>
                <c:pt idx="14">
                  <c:v>6.0</c:v>
                </c:pt>
                <c:pt idx="15">
                  <c:v>-6.0</c:v>
                </c:pt>
                <c:pt idx="16">
                  <c:v>6.0</c:v>
                </c:pt>
                <c:pt idx="17">
                  <c:v>-6.0</c:v>
                </c:pt>
                <c:pt idx="18">
                  <c:v>6.0</c:v>
                </c:pt>
                <c:pt idx="19">
                  <c:v>-6.0</c:v>
                </c:pt>
                <c:pt idx="20">
                  <c:v>6.0</c:v>
                </c:pt>
                <c:pt idx="21">
                  <c:v>-6.0</c:v>
                </c:pt>
                <c:pt idx="22">
                  <c:v>6.0</c:v>
                </c:pt>
                <c:pt idx="23">
                  <c:v>-6.0</c:v>
                </c:pt>
                <c:pt idx="24">
                  <c:v>6.0</c:v>
                </c:pt>
                <c:pt idx="25">
                  <c:v>-6.0</c:v>
                </c:pt>
                <c:pt idx="26">
                  <c:v>6.0</c:v>
                </c:pt>
                <c:pt idx="27">
                  <c:v>-6.0</c:v>
                </c:pt>
                <c:pt idx="28">
                  <c:v>6.0</c:v>
                </c:pt>
                <c:pt idx="29">
                  <c:v>-6.0</c:v>
                </c:pt>
                <c:pt idx="30">
                  <c:v>6.0</c:v>
                </c:pt>
                <c:pt idx="31">
                  <c:v>-6.0</c:v>
                </c:pt>
                <c:pt idx="32">
                  <c:v>6.0</c:v>
                </c:pt>
                <c:pt idx="33">
                  <c:v>-6.0</c:v>
                </c:pt>
                <c:pt idx="34">
                  <c:v>6.0</c:v>
                </c:pt>
                <c:pt idx="35">
                  <c:v>-6.0</c:v>
                </c:pt>
                <c:pt idx="36">
                  <c:v>6.0</c:v>
                </c:pt>
                <c:pt idx="37">
                  <c:v>-6.0</c:v>
                </c:pt>
                <c:pt idx="38">
                  <c:v>6.0</c:v>
                </c:pt>
                <c:pt idx="39">
                  <c:v>-6.0</c:v>
                </c:pt>
                <c:pt idx="40">
                  <c:v>6.0</c:v>
                </c:pt>
                <c:pt idx="41">
                  <c:v>-6.0</c:v>
                </c:pt>
                <c:pt idx="42">
                  <c:v>6.0</c:v>
                </c:pt>
                <c:pt idx="43">
                  <c:v>-6.0</c:v>
                </c:pt>
                <c:pt idx="44">
                  <c:v>6.0</c:v>
                </c:pt>
                <c:pt idx="45">
                  <c:v>-6.0</c:v>
                </c:pt>
                <c:pt idx="46">
                  <c:v>6.0</c:v>
                </c:pt>
                <c:pt idx="47">
                  <c:v>-6.0</c:v>
                </c:pt>
                <c:pt idx="48">
                  <c:v>6.0</c:v>
                </c:pt>
                <c:pt idx="49">
                  <c:v>-6.0</c:v>
                </c:pt>
                <c:pt idx="50">
                  <c:v>6.0</c:v>
                </c:pt>
                <c:pt idx="51">
                  <c:v>-6.0</c:v>
                </c:pt>
                <c:pt idx="52">
                  <c:v>6.0</c:v>
                </c:pt>
                <c:pt idx="53">
                  <c:v>-6.0</c:v>
                </c:pt>
                <c:pt idx="54">
                  <c:v>6.0</c:v>
                </c:pt>
                <c:pt idx="55">
                  <c:v>-6.0</c:v>
                </c:pt>
                <c:pt idx="56">
                  <c:v>6.0</c:v>
                </c:pt>
                <c:pt idx="57">
                  <c:v>-6.0</c:v>
                </c:pt>
                <c:pt idx="58">
                  <c:v>6.0</c:v>
                </c:pt>
                <c:pt idx="59">
                  <c:v>-6.0</c:v>
                </c:pt>
                <c:pt idx="60">
                  <c:v>6.0</c:v>
                </c:pt>
                <c:pt idx="61">
                  <c:v>-6.0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071648"/>
        <c:axId val="-2064174064"/>
      </c:scatterChart>
      <c:valAx>
        <c:axId val="-20640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174064"/>
        <c:crosses val="autoZero"/>
        <c:crossBetween val="midCat"/>
      </c:valAx>
      <c:valAx>
        <c:axId val="-20641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07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'275C - 15C steps'!$F$1</c:f>
              <c:strCache>
                <c:ptCount val="1"/>
                <c:pt idx="0">
                  <c:v>setpointA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'275C - 15C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'275C - 15C steps'!$F$2:$F$65</c:f>
              <c:numCache>
                <c:formatCode>General</c:formatCode>
                <c:ptCount val="64"/>
                <c:pt idx="0">
                  <c:v>47.0</c:v>
                </c:pt>
                <c:pt idx="1">
                  <c:v>53.0</c:v>
                </c:pt>
                <c:pt idx="2">
                  <c:v>62.0</c:v>
                </c:pt>
                <c:pt idx="3">
                  <c:v>68.0</c:v>
                </c:pt>
                <c:pt idx="4">
                  <c:v>77.0</c:v>
                </c:pt>
                <c:pt idx="5">
                  <c:v>83.0</c:v>
                </c:pt>
                <c:pt idx="6">
                  <c:v>92.0</c:v>
                </c:pt>
                <c:pt idx="7">
                  <c:v>98.0</c:v>
                </c:pt>
                <c:pt idx="8">
                  <c:v>107.0</c:v>
                </c:pt>
                <c:pt idx="9">
                  <c:v>113.0</c:v>
                </c:pt>
                <c:pt idx="10">
                  <c:v>122.0</c:v>
                </c:pt>
                <c:pt idx="11">
                  <c:v>128.0</c:v>
                </c:pt>
                <c:pt idx="12">
                  <c:v>137.0</c:v>
                </c:pt>
                <c:pt idx="13">
                  <c:v>143.0</c:v>
                </c:pt>
                <c:pt idx="14">
                  <c:v>152.0</c:v>
                </c:pt>
                <c:pt idx="15">
                  <c:v>158.0</c:v>
                </c:pt>
                <c:pt idx="16">
                  <c:v>167.0</c:v>
                </c:pt>
                <c:pt idx="17">
                  <c:v>173.0</c:v>
                </c:pt>
                <c:pt idx="18">
                  <c:v>182.0</c:v>
                </c:pt>
                <c:pt idx="19">
                  <c:v>188.0</c:v>
                </c:pt>
                <c:pt idx="20">
                  <c:v>197.0</c:v>
                </c:pt>
                <c:pt idx="21">
                  <c:v>203.0</c:v>
                </c:pt>
                <c:pt idx="22">
                  <c:v>212.0</c:v>
                </c:pt>
                <c:pt idx="23">
                  <c:v>218.0</c:v>
                </c:pt>
                <c:pt idx="24">
                  <c:v>227.0</c:v>
                </c:pt>
                <c:pt idx="25">
                  <c:v>233.0</c:v>
                </c:pt>
                <c:pt idx="26">
                  <c:v>242.0</c:v>
                </c:pt>
                <c:pt idx="27">
                  <c:v>248.0</c:v>
                </c:pt>
                <c:pt idx="28">
                  <c:v>257.0</c:v>
                </c:pt>
                <c:pt idx="29">
                  <c:v>263.0</c:v>
                </c:pt>
                <c:pt idx="30">
                  <c:v>272.0</c:v>
                </c:pt>
                <c:pt idx="31">
                  <c:v>278.0</c:v>
                </c:pt>
                <c:pt idx="32">
                  <c:v>257.0</c:v>
                </c:pt>
                <c:pt idx="33">
                  <c:v>263.0</c:v>
                </c:pt>
                <c:pt idx="34">
                  <c:v>242.0</c:v>
                </c:pt>
                <c:pt idx="35">
                  <c:v>248.0</c:v>
                </c:pt>
                <c:pt idx="36">
                  <c:v>227.0</c:v>
                </c:pt>
                <c:pt idx="37">
                  <c:v>233.0</c:v>
                </c:pt>
                <c:pt idx="38">
                  <c:v>212.0</c:v>
                </c:pt>
                <c:pt idx="39">
                  <c:v>218.0</c:v>
                </c:pt>
                <c:pt idx="40">
                  <c:v>197.0</c:v>
                </c:pt>
                <c:pt idx="41">
                  <c:v>203.0</c:v>
                </c:pt>
                <c:pt idx="42">
                  <c:v>182.0</c:v>
                </c:pt>
                <c:pt idx="43">
                  <c:v>188.0</c:v>
                </c:pt>
                <c:pt idx="44">
                  <c:v>167.0</c:v>
                </c:pt>
                <c:pt idx="45">
                  <c:v>173.0</c:v>
                </c:pt>
                <c:pt idx="46">
                  <c:v>152.0</c:v>
                </c:pt>
                <c:pt idx="47">
                  <c:v>158.0</c:v>
                </c:pt>
                <c:pt idx="48">
                  <c:v>137.0</c:v>
                </c:pt>
                <c:pt idx="49">
                  <c:v>143.0</c:v>
                </c:pt>
                <c:pt idx="50">
                  <c:v>122.0</c:v>
                </c:pt>
                <c:pt idx="51">
                  <c:v>128.0</c:v>
                </c:pt>
                <c:pt idx="52">
                  <c:v>107.0</c:v>
                </c:pt>
                <c:pt idx="53">
                  <c:v>113.0</c:v>
                </c:pt>
                <c:pt idx="54">
                  <c:v>92.0</c:v>
                </c:pt>
                <c:pt idx="55">
                  <c:v>98.0</c:v>
                </c:pt>
                <c:pt idx="56">
                  <c:v>77.0</c:v>
                </c:pt>
                <c:pt idx="57">
                  <c:v>83.0</c:v>
                </c:pt>
                <c:pt idx="58">
                  <c:v>62.0</c:v>
                </c:pt>
                <c:pt idx="59">
                  <c:v>68.0</c:v>
                </c:pt>
                <c:pt idx="60">
                  <c:v>47.0</c:v>
                </c:pt>
                <c:pt idx="61">
                  <c:v>53.0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'275C - 15C steps'!$G$1</c:f>
              <c:strCache>
                <c:ptCount val="1"/>
                <c:pt idx="0">
                  <c:v>setpointB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'275C - 15C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'275C - 15C steps'!$G$2:$G$65</c:f>
              <c:numCache>
                <c:formatCode>General</c:formatCode>
                <c:ptCount val="64"/>
                <c:pt idx="0">
                  <c:v>53.0</c:v>
                </c:pt>
                <c:pt idx="1">
                  <c:v>47.0</c:v>
                </c:pt>
                <c:pt idx="2">
                  <c:v>68.0</c:v>
                </c:pt>
                <c:pt idx="3">
                  <c:v>62.0</c:v>
                </c:pt>
                <c:pt idx="4">
                  <c:v>83.0</c:v>
                </c:pt>
                <c:pt idx="5">
                  <c:v>77.0</c:v>
                </c:pt>
                <c:pt idx="6">
                  <c:v>98.0</c:v>
                </c:pt>
                <c:pt idx="7">
                  <c:v>92.0</c:v>
                </c:pt>
                <c:pt idx="8">
                  <c:v>113.0</c:v>
                </c:pt>
                <c:pt idx="9">
                  <c:v>107.0</c:v>
                </c:pt>
                <c:pt idx="10">
                  <c:v>128.0</c:v>
                </c:pt>
                <c:pt idx="11">
                  <c:v>122.0</c:v>
                </c:pt>
                <c:pt idx="12">
                  <c:v>143.0</c:v>
                </c:pt>
                <c:pt idx="13">
                  <c:v>137.0</c:v>
                </c:pt>
                <c:pt idx="14">
                  <c:v>158.0</c:v>
                </c:pt>
                <c:pt idx="15">
                  <c:v>152.0</c:v>
                </c:pt>
                <c:pt idx="16">
                  <c:v>173.0</c:v>
                </c:pt>
                <c:pt idx="17">
                  <c:v>167.0</c:v>
                </c:pt>
                <c:pt idx="18">
                  <c:v>188.0</c:v>
                </c:pt>
                <c:pt idx="19">
                  <c:v>182.0</c:v>
                </c:pt>
                <c:pt idx="20">
                  <c:v>203.0</c:v>
                </c:pt>
                <c:pt idx="21">
                  <c:v>197.0</c:v>
                </c:pt>
                <c:pt idx="22">
                  <c:v>218.0</c:v>
                </c:pt>
                <c:pt idx="23">
                  <c:v>212.0</c:v>
                </c:pt>
                <c:pt idx="24">
                  <c:v>233.0</c:v>
                </c:pt>
                <c:pt idx="25">
                  <c:v>227.0</c:v>
                </c:pt>
                <c:pt idx="26">
                  <c:v>248.0</c:v>
                </c:pt>
                <c:pt idx="27">
                  <c:v>242.0</c:v>
                </c:pt>
                <c:pt idx="28">
                  <c:v>263.0</c:v>
                </c:pt>
                <c:pt idx="29">
                  <c:v>257.0</c:v>
                </c:pt>
                <c:pt idx="30">
                  <c:v>278.0</c:v>
                </c:pt>
                <c:pt idx="31">
                  <c:v>272.0</c:v>
                </c:pt>
                <c:pt idx="32">
                  <c:v>263.0</c:v>
                </c:pt>
                <c:pt idx="33">
                  <c:v>257.0</c:v>
                </c:pt>
                <c:pt idx="34">
                  <c:v>248.0</c:v>
                </c:pt>
                <c:pt idx="35">
                  <c:v>242.0</c:v>
                </c:pt>
                <c:pt idx="36">
                  <c:v>233.0</c:v>
                </c:pt>
                <c:pt idx="37">
                  <c:v>227.0</c:v>
                </c:pt>
                <c:pt idx="38">
                  <c:v>218.0</c:v>
                </c:pt>
                <c:pt idx="39">
                  <c:v>212.0</c:v>
                </c:pt>
                <c:pt idx="40">
                  <c:v>203.0</c:v>
                </c:pt>
                <c:pt idx="41">
                  <c:v>197.0</c:v>
                </c:pt>
                <c:pt idx="42">
                  <c:v>188.0</c:v>
                </c:pt>
                <c:pt idx="43">
                  <c:v>182.0</c:v>
                </c:pt>
                <c:pt idx="44">
                  <c:v>173.0</c:v>
                </c:pt>
                <c:pt idx="45">
                  <c:v>167.0</c:v>
                </c:pt>
                <c:pt idx="46">
                  <c:v>158.0</c:v>
                </c:pt>
                <c:pt idx="47">
                  <c:v>152.0</c:v>
                </c:pt>
                <c:pt idx="48">
                  <c:v>143.0</c:v>
                </c:pt>
                <c:pt idx="49">
                  <c:v>137.0</c:v>
                </c:pt>
                <c:pt idx="50">
                  <c:v>128.0</c:v>
                </c:pt>
                <c:pt idx="51">
                  <c:v>122.0</c:v>
                </c:pt>
                <c:pt idx="52">
                  <c:v>113.0</c:v>
                </c:pt>
                <c:pt idx="53">
                  <c:v>107.0</c:v>
                </c:pt>
                <c:pt idx="54">
                  <c:v>98.0</c:v>
                </c:pt>
                <c:pt idx="55">
                  <c:v>92.0</c:v>
                </c:pt>
                <c:pt idx="56">
                  <c:v>83.0</c:v>
                </c:pt>
                <c:pt idx="57">
                  <c:v>77.0</c:v>
                </c:pt>
                <c:pt idx="58">
                  <c:v>68.0</c:v>
                </c:pt>
                <c:pt idx="59">
                  <c:v>62.0</c:v>
                </c:pt>
                <c:pt idx="60">
                  <c:v>53.0</c:v>
                </c:pt>
                <c:pt idx="61">
                  <c:v>47.0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'275C - 15C steps'!$H$1</c:f>
              <c:strCache>
                <c:ptCount val="1"/>
                <c:pt idx="0">
                  <c:v>avg 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'275C - 15C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'275C - 15C steps'!$H$2:$H$65</c:f>
              <c:numCache>
                <c:formatCode>General</c:formatCode>
                <c:ptCount val="64"/>
                <c:pt idx="0">
                  <c:v>50.0</c:v>
                </c:pt>
                <c:pt idx="1">
                  <c:v>50.0</c:v>
                </c:pt>
                <c:pt idx="2">
                  <c:v>65.0</c:v>
                </c:pt>
                <c:pt idx="3">
                  <c:v>65.0</c:v>
                </c:pt>
                <c:pt idx="4">
                  <c:v>80.0</c:v>
                </c:pt>
                <c:pt idx="5">
                  <c:v>80.0</c:v>
                </c:pt>
                <c:pt idx="6">
                  <c:v>95.0</c:v>
                </c:pt>
                <c:pt idx="7">
                  <c:v>95.0</c:v>
                </c:pt>
                <c:pt idx="8">
                  <c:v>110.0</c:v>
                </c:pt>
                <c:pt idx="9">
                  <c:v>110.0</c:v>
                </c:pt>
                <c:pt idx="10">
                  <c:v>125.0</c:v>
                </c:pt>
                <c:pt idx="11">
                  <c:v>125.0</c:v>
                </c:pt>
                <c:pt idx="12">
                  <c:v>140.0</c:v>
                </c:pt>
                <c:pt idx="13">
                  <c:v>140.0</c:v>
                </c:pt>
                <c:pt idx="14">
                  <c:v>155.0</c:v>
                </c:pt>
                <c:pt idx="15">
                  <c:v>155.0</c:v>
                </c:pt>
                <c:pt idx="16">
                  <c:v>170.0</c:v>
                </c:pt>
                <c:pt idx="17">
                  <c:v>170.0</c:v>
                </c:pt>
                <c:pt idx="18">
                  <c:v>185.0</c:v>
                </c:pt>
                <c:pt idx="19">
                  <c:v>185.0</c:v>
                </c:pt>
                <c:pt idx="20">
                  <c:v>200.0</c:v>
                </c:pt>
                <c:pt idx="21">
                  <c:v>200.0</c:v>
                </c:pt>
                <c:pt idx="22">
                  <c:v>215.0</c:v>
                </c:pt>
                <c:pt idx="23">
                  <c:v>215.0</c:v>
                </c:pt>
                <c:pt idx="24">
                  <c:v>230.0</c:v>
                </c:pt>
                <c:pt idx="25">
                  <c:v>230.0</c:v>
                </c:pt>
                <c:pt idx="26">
                  <c:v>245.0</c:v>
                </c:pt>
                <c:pt idx="27">
                  <c:v>245.0</c:v>
                </c:pt>
                <c:pt idx="28">
                  <c:v>260.0</c:v>
                </c:pt>
                <c:pt idx="29">
                  <c:v>260.0</c:v>
                </c:pt>
                <c:pt idx="30">
                  <c:v>275.0</c:v>
                </c:pt>
                <c:pt idx="31">
                  <c:v>275.0</c:v>
                </c:pt>
                <c:pt idx="32">
                  <c:v>260.0</c:v>
                </c:pt>
                <c:pt idx="33">
                  <c:v>260.0</c:v>
                </c:pt>
                <c:pt idx="34">
                  <c:v>245.0</c:v>
                </c:pt>
                <c:pt idx="35">
                  <c:v>245.0</c:v>
                </c:pt>
                <c:pt idx="36">
                  <c:v>230.0</c:v>
                </c:pt>
                <c:pt idx="37">
                  <c:v>230.0</c:v>
                </c:pt>
                <c:pt idx="38">
                  <c:v>215.0</c:v>
                </c:pt>
                <c:pt idx="39">
                  <c:v>215.0</c:v>
                </c:pt>
                <c:pt idx="40">
                  <c:v>200.0</c:v>
                </c:pt>
                <c:pt idx="41">
                  <c:v>200.0</c:v>
                </c:pt>
                <c:pt idx="42">
                  <c:v>185.0</c:v>
                </c:pt>
                <c:pt idx="43">
                  <c:v>185.0</c:v>
                </c:pt>
                <c:pt idx="44">
                  <c:v>170.0</c:v>
                </c:pt>
                <c:pt idx="45">
                  <c:v>170.0</c:v>
                </c:pt>
                <c:pt idx="46">
                  <c:v>155.0</c:v>
                </c:pt>
                <c:pt idx="47">
                  <c:v>155.0</c:v>
                </c:pt>
                <c:pt idx="48">
                  <c:v>140.0</c:v>
                </c:pt>
                <c:pt idx="49">
                  <c:v>140.0</c:v>
                </c:pt>
                <c:pt idx="50">
                  <c:v>125.0</c:v>
                </c:pt>
                <c:pt idx="51">
                  <c:v>125.0</c:v>
                </c:pt>
                <c:pt idx="52">
                  <c:v>110.0</c:v>
                </c:pt>
                <c:pt idx="53">
                  <c:v>110.0</c:v>
                </c:pt>
                <c:pt idx="54">
                  <c:v>95.0</c:v>
                </c:pt>
                <c:pt idx="55">
                  <c:v>95.0</c:v>
                </c:pt>
                <c:pt idx="56">
                  <c:v>80.0</c:v>
                </c:pt>
                <c:pt idx="57">
                  <c:v>80.0</c:v>
                </c:pt>
                <c:pt idx="58">
                  <c:v>65.0</c:v>
                </c:pt>
                <c:pt idx="59">
                  <c:v>65.0</c:v>
                </c:pt>
                <c:pt idx="60">
                  <c:v>50.0</c:v>
                </c:pt>
                <c:pt idx="61">
                  <c:v>50.0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'275C - 15C steps'!$I$1</c:f>
              <c:strCache>
                <c:ptCount val="1"/>
                <c:pt idx="0">
                  <c:v>delta temp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'275C - 15C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'275C - 15C steps'!$I$2:$I$65</c:f>
              <c:numCache>
                <c:formatCode>General</c:formatCode>
                <c:ptCount val="64"/>
                <c:pt idx="0">
                  <c:v>6.0</c:v>
                </c:pt>
                <c:pt idx="1">
                  <c:v>-6.0</c:v>
                </c:pt>
                <c:pt idx="2">
                  <c:v>6.0</c:v>
                </c:pt>
                <c:pt idx="3">
                  <c:v>-6.0</c:v>
                </c:pt>
                <c:pt idx="4">
                  <c:v>6.0</c:v>
                </c:pt>
                <c:pt idx="5">
                  <c:v>-6.0</c:v>
                </c:pt>
                <c:pt idx="6">
                  <c:v>6.0</c:v>
                </c:pt>
                <c:pt idx="7">
                  <c:v>-6.0</c:v>
                </c:pt>
                <c:pt idx="8">
                  <c:v>6.0</c:v>
                </c:pt>
                <c:pt idx="9">
                  <c:v>-6.0</c:v>
                </c:pt>
                <c:pt idx="10">
                  <c:v>6.0</c:v>
                </c:pt>
                <c:pt idx="11">
                  <c:v>-6.0</c:v>
                </c:pt>
                <c:pt idx="12">
                  <c:v>6.0</c:v>
                </c:pt>
                <c:pt idx="13">
                  <c:v>-6.0</c:v>
                </c:pt>
                <c:pt idx="14">
                  <c:v>6.0</c:v>
                </c:pt>
                <c:pt idx="15">
                  <c:v>-6.0</c:v>
                </c:pt>
                <c:pt idx="16">
                  <c:v>6.0</c:v>
                </c:pt>
                <c:pt idx="17">
                  <c:v>-6.0</c:v>
                </c:pt>
                <c:pt idx="18">
                  <c:v>6.0</c:v>
                </c:pt>
                <c:pt idx="19">
                  <c:v>-6.0</c:v>
                </c:pt>
                <c:pt idx="20">
                  <c:v>6.0</c:v>
                </c:pt>
                <c:pt idx="21">
                  <c:v>-6.0</c:v>
                </c:pt>
                <c:pt idx="22">
                  <c:v>6.0</c:v>
                </c:pt>
                <c:pt idx="23">
                  <c:v>-6.0</c:v>
                </c:pt>
                <c:pt idx="24">
                  <c:v>6.0</c:v>
                </c:pt>
                <c:pt idx="25">
                  <c:v>-6.0</c:v>
                </c:pt>
                <c:pt idx="26">
                  <c:v>6.0</c:v>
                </c:pt>
                <c:pt idx="27">
                  <c:v>-6.0</c:v>
                </c:pt>
                <c:pt idx="28">
                  <c:v>6.0</c:v>
                </c:pt>
                <c:pt idx="29">
                  <c:v>-6.0</c:v>
                </c:pt>
                <c:pt idx="30">
                  <c:v>6.0</c:v>
                </c:pt>
                <c:pt idx="31">
                  <c:v>-6.0</c:v>
                </c:pt>
                <c:pt idx="32">
                  <c:v>6.0</c:v>
                </c:pt>
                <c:pt idx="33">
                  <c:v>-6.0</c:v>
                </c:pt>
                <c:pt idx="34">
                  <c:v>6.0</c:v>
                </c:pt>
                <c:pt idx="35">
                  <c:v>-6.0</c:v>
                </c:pt>
                <c:pt idx="36">
                  <c:v>6.0</c:v>
                </c:pt>
                <c:pt idx="37">
                  <c:v>-6.0</c:v>
                </c:pt>
                <c:pt idx="38">
                  <c:v>6.0</c:v>
                </c:pt>
                <c:pt idx="39">
                  <c:v>-6.0</c:v>
                </c:pt>
                <c:pt idx="40">
                  <c:v>6.0</c:v>
                </c:pt>
                <c:pt idx="41">
                  <c:v>-6.0</c:v>
                </c:pt>
                <c:pt idx="42">
                  <c:v>6.0</c:v>
                </c:pt>
                <c:pt idx="43">
                  <c:v>-6.0</c:v>
                </c:pt>
                <c:pt idx="44">
                  <c:v>6.0</c:v>
                </c:pt>
                <c:pt idx="45">
                  <c:v>-6.0</c:v>
                </c:pt>
                <c:pt idx="46">
                  <c:v>6.0</c:v>
                </c:pt>
                <c:pt idx="47">
                  <c:v>-6.0</c:v>
                </c:pt>
                <c:pt idx="48">
                  <c:v>6.0</c:v>
                </c:pt>
                <c:pt idx="49">
                  <c:v>-6.0</c:v>
                </c:pt>
                <c:pt idx="50">
                  <c:v>6.0</c:v>
                </c:pt>
                <c:pt idx="51">
                  <c:v>-6.0</c:v>
                </c:pt>
                <c:pt idx="52">
                  <c:v>6.0</c:v>
                </c:pt>
                <c:pt idx="53">
                  <c:v>-6.0</c:v>
                </c:pt>
                <c:pt idx="54">
                  <c:v>6.0</c:v>
                </c:pt>
                <c:pt idx="55">
                  <c:v>-6.0</c:v>
                </c:pt>
                <c:pt idx="56">
                  <c:v>6.0</c:v>
                </c:pt>
                <c:pt idx="57">
                  <c:v>-6.0</c:v>
                </c:pt>
                <c:pt idx="58">
                  <c:v>6.0</c:v>
                </c:pt>
                <c:pt idx="59">
                  <c:v>-6.0</c:v>
                </c:pt>
                <c:pt idx="60">
                  <c:v>6.0</c:v>
                </c:pt>
                <c:pt idx="61">
                  <c:v>-6.0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322704"/>
        <c:axId val="-2026274592"/>
      </c:scatterChart>
      <c:valAx>
        <c:axId val="-207432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274592"/>
        <c:crosses val="autoZero"/>
        <c:crossBetween val="midCat"/>
      </c:valAx>
      <c:valAx>
        <c:axId val="-20262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32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'300C - 17C steps'!$F$1</c:f>
              <c:strCache>
                <c:ptCount val="1"/>
                <c:pt idx="0">
                  <c:v>setpointA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'300C - 17C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'300C - 17C steps'!$F$2:$F$65</c:f>
              <c:numCache>
                <c:formatCode>General</c:formatCode>
                <c:ptCount val="64"/>
                <c:pt idx="0">
                  <c:v>47.0</c:v>
                </c:pt>
                <c:pt idx="1">
                  <c:v>53.0</c:v>
                </c:pt>
                <c:pt idx="2">
                  <c:v>64.0</c:v>
                </c:pt>
                <c:pt idx="3">
                  <c:v>70.0</c:v>
                </c:pt>
                <c:pt idx="4">
                  <c:v>81.0</c:v>
                </c:pt>
                <c:pt idx="5">
                  <c:v>87.0</c:v>
                </c:pt>
                <c:pt idx="6">
                  <c:v>98.0</c:v>
                </c:pt>
                <c:pt idx="7">
                  <c:v>104.0</c:v>
                </c:pt>
                <c:pt idx="8">
                  <c:v>115.0</c:v>
                </c:pt>
                <c:pt idx="9">
                  <c:v>121.0</c:v>
                </c:pt>
                <c:pt idx="10">
                  <c:v>132.0</c:v>
                </c:pt>
                <c:pt idx="11">
                  <c:v>138.0</c:v>
                </c:pt>
                <c:pt idx="12">
                  <c:v>149.0</c:v>
                </c:pt>
                <c:pt idx="13">
                  <c:v>155.0</c:v>
                </c:pt>
                <c:pt idx="14">
                  <c:v>166.0</c:v>
                </c:pt>
                <c:pt idx="15">
                  <c:v>172.0</c:v>
                </c:pt>
                <c:pt idx="16">
                  <c:v>183.0</c:v>
                </c:pt>
                <c:pt idx="17">
                  <c:v>189.0</c:v>
                </c:pt>
                <c:pt idx="18">
                  <c:v>200.0</c:v>
                </c:pt>
                <c:pt idx="19">
                  <c:v>206.0</c:v>
                </c:pt>
                <c:pt idx="20">
                  <c:v>217.0</c:v>
                </c:pt>
                <c:pt idx="21">
                  <c:v>223.0</c:v>
                </c:pt>
                <c:pt idx="22">
                  <c:v>234.0</c:v>
                </c:pt>
                <c:pt idx="23">
                  <c:v>240.0</c:v>
                </c:pt>
                <c:pt idx="24">
                  <c:v>251.0</c:v>
                </c:pt>
                <c:pt idx="25">
                  <c:v>257.0</c:v>
                </c:pt>
                <c:pt idx="26">
                  <c:v>268.0</c:v>
                </c:pt>
                <c:pt idx="27">
                  <c:v>274.0</c:v>
                </c:pt>
                <c:pt idx="28">
                  <c:v>285.0</c:v>
                </c:pt>
                <c:pt idx="29">
                  <c:v>291.0</c:v>
                </c:pt>
                <c:pt idx="30">
                  <c:v>297.0</c:v>
                </c:pt>
                <c:pt idx="31">
                  <c:v>303.0</c:v>
                </c:pt>
                <c:pt idx="32">
                  <c:v>285.0</c:v>
                </c:pt>
                <c:pt idx="33">
                  <c:v>291.0</c:v>
                </c:pt>
                <c:pt idx="34">
                  <c:v>268.0</c:v>
                </c:pt>
                <c:pt idx="35">
                  <c:v>274.0</c:v>
                </c:pt>
                <c:pt idx="36">
                  <c:v>251.0</c:v>
                </c:pt>
                <c:pt idx="37">
                  <c:v>257.0</c:v>
                </c:pt>
                <c:pt idx="38">
                  <c:v>234.0</c:v>
                </c:pt>
                <c:pt idx="39">
                  <c:v>240.0</c:v>
                </c:pt>
                <c:pt idx="40">
                  <c:v>217.0</c:v>
                </c:pt>
                <c:pt idx="41">
                  <c:v>223.0</c:v>
                </c:pt>
                <c:pt idx="42">
                  <c:v>200.0</c:v>
                </c:pt>
                <c:pt idx="43">
                  <c:v>206.0</c:v>
                </c:pt>
                <c:pt idx="44">
                  <c:v>183.0</c:v>
                </c:pt>
                <c:pt idx="45">
                  <c:v>189.0</c:v>
                </c:pt>
                <c:pt idx="46">
                  <c:v>166.0</c:v>
                </c:pt>
                <c:pt idx="47">
                  <c:v>172.0</c:v>
                </c:pt>
                <c:pt idx="48">
                  <c:v>149.0</c:v>
                </c:pt>
                <c:pt idx="49">
                  <c:v>155.0</c:v>
                </c:pt>
                <c:pt idx="50">
                  <c:v>132.0</c:v>
                </c:pt>
                <c:pt idx="51">
                  <c:v>138.0</c:v>
                </c:pt>
                <c:pt idx="52">
                  <c:v>115.0</c:v>
                </c:pt>
                <c:pt idx="53">
                  <c:v>121.0</c:v>
                </c:pt>
                <c:pt idx="54">
                  <c:v>98.0</c:v>
                </c:pt>
                <c:pt idx="55">
                  <c:v>104.0</c:v>
                </c:pt>
                <c:pt idx="56">
                  <c:v>81.0</c:v>
                </c:pt>
                <c:pt idx="57">
                  <c:v>87.0</c:v>
                </c:pt>
                <c:pt idx="58">
                  <c:v>64.0</c:v>
                </c:pt>
                <c:pt idx="59">
                  <c:v>70.0</c:v>
                </c:pt>
                <c:pt idx="60">
                  <c:v>47.0</c:v>
                </c:pt>
                <c:pt idx="61">
                  <c:v>53.0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'300C - 17C steps'!$G$1</c:f>
              <c:strCache>
                <c:ptCount val="1"/>
                <c:pt idx="0">
                  <c:v>setpointB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'300C - 17C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'300C - 17C steps'!$G$2:$G$65</c:f>
              <c:numCache>
                <c:formatCode>General</c:formatCode>
                <c:ptCount val="64"/>
                <c:pt idx="0">
                  <c:v>53.0</c:v>
                </c:pt>
                <c:pt idx="1">
                  <c:v>47.0</c:v>
                </c:pt>
                <c:pt idx="2">
                  <c:v>70.0</c:v>
                </c:pt>
                <c:pt idx="3">
                  <c:v>64.0</c:v>
                </c:pt>
                <c:pt idx="4">
                  <c:v>87.0</c:v>
                </c:pt>
                <c:pt idx="5">
                  <c:v>81.0</c:v>
                </c:pt>
                <c:pt idx="6">
                  <c:v>104.0</c:v>
                </c:pt>
                <c:pt idx="7">
                  <c:v>98.0</c:v>
                </c:pt>
                <c:pt idx="8">
                  <c:v>121.0</c:v>
                </c:pt>
                <c:pt idx="9">
                  <c:v>115.0</c:v>
                </c:pt>
                <c:pt idx="10">
                  <c:v>138.0</c:v>
                </c:pt>
                <c:pt idx="11">
                  <c:v>132.0</c:v>
                </c:pt>
                <c:pt idx="12">
                  <c:v>155.0</c:v>
                </c:pt>
                <c:pt idx="13">
                  <c:v>149.0</c:v>
                </c:pt>
                <c:pt idx="14">
                  <c:v>172.0</c:v>
                </c:pt>
                <c:pt idx="15">
                  <c:v>166.0</c:v>
                </c:pt>
                <c:pt idx="16">
                  <c:v>189.0</c:v>
                </c:pt>
                <c:pt idx="17">
                  <c:v>183.0</c:v>
                </c:pt>
                <c:pt idx="18">
                  <c:v>206.0</c:v>
                </c:pt>
                <c:pt idx="19">
                  <c:v>200.0</c:v>
                </c:pt>
                <c:pt idx="20">
                  <c:v>223.0</c:v>
                </c:pt>
                <c:pt idx="21">
                  <c:v>217.0</c:v>
                </c:pt>
                <c:pt idx="22">
                  <c:v>240.0</c:v>
                </c:pt>
                <c:pt idx="23">
                  <c:v>234.0</c:v>
                </c:pt>
                <c:pt idx="24">
                  <c:v>257.0</c:v>
                </c:pt>
                <c:pt idx="25">
                  <c:v>251.0</c:v>
                </c:pt>
                <c:pt idx="26">
                  <c:v>274.0</c:v>
                </c:pt>
                <c:pt idx="27">
                  <c:v>268.0</c:v>
                </c:pt>
                <c:pt idx="28">
                  <c:v>291.0</c:v>
                </c:pt>
                <c:pt idx="29">
                  <c:v>285.0</c:v>
                </c:pt>
                <c:pt idx="30">
                  <c:v>303.0</c:v>
                </c:pt>
                <c:pt idx="31">
                  <c:v>297.0</c:v>
                </c:pt>
                <c:pt idx="32">
                  <c:v>291.0</c:v>
                </c:pt>
                <c:pt idx="33">
                  <c:v>285.0</c:v>
                </c:pt>
                <c:pt idx="34">
                  <c:v>274.0</c:v>
                </c:pt>
                <c:pt idx="35">
                  <c:v>268.0</c:v>
                </c:pt>
                <c:pt idx="36">
                  <c:v>257.0</c:v>
                </c:pt>
                <c:pt idx="37">
                  <c:v>251.0</c:v>
                </c:pt>
                <c:pt idx="38">
                  <c:v>240.0</c:v>
                </c:pt>
                <c:pt idx="39">
                  <c:v>234.0</c:v>
                </c:pt>
                <c:pt idx="40">
                  <c:v>223.0</c:v>
                </c:pt>
                <c:pt idx="41">
                  <c:v>217.0</c:v>
                </c:pt>
                <c:pt idx="42">
                  <c:v>206.0</c:v>
                </c:pt>
                <c:pt idx="43">
                  <c:v>200.0</c:v>
                </c:pt>
                <c:pt idx="44">
                  <c:v>189.0</c:v>
                </c:pt>
                <c:pt idx="45">
                  <c:v>183.0</c:v>
                </c:pt>
                <c:pt idx="46">
                  <c:v>172.0</c:v>
                </c:pt>
                <c:pt idx="47">
                  <c:v>166.0</c:v>
                </c:pt>
                <c:pt idx="48">
                  <c:v>155.0</c:v>
                </c:pt>
                <c:pt idx="49">
                  <c:v>149.0</c:v>
                </c:pt>
                <c:pt idx="50">
                  <c:v>138.0</c:v>
                </c:pt>
                <c:pt idx="51">
                  <c:v>132.0</c:v>
                </c:pt>
                <c:pt idx="52">
                  <c:v>121.0</c:v>
                </c:pt>
                <c:pt idx="53">
                  <c:v>115.0</c:v>
                </c:pt>
                <c:pt idx="54">
                  <c:v>104.0</c:v>
                </c:pt>
                <c:pt idx="55">
                  <c:v>98.0</c:v>
                </c:pt>
                <c:pt idx="56">
                  <c:v>87.0</c:v>
                </c:pt>
                <c:pt idx="57">
                  <c:v>81.0</c:v>
                </c:pt>
                <c:pt idx="58">
                  <c:v>70.0</c:v>
                </c:pt>
                <c:pt idx="59">
                  <c:v>64.0</c:v>
                </c:pt>
                <c:pt idx="60">
                  <c:v>53.0</c:v>
                </c:pt>
                <c:pt idx="61">
                  <c:v>47.0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'300C - 17C steps'!$H$1</c:f>
              <c:strCache>
                <c:ptCount val="1"/>
                <c:pt idx="0">
                  <c:v>avg 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'300C - 17C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'300C - 17C steps'!$H$2:$H$65</c:f>
              <c:numCache>
                <c:formatCode>General</c:formatCode>
                <c:ptCount val="64"/>
                <c:pt idx="0">
                  <c:v>50.0</c:v>
                </c:pt>
                <c:pt idx="1">
                  <c:v>50.0</c:v>
                </c:pt>
                <c:pt idx="2">
                  <c:v>67.0</c:v>
                </c:pt>
                <c:pt idx="3">
                  <c:v>67.0</c:v>
                </c:pt>
                <c:pt idx="4">
                  <c:v>84.0</c:v>
                </c:pt>
                <c:pt idx="5">
                  <c:v>84.0</c:v>
                </c:pt>
                <c:pt idx="6">
                  <c:v>101.0</c:v>
                </c:pt>
                <c:pt idx="7">
                  <c:v>101.0</c:v>
                </c:pt>
                <c:pt idx="8">
                  <c:v>118.0</c:v>
                </c:pt>
                <c:pt idx="9">
                  <c:v>118.0</c:v>
                </c:pt>
                <c:pt idx="10">
                  <c:v>135.0</c:v>
                </c:pt>
                <c:pt idx="11">
                  <c:v>135.0</c:v>
                </c:pt>
                <c:pt idx="12">
                  <c:v>152.0</c:v>
                </c:pt>
                <c:pt idx="13">
                  <c:v>152.0</c:v>
                </c:pt>
                <c:pt idx="14">
                  <c:v>169.0</c:v>
                </c:pt>
                <c:pt idx="15">
                  <c:v>169.0</c:v>
                </c:pt>
                <c:pt idx="16">
                  <c:v>186.0</c:v>
                </c:pt>
                <c:pt idx="17">
                  <c:v>186.0</c:v>
                </c:pt>
                <c:pt idx="18">
                  <c:v>203.0</c:v>
                </c:pt>
                <c:pt idx="19">
                  <c:v>203.0</c:v>
                </c:pt>
                <c:pt idx="20">
                  <c:v>220.0</c:v>
                </c:pt>
                <c:pt idx="21">
                  <c:v>220.0</c:v>
                </c:pt>
                <c:pt idx="22">
                  <c:v>237.0</c:v>
                </c:pt>
                <c:pt idx="23">
                  <c:v>237.0</c:v>
                </c:pt>
                <c:pt idx="24">
                  <c:v>254.0</c:v>
                </c:pt>
                <c:pt idx="25">
                  <c:v>254.0</c:v>
                </c:pt>
                <c:pt idx="26">
                  <c:v>271.0</c:v>
                </c:pt>
                <c:pt idx="27">
                  <c:v>271.0</c:v>
                </c:pt>
                <c:pt idx="28">
                  <c:v>288.0</c:v>
                </c:pt>
                <c:pt idx="29">
                  <c:v>288.0</c:v>
                </c:pt>
                <c:pt idx="30">
                  <c:v>300.0</c:v>
                </c:pt>
                <c:pt idx="31">
                  <c:v>300.0</c:v>
                </c:pt>
                <c:pt idx="32">
                  <c:v>288.0</c:v>
                </c:pt>
                <c:pt idx="33">
                  <c:v>288.0</c:v>
                </c:pt>
                <c:pt idx="34">
                  <c:v>271.0</c:v>
                </c:pt>
                <c:pt idx="35">
                  <c:v>271.0</c:v>
                </c:pt>
                <c:pt idx="36">
                  <c:v>254.0</c:v>
                </c:pt>
                <c:pt idx="37">
                  <c:v>254.0</c:v>
                </c:pt>
                <c:pt idx="38">
                  <c:v>237.0</c:v>
                </c:pt>
                <c:pt idx="39">
                  <c:v>237.0</c:v>
                </c:pt>
                <c:pt idx="40">
                  <c:v>220.0</c:v>
                </c:pt>
                <c:pt idx="41">
                  <c:v>220.0</c:v>
                </c:pt>
                <c:pt idx="42">
                  <c:v>203.0</c:v>
                </c:pt>
                <c:pt idx="43">
                  <c:v>203.0</c:v>
                </c:pt>
                <c:pt idx="44">
                  <c:v>186.0</c:v>
                </c:pt>
                <c:pt idx="45">
                  <c:v>186.0</c:v>
                </c:pt>
                <c:pt idx="46">
                  <c:v>169.0</c:v>
                </c:pt>
                <c:pt idx="47">
                  <c:v>169.0</c:v>
                </c:pt>
                <c:pt idx="48">
                  <c:v>152.0</c:v>
                </c:pt>
                <c:pt idx="49">
                  <c:v>152.0</c:v>
                </c:pt>
                <c:pt idx="50">
                  <c:v>135.0</c:v>
                </c:pt>
                <c:pt idx="51">
                  <c:v>135.0</c:v>
                </c:pt>
                <c:pt idx="52">
                  <c:v>118.0</c:v>
                </c:pt>
                <c:pt idx="53">
                  <c:v>118.0</c:v>
                </c:pt>
                <c:pt idx="54">
                  <c:v>101.0</c:v>
                </c:pt>
                <c:pt idx="55">
                  <c:v>101.0</c:v>
                </c:pt>
                <c:pt idx="56">
                  <c:v>84.0</c:v>
                </c:pt>
                <c:pt idx="57">
                  <c:v>84.0</c:v>
                </c:pt>
                <c:pt idx="58">
                  <c:v>67.0</c:v>
                </c:pt>
                <c:pt idx="59">
                  <c:v>67.0</c:v>
                </c:pt>
                <c:pt idx="60">
                  <c:v>50.0</c:v>
                </c:pt>
                <c:pt idx="61">
                  <c:v>50.0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'300C - 17C steps'!$I$1</c:f>
              <c:strCache>
                <c:ptCount val="1"/>
                <c:pt idx="0">
                  <c:v>delta temp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'300C - 17C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'300C - 17C steps'!$I$2:$I$65</c:f>
              <c:numCache>
                <c:formatCode>General</c:formatCode>
                <c:ptCount val="64"/>
                <c:pt idx="0">
                  <c:v>6.0</c:v>
                </c:pt>
                <c:pt idx="1">
                  <c:v>-6.0</c:v>
                </c:pt>
                <c:pt idx="2">
                  <c:v>6.0</c:v>
                </c:pt>
                <c:pt idx="3">
                  <c:v>-6.0</c:v>
                </c:pt>
                <c:pt idx="4">
                  <c:v>6.0</c:v>
                </c:pt>
                <c:pt idx="5">
                  <c:v>-6.0</c:v>
                </c:pt>
                <c:pt idx="6">
                  <c:v>6.0</c:v>
                </c:pt>
                <c:pt idx="7">
                  <c:v>-6.0</c:v>
                </c:pt>
                <c:pt idx="8">
                  <c:v>6.0</c:v>
                </c:pt>
                <c:pt idx="9">
                  <c:v>-6.0</c:v>
                </c:pt>
                <c:pt idx="10">
                  <c:v>6.0</c:v>
                </c:pt>
                <c:pt idx="11">
                  <c:v>-6.0</c:v>
                </c:pt>
                <c:pt idx="12">
                  <c:v>6.0</c:v>
                </c:pt>
                <c:pt idx="13">
                  <c:v>-6.0</c:v>
                </c:pt>
                <c:pt idx="14">
                  <c:v>6.0</c:v>
                </c:pt>
                <c:pt idx="15">
                  <c:v>-6.0</c:v>
                </c:pt>
                <c:pt idx="16">
                  <c:v>6.0</c:v>
                </c:pt>
                <c:pt idx="17">
                  <c:v>-6.0</c:v>
                </c:pt>
                <c:pt idx="18">
                  <c:v>6.0</c:v>
                </c:pt>
                <c:pt idx="19">
                  <c:v>-6.0</c:v>
                </c:pt>
                <c:pt idx="20">
                  <c:v>6.0</c:v>
                </c:pt>
                <c:pt idx="21">
                  <c:v>-6.0</c:v>
                </c:pt>
                <c:pt idx="22">
                  <c:v>6.0</c:v>
                </c:pt>
                <c:pt idx="23">
                  <c:v>-6.0</c:v>
                </c:pt>
                <c:pt idx="24">
                  <c:v>6.0</c:v>
                </c:pt>
                <c:pt idx="25">
                  <c:v>-6.0</c:v>
                </c:pt>
                <c:pt idx="26">
                  <c:v>6.0</c:v>
                </c:pt>
                <c:pt idx="27">
                  <c:v>-6.0</c:v>
                </c:pt>
                <c:pt idx="28">
                  <c:v>6.0</c:v>
                </c:pt>
                <c:pt idx="29">
                  <c:v>-6.0</c:v>
                </c:pt>
                <c:pt idx="30">
                  <c:v>6.0</c:v>
                </c:pt>
                <c:pt idx="31">
                  <c:v>-6.0</c:v>
                </c:pt>
                <c:pt idx="32">
                  <c:v>6.0</c:v>
                </c:pt>
                <c:pt idx="33">
                  <c:v>-6.0</c:v>
                </c:pt>
                <c:pt idx="34">
                  <c:v>6.0</c:v>
                </c:pt>
                <c:pt idx="35">
                  <c:v>-6.0</c:v>
                </c:pt>
                <c:pt idx="36">
                  <c:v>6.0</c:v>
                </c:pt>
                <c:pt idx="37">
                  <c:v>-6.0</c:v>
                </c:pt>
                <c:pt idx="38">
                  <c:v>6.0</c:v>
                </c:pt>
                <c:pt idx="39">
                  <c:v>-6.0</c:v>
                </c:pt>
                <c:pt idx="40">
                  <c:v>6.0</c:v>
                </c:pt>
                <c:pt idx="41">
                  <c:v>-6.0</c:v>
                </c:pt>
                <c:pt idx="42">
                  <c:v>6.0</c:v>
                </c:pt>
                <c:pt idx="43">
                  <c:v>-6.0</c:v>
                </c:pt>
                <c:pt idx="44">
                  <c:v>6.0</c:v>
                </c:pt>
                <c:pt idx="45">
                  <c:v>-6.0</c:v>
                </c:pt>
                <c:pt idx="46">
                  <c:v>6.0</c:v>
                </c:pt>
                <c:pt idx="47">
                  <c:v>-6.0</c:v>
                </c:pt>
                <c:pt idx="48">
                  <c:v>6.0</c:v>
                </c:pt>
                <c:pt idx="49">
                  <c:v>-6.0</c:v>
                </c:pt>
                <c:pt idx="50">
                  <c:v>6.0</c:v>
                </c:pt>
                <c:pt idx="51">
                  <c:v>-6.0</c:v>
                </c:pt>
                <c:pt idx="52">
                  <c:v>6.0</c:v>
                </c:pt>
                <c:pt idx="53">
                  <c:v>-6.0</c:v>
                </c:pt>
                <c:pt idx="54">
                  <c:v>6.0</c:v>
                </c:pt>
                <c:pt idx="55">
                  <c:v>-6.0</c:v>
                </c:pt>
                <c:pt idx="56">
                  <c:v>6.0</c:v>
                </c:pt>
                <c:pt idx="57">
                  <c:v>-6.0</c:v>
                </c:pt>
                <c:pt idx="58">
                  <c:v>6.0</c:v>
                </c:pt>
                <c:pt idx="59">
                  <c:v>-6.0</c:v>
                </c:pt>
                <c:pt idx="60">
                  <c:v>6.0</c:v>
                </c:pt>
                <c:pt idx="61">
                  <c:v>-6.0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015712"/>
        <c:axId val="-2076019136"/>
      </c:scatterChart>
      <c:valAx>
        <c:axId val="-20760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019136"/>
        <c:crosses val="autoZero"/>
        <c:crossBetween val="midCat"/>
      </c:valAx>
      <c:valAx>
        <c:axId val="-20760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01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'325C - 19C steps'!$F$1</c:f>
              <c:strCache>
                <c:ptCount val="1"/>
                <c:pt idx="0">
                  <c:v>setpointA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'325C - 19C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'325C - 19C steps'!$F$2:$F$65</c:f>
              <c:numCache>
                <c:formatCode>General</c:formatCode>
                <c:ptCount val="64"/>
                <c:pt idx="0">
                  <c:v>47.0</c:v>
                </c:pt>
                <c:pt idx="1">
                  <c:v>53.0</c:v>
                </c:pt>
                <c:pt idx="2">
                  <c:v>66.0</c:v>
                </c:pt>
                <c:pt idx="3">
                  <c:v>72.0</c:v>
                </c:pt>
                <c:pt idx="4">
                  <c:v>85.0</c:v>
                </c:pt>
                <c:pt idx="5">
                  <c:v>91.0</c:v>
                </c:pt>
                <c:pt idx="6">
                  <c:v>104.0</c:v>
                </c:pt>
                <c:pt idx="7">
                  <c:v>110.0</c:v>
                </c:pt>
                <c:pt idx="8">
                  <c:v>123.0</c:v>
                </c:pt>
                <c:pt idx="9">
                  <c:v>129.0</c:v>
                </c:pt>
                <c:pt idx="10">
                  <c:v>142.0</c:v>
                </c:pt>
                <c:pt idx="11">
                  <c:v>148.0</c:v>
                </c:pt>
                <c:pt idx="12">
                  <c:v>161.0</c:v>
                </c:pt>
                <c:pt idx="13">
                  <c:v>167.0</c:v>
                </c:pt>
                <c:pt idx="14">
                  <c:v>180.0</c:v>
                </c:pt>
                <c:pt idx="15">
                  <c:v>186.0</c:v>
                </c:pt>
                <c:pt idx="16">
                  <c:v>199.0</c:v>
                </c:pt>
                <c:pt idx="17">
                  <c:v>205.0</c:v>
                </c:pt>
                <c:pt idx="18">
                  <c:v>218.0</c:v>
                </c:pt>
                <c:pt idx="19">
                  <c:v>224.0</c:v>
                </c:pt>
                <c:pt idx="20">
                  <c:v>237.0</c:v>
                </c:pt>
                <c:pt idx="21">
                  <c:v>243.0</c:v>
                </c:pt>
                <c:pt idx="22">
                  <c:v>256.0</c:v>
                </c:pt>
                <c:pt idx="23">
                  <c:v>262.0</c:v>
                </c:pt>
                <c:pt idx="24">
                  <c:v>275.0</c:v>
                </c:pt>
                <c:pt idx="25">
                  <c:v>281.0</c:v>
                </c:pt>
                <c:pt idx="26">
                  <c:v>294.0</c:v>
                </c:pt>
                <c:pt idx="27">
                  <c:v>300.0</c:v>
                </c:pt>
                <c:pt idx="28">
                  <c:v>313.0</c:v>
                </c:pt>
                <c:pt idx="29">
                  <c:v>319.0</c:v>
                </c:pt>
                <c:pt idx="30">
                  <c:v>322.0</c:v>
                </c:pt>
                <c:pt idx="31">
                  <c:v>328.0</c:v>
                </c:pt>
                <c:pt idx="32">
                  <c:v>313.0</c:v>
                </c:pt>
                <c:pt idx="33">
                  <c:v>319.0</c:v>
                </c:pt>
                <c:pt idx="34">
                  <c:v>294.0</c:v>
                </c:pt>
                <c:pt idx="35">
                  <c:v>300.0</c:v>
                </c:pt>
                <c:pt idx="36">
                  <c:v>275.0</c:v>
                </c:pt>
                <c:pt idx="37">
                  <c:v>281.0</c:v>
                </c:pt>
                <c:pt idx="38">
                  <c:v>256.0</c:v>
                </c:pt>
                <c:pt idx="39">
                  <c:v>262.0</c:v>
                </c:pt>
                <c:pt idx="40">
                  <c:v>237.0</c:v>
                </c:pt>
                <c:pt idx="41">
                  <c:v>243.0</c:v>
                </c:pt>
                <c:pt idx="42">
                  <c:v>218.0</c:v>
                </c:pt>
                <c:pt idx="43">
                  <c:v>224.0</c:v>
                </c:pt>
                <c:pt idx="44">
                  <c:v>199.0</c:v>
                </c:pt>
                <c:pt idx="45">
                  <c:v>205.0</c:v>
                </c:pt>
                <c:pt idx="46">
                  <c:v>180.0</c:v>
                </c:pt>
                <c:pt idx="47">
                  <c:v>186.0</c:v>
                </c:pt>
                <c:pt idx="48">
                  <c:v>161.0</c:v>
                </c:pt>
                <c:pt idx="49">
                  <c:v>167.0</c:v>
                </c:pt>
                <c:pt idx="50">
                  <c:v>142.0</c:v>
                </c:pt>
                <c:pt idx="51">
                  <c:v>148.0</c:v>
                </c:pt>
                <c:pt idx="52">
                  <c:v>123.0</c:v>
                </c:pt>
                <c:pt idx="53">
                  <c:v>129.0</c:v>
                </c:pt>
                <c:pt idx="54">
                  <c:v>104.0</c:v>
                </c:pt>
                <c:pt idx="55">
                  <c:v>110.0</c:v>
                </c:pt>
                <c:pt idx="56">
                  <c:v>85.0</c:v>
                </c:pt>
                <c:pt idx="57">
                  <c:v>91.0</c:v>
                </c:pt>
                <c:pt idx="58">
                  <c:v>66.0</c:v>
                </c:pt>
                <c:pt idx="59">
                  <c:v>72.0</c:v>
                </c:pt>
                <c:pt idx="60">
                  <c:v>47.0</c:v>
                </c:pt>
                <c:pt idx="61">
                  <c:v>53.0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'325C - 19C steps'!$G$1</c:f>
              <c:strCache>
                <c:ptCount val="1"/>
                <c:pt idx="0">
                  <c:v>setpointB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'325C - 19C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'325C - 19C steps'!$G$2:$G$65</c:f>
              <c:numCache>
                <c:formatCode>General</c:formatCode>
                <c:ptCount val="64"/>
                <c:pt idx="0">
                  <c:v>53.0</c:v>
                </c:pt>
                <c:pt idx="1">
                  <c:v>47.0</c:v>
                </c:pt>
                <c:pt idx="2">
                  <c:v>72.0</c:v>
                </c:pt>
                <c:pt idx="3">
                  <c:v>66.0</c:v>
                </c:pt>
                <c:pt idx="4">
                  <c:v>91.0</c:v>
                </c:pt>
                <c:pt idx="5">
                  <c:v>85.0</c:v>
                </c:pt>
                <c:pt idx="6">
                  <c:v>110.0</c:v>
                </c:pt>
                <c:pt idx="7">
                  <c:v>104.0</c:v>
                </c:pt>
                <c:pt idx="8">
                  <c:v>129.0</c:v>
                </c:pt>
                <c:pt idx="9">
                  <c:v>123.0</c:v>
                </c:pt>
                <c:pt idx="10">
                  <c:v>148.0</c:v>
                </c:pt>
                <c:pt idx="11">
                  <c:v>142.0</c:v>
                </c:pt>
                <c:pt idx="12">
                  <c:v>167.0</c:v>
                </c:pt>
                <c:pt idx="13">
                  <c:v>161.0</c:v>
                </c:pt>
                <c:pt idx="14">
                  <c:v>186.0</c:v>
                </c:pt>
                <c:pt idx="15">
                  <c:v>180.0</c:v>
                </c:pt>
                <c:pt idx="16">
                  <c:v>205.0</c:v>
                </c:pt>
                <c:pt idx="17">
                  <c:v>199.0</c:v>
                </c:pt>
                <c:pt idx="18">
                  <c:v>224.0</c:v>
                </c:pt>
                <c:pt idx="19">
                  <c:v>218.0</c:v>
                </c:pt>
                <c:pt idx="20">
                  <c:v>243.0</c:v>
                </c:pt>
                <c:pt idx="21">
                  <c:v>237.0</c:v>
                </c:pt>
                <c:pt idx="22">
                  <c:v>262.0</c:v>
                </c:pt>
                <c:pt idx="23">
                  <c:v>256.0</c:v>
                </c:pt>
                <c:pt idx="24">
                  <c:v>281.0</c:v>
                </c:pt>
                <c:pt idx="25">
                  <c:v>275.0</c:v>
                </c:pt>
                <c:pt idx="26">
                  <c:v>300.0</c:v>
                </c:pt>
                <c:pt idx="27">
                  <c:v>294.0</c:v>
                </c:pt>
                <c:pt idx="28">
                  <c:v>319.0</c:v>
                </c:pt>
                <c:pt idx="29">
                  <c:v>313.0</c:v>
                </c:pt>
                <c:pt idx="30">
                  <c:v>328.0</c:v>
                </c:pt>
                <c:pt idx="31">
                  <c:v>322.0</c:v>
                </c:pt>
                <c:pt idx="32">
                  <c:v>319.0</c:v>
                </c:pt>
                <c:pt idx="33">
                  <c:v>313.0</c:v>
                </c:pt>
                <c:pt idx="34">
                  <c:v>300.0</c:v>
                </c:pt>
                <c:pt idx="35">
                  <c:v>294.0</c:v>
                </c:pt>
                <c:pt idx="36">
                  <c:v>281.0</c:v>
                </c:pt>
                <c:pt idx="37">
                  <c:v>275.0</c:v>
                </c:pt>
                <c:pt idx="38">
                  <c:v>262.0</c:v>
                </c:pt>
                <c:pt idx="39">
                  <c:v>256.0</c:v>
                </c:pt>
                <c:pt idx="40">
                  <c:v>243.0</c:v>
                </c:pt>
                <c:pt idx="41">
                  <c:v>237.0</c:v>
                </c:pt>
                <c:pt idx="42">
                  <c:v>224.0</c:v>
                </c:pt>
                <c:pt idx="43">
                  <c:v>218.0</c:v>
                </c:pt>
                <c:pt idx="44">
                  <c:v>205.0</c:v>
                </c:pt>
                <c:pt idx="45">
                  <c:v>199.0</c:v>
                </c:pt>
                <c:pt idx="46">
                  <c:v>186.0</c:v>
                </c:pt>
                <c:pt idx="47">
                  <c:v>180.0</c:v>
                </c:pt>
                <c:pt idx="48">
                  <c:v>167.0</c:v>
                </c:pt>
                <c:pt idx="49">
                  <c:v>161.0</c:v>
                </c:pt>
                <c:pt idx="50">
                  <c:v>148.0</c:v>
                </c:pt>
                <c:pt idx="51">
                  <c:v>142.0</c:v>
                </c:pt>
                <c:pt idx="52">
                  <c:v>129.0</c:v>
                </c:pt>
                <c:pt idx="53">
                  <c:v>123.0</c:v>
                </c:pt>
                <c:pt idx="54">
                  <c:v>110.0</c:v>
                </c:pt>
                <c:pt idx="55">
                  <c:v>104.0</c:v>
                </c:pt>
                <c:pt idx="56">
                  <c:v>91.0</c:v>
                </c:pt>
                <c:pt idx="57">
                  <c:v>85.0</c:v>
                </c:pt>
                <c:pt idx="58">
                  <c:v>72.0</c:v>
                </c:pt>
                <c:pt idx="59">
                  <c:v>66.0</c:v>
                </c:pt>
                <c:pt idx="60">
                  <c:v>53.0</c:v>
                </c:pt>
                <c:pt idx="61">
                  <c:v>47.0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'325C - 19C steps'!$H$1</c:f>
              <c:strCache>
                <c:ptCount val="1"/>
                <c:pt idx="0">
                  <c:v>avg 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'325C - 19C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'325C - 19C steps'!$H$2:$H$65</c:f>
              <c:numCache>
                <c:formatCode>General</c:formatCode>
                <c:ptCount val="64"/>
                <c:pt idx="0">
                  <c:v>50.0</c:v>
                </c:pt>
                <c:pt idx="1">
                  <c:v>50.0</c:v>
                </c:pt>
                <c:pt idx="2">
                  <c:v>69.0</c:v>
                </c:pt>
                <c:pt idx="3">
                  <c:v>69.0</c:v>
                </c:pt>
                <c:pt idx="4">
                  <c:v>88.0</c:v>
                </c:pt>
                <c:pt idx="5">
                  <c:v>88.0</c:v>
                </c:pt>
                <c:pt idx="6">
                  <c:v>107.0</c:v>
                </c:pt>
                <c:pt idx="7">
                  <c:v>107.0</c:v>
                </c:pt>
                <c:pt idx="8">
                  <c:v>126.0</c:v>
                </c:pt>
                <c:pt idx="9">
                  <c:v>126.0</c:v>
                </c:pt>
                <c:pt idx="10">
                  <c:v>145.0</c:v>
                </c:pt>
                <c:pt idx="11">
                  <c:v>145.0</c:v>
                </c:pt>
                <c:pt idx="12">
                  <c:v>164.0</c:v>
                </c:pt>
                <c:pt idx="13">
                  <c:v>164.0</c:v>
                </c:pt>
                <c:pt idx="14">
                  <c:v>183.0</c:v>
                </c:pt>
                <c:pt idx="15">
                  <c:v>183.0</c:v>
                </c:pt>
                <c:pt idx="16">
                  <c:v>202.0</c:v>
                </c:pt>
                <c:pt idx="17">
                  <c:v>202.0</c:v>
                </c:pt>
                <c:pt idx="18">
                  <c:v>221.0</c:v>
                </c:pt>
                <c:pt idx="19">
                  <c:v>221.0</c:v>
                </c:pt>
                <c:pt idx="20">
                  <c:v>240.0</c:v>
                </c:pt>
                <c:pt idx="21">
                  <c:v>240.0</c:v>
                </c:pt>
                <c:pt idx="22">
                  <c:v>259.0</c:v>
                </c:pt>
                <c:pt idx="23">
                  <c:v>259.0</c:v>
                </c:pt>
                <c:pt idx="24">
                  <c:v>278.0</c:v>
                </c:pt>
                <c:pt idx="25">
                  <c:v>278.0</c:v>
                </c:pt>
                <c:pt idx="26">
                  <c:v>297.0</c:v>
                </c:pt>
                <c:pt idx="27">
                  <c:v>297.0</c:v>
                </c:pt>
                <c:pt idx="28">
                  <c:v>316.0</c:v>
                </c:pt>
                <c:pt idx="29">
                  <c:v>316.0</c:v>
                </c:pt>
                <c:pt idx="30">
                  <c:v>325.0</c:v>
                </c:pt>
                <c:pt idx="31">
                  <c:v>325.0</c:v>
                </c:pt>
                <c:pt idx="32">
                  <c:v>316.0</c:v>
                </c:pt>
                <c:pt idx="33">
                  <c:v>316.0</c:v>
                </c:pt>
                <c:pt idx="34">
                  <c:v>297.0</c:v>
                </c:pt>
                <c:pt idx="35">
                  <c:v>297.0</c:v>
                </c:pt>
                <c:pt idx="36">
                  <c:v>278.0</c:v>
                </c:pt>
                <c:pt idx="37">
                  <c:v>278.0</c:v>
                </c:pt>
                <c:pt idx="38">
                  <c:v>259.0</c:v>
                </c:pt>
                <c:pt idx="39">
                  <c:v>259.0</c:v>
                </c:pt>
                <c:pt idx="40">
                  <c:v>240.0</c:v>
                </c:pt>
                <c:pt idx="41">
                  <c:v>240.0</c:v>
                </c:pt>
                <c:pt idx="42">
                  <c:v>221.0</c:v>
                </c:pt>
                <c:pt idx="43">
                  <c:v>221.0</c:v>
                </c:pt>
                <c:pt idx="44">
                  <c:v>202.0</c:v>
                </c:pt>
                <c:pt idx="45">
                  <c:v>202.0</c:v>
                </c:pt>
                <c:pt idx="46">
                  <c:v>183.0</c:v>
                </c:pt>
                <c:pt idx="47">
                  <c:v>183.0</c:v>
                </c:pt>
                <c:pt idx="48">
                  <c:v>164.0</c:v>
                </c:pt>
                <c:pt idx="49">
                  <c:v>164.0</c:v>
                </c:pt>
                <c:pt idx="50">
                  <c:v>145.0</c:v>
                </c:pt>
                <c:pt idx="51">
                  <c:v>145.0</c:v>
                </c:pt>
                <c:pt idx="52">
                  <c:v>126.0</c:v>
                </c:pt>
                <c:pt idx="53">
                  <c:v>126.0</c:v>
                </c:pt>
                <c:pt idx="54">
                  <c:v>107.0</c:v>
                </c:pt>
                <c:pt idx="55">
                  <c:v>107.0</c:v>
                </c:pt>
                <c:pt idx="56">
                  <c:v>88.0</c:v>
                </c:pt>
                <c:pt idx="57">
                  <c:v>88.0</c:v>
                </c:pt>
                <c:pt idx="58">
                  <c:v>69.0</c:v>
                </c:pt>
                <c:pt idx="59">
                  <c:v>69.0</c:v>
                </c:pt>
                <c:pt idx="60">
                  <c:v>50.0</c:v>
                </c:pt>
                <c:pt idx="61">
                  <c:v>50.0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'325C - 19C steps'!$I$1</c:f>
              <c:strCache>
                <c:ptCount val="1"/>
                <c:pt idx="0">
                  <c:v>delta temp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'325C - 19C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'325C - 19C steps'!$I$2:$I$65</c:f>
              <c:numCache>
                <c:formatCode>General</c:formatCode>
                <c:ptCount val="64"/>
                <c:pt idx="0">
                  <c:v>6.0</c:v>
                </c:pt>
                <c:pt idx="1">
                  <c:v>-6.0</c:v>
                </c:pt>
                <c:pt idx="2">
                  <c:v>6.0</c:v>
                </c:pt>
                <c:pt idx="3">
                  <c:v>-6.0</c:v>
                </c:pt>
                <c:pt idx="4">
                  <c:v>6.0</c:v>
                </c:pt>
                <c:pt idx="5">
                  <c:v>-6.0</c:v>
                </c:pt>
                <c:pt idx="6">
                  <c:v>6.0</c:v>
                </c:pt>
                <c:pt idx="7">
                  <c:v>-6.0</c:v>
                </c:pt>
                <c:pt idx="8">
                  <c:v>6.0</c:v>
                </c:pt>
                <c:pt idx="9">
                  <c:v>-6.0</c:v>
                </c:pt>
                <c:pt idx="10">
                  <c:v>6.0</c:v>
                </c:pt>
                <c:pt idx="11">
                  <c:v>-6.0</c:v>
                </c:pt>
                <c:pt idx="12">
                  <c:v>6.0</c:v>
                </c:pt>
                <c:pt idx="13">
                  <c:v>-6.0</c:v>
                </c:pt>
                <c:pt idx="14">
                  <c:v>6.0</c:v>
                </c:pt>
                <c:pt idx="15">
                  <c:v>-6.0</c:v>
                </c:pt>
                <c:pt idx="16">
                  <c:v>6.0</c:v>
                </c:pt>
                <c:pt idx="17">
                  <c:v>-6.0</c:v>
                </c:pt>
                <c:pt idx="18">
                  <c:v>6.0</c:v>
                </c:pt>
                <c:pt idx="19">
                  <c:v>-6.0</c:v>
                </c:pt>
                <c:pt idx="20">
                  <c:v>6.0</c:v>
                </c:pt>
                <c:pt idx="21">
                  <c:v>-6.0</c:v>
                </c:pt>
                <c:pt idx="22">
                  <c:v>6.0</c:v>
                </c:pt>
                <c:pt idx="23">
                  <c:v>-6.0</c:v>
                </c:pt>
                <c:pt idx="24">
                  <c:v>6.0</c:v>
                </c:pt>
                <c:pt idx="25">
                  <c:v>-6.0</c:v>
                </c:pt>
                <c:pt idx="26">
                  <c:v>6.0</c:v>
                </c:pt>
                <c:pt idx="27">
                  <c:v>-6.0</c:v>
                </c:pt>
                <c:pt idx="28">
                  <c:v>6.0</c:v>
                </c:pt>
                <c:pt idx="29">
                  <c:v>-6.0</c:v>
                </c:pt>
                <c:pt idx="30">
                  <c:v>6.0</c:v>
                </c:pt>
                <c:pt idx="31">
                  <c:v>-6.0</c:v>
                </c:pt>
                <c:pt idx="32">
                  <c:v>6.0</c:v>
                </c:pt>
                <c:pt idx="33">
                  <c:v>-6.0</c:v>
                </c:pt>
                <c:pt idx="34">
                  <c:v>6.0</c:v>
                </c:pt>
                <c:pt idx="35">
                  <c:v>-6.0</c:v>
                </c:pt>
                <c:pt idx="36">
                  <c:v>6.0</c:v>
                </c:pt>
                <c:pt idx="37">
                  <c:v>-6.0</c:v>
                </c:pt>
                <c:pt idx="38">
                  <c:v>6.0</c:v>
                </c:pt>
                <c:pt idx="39">
                  <c:v>-6.0</c:v>
                </c:pt>
                <c:pt idx="40">
                  <c:v>6.0</c:v>
                </c:pt>
                <c:pt idx="41">
                  <c:v>-6.0</c:v>
                </c:pt>
                <c:pt idx="42">
                  <c:v>6.0</c:v>
                </c:pt>
                <c:pt idx="43">
                  <c:v>-6.0</c:v>
                </c:pt>
                <c:pt idx="44">
                  <c:v>6.0</c:v>
                </c:pt>
                <c:pt idx="45">
                  <c:v>-6.0</c:v>
                </c:pt>
                <c:pt idx="46">
                  <c:v>6.0</c:v>
                </c:pt>
                <c:pt idx="47">
                  <c:v>-6.0</c:v>
                </c:pt>
                <c:pt idx="48">
                  <c:v>6.0</c:v>
                </c:pt>
                <c:pt idx="49">
                  <c:v>-6.0</c:v>
                </c:pt>
                <c:pt idx="50">
                  <c:v>6.0</c:v>
                </c:pt>
                <c:pt idx="51">
                  <c:v>-6.0</c:v>
                </c:pt>
                <c:pt idx="52">
                  <c:v>6.0</c:v>
                </c:pt>
                <c:pt idx="53">
                  <c:v>-6.0</c:v>
                </c:pt>
                <c:pt idx="54">
                  <c:v>6.0</c:v>
                </c:pt>
                <c:pt idx="55">
                  <c:v>-6.0</c:v>
                </c:pt>
                <c:pt idx="56">
                  <c:v>6.0</c:v>
                </c:pt>
                <c:pt idx="57">
                  <c:v>-6.0</c:v>
                </c:pt>
                <c:pt idx="58">
                  <c:v>6.0</c:v>
                </c:pt>
                <c:pt idx="59">
                  <c:v>-6.0</c:v>
                </c:pt>
                <c:pt idx="60">
                  <c:v>6.0</c:v>
                </c:pt>
                <c:pt idx="61">
                  <c:v>-6.0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675344"/>
        <c:axId val="-2039671888"/>
      </c:scatterChart>
      <c:valAx>
        <c:axId val="-20396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671888"/>
        <c:crosses val="autoZero"/>
        <c:crossBetween val="midCat"/>
      </c:valAx>
      <c:valAx>
        <c:axId val="-20396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67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'350C - 20C steps'!$F$1</c:f>
              <c:strCache>
                <c:ptCount val="1"/>
                <c:pt idx="0">
                  <c:v>setpointA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'350C - 20C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'350C - 20C steps'!$F$2:$F$65</c:f>
              <c:numCache>
                <c:formatCode>General</c:formatCode>
                <c:ptCount val="64"/>
                <c:pt idx="0">
                  <c:v>47.0</c:v>
                </c:pt>
                <c:pt idx="1">
                  <c:v>53.0</c:v>
                </c:pt>
                <c:pt idx="2">
                  <c:v>67.0</c:v>
                </c:pt>
                <c:pt idx="3">
                  <c:v>73.0</c:v>
                </c:pt>
                <c:pt idx="4">
                  <c:v>87.0</c:v>
                </c:pt>
                <c:pt idx="5">
                  <c:v>93.0</c:v>
                </c:pt>
                <c:pt idx="6">
                  <c:v>107.0</c:v>
                </c:pt>
                <c:pt idx="7">
                  <c:v>113.0</c:v>
                </c:pt>
                <c:pt idx="8">
                  <c:v>127.0</c:v>
                </c:pt>
                <c:pt idx="9">
                  <c:v>133.0</c:v>
                </c:pt>
                <c:pt idx="10">
                  <c:v>147.0</c:v>
                </c:pt>
                <c:pt idx="11">
                  <c:v>153.0</c:v>
                </c:pt>
                <c:pt idx="12">
                  <c:v>167.0</c:v>
                </c:pt>
                <c:pt idx="13">
                  <c:v>173.0</c:v>
                </c:pt>
                <c:pt idx="14">
                  <c:v>187.0</c:v>
                </c:pt>
                <c:pt idx="15">
                  <c:v>193.0</c:v>
                </c:pt>
                <c:pt idx="16">
                  <c:v>207.0</c:v>
                </c:pt>
                <c:pt idx="17">
                  <c:v>213.0</c:v>
                </c:pt>
                <c:pt idx="18">
                  <c:v>227.0</c:v>
                </c:pt>
                <c:pt idx="19">
                  <c:v>233.0</c:v>
                </c:pt>
                <c:pt idx="20">
                  <c:v>247.0</c:v>
                </c:pt>
                <c:pt idx="21">
                  <c:v>253.0</c:v>
                </c:pt>
                <c:pt idx="22">
                  <c:v>267.0</c:v>
                </c:pt>
                <c:pt idx="23">
                  <c:v>273.0</c:v>
                </c:pt>
                <c:pt idx="24">
                  <c:v>287.0</c:v>
                </c:pt>
                <c:pt idx="25">
                  <c:v>293.0</c:v>
                </c:pt>
                <c:pt idx="26">
                  <c:v>307.0</c:v>
                </c:pt>
                <c:pt idx="27">
                  <c:v>313.0</c:v>
                </c:pt>
                <c:pt idx="28">
                  <c:v>327.0</c:v>
                </c:pt>
                <c:pt idx="29">
                  <c:v>333.0</c:v>
                </c:pt>
                <c:pt idx="30">
                  <c:v>347.0</c:v>
                </c:pt>
                <c:pt idx="31">
                  <c:v>353.0</c:v>
                </c:pt>
                <c:pt idx="32">
                  <c:v>327.0</c:v>
                </c:pt>
                <c:pt idx="33">
                  <c:v>333.0</c:v>
                </c:pt>
                <c:pt idx="34">
                  <c:v>307.0</c:v>
                </c:pt>
                <c:pt idx="35">
                  <c:v>313.0</c:v>
                </c:pt>
                <c:pt idx="36">
                  <c:v>287.0</c:v>
                </c:pt>
                <c:pt idx="37">
                  <c:v>293.0</c:v>
                </c:pt>
                <c:pt idx="38">
                  <c:v>267.0</c:v>
                </c:pt>
                <c:pt idx="39">
                  <c:v>273.0</c:v>
                </c:pt>
                <c:pt idx="40">
                  <c:v>247.0</c:v>
                </c:pt>
                <c:pt idx="41">
                  <c:v>253.0</c:v>
                </c:pt>
                <c:pt idx="42">
                  <c:v>227.0</c:v>
                </c:pt>
                <c:pt idx="43">
                  <c:v>233.0</c:v>
                </c:pt>
                <c:pt idx="44">
                  <c:v>207.0</c:v>
                </c:pt>
                <c:pt idx="45">
                  <c:v>213.0</c:v>
                </c:pt>
                <c:pt idx="46">
                  <c:v>187.0</c:v>
                </c:pt>
                <c:pt idx="47">
                  <c:v>193.0</c:v>
                </c:pt>
                <c:pt idx="48">
                  <c:v>167.0</c:v>
                </c:pt>
                <c:pt idx="49">
                  <c:v>173.0</c:v>
                </c:pt>
                <c:pt idx="50">
                  <c:v>147.0</c:v>
                </c:pt>
                <c:pt idx="51">
                  <c:v>153.0</c:v>
                </c:pt>
                <c:pt idx="52">
                  <c:v>127.0</c:v>
                </c:pt>
                <c:pt idx="53">
                  <c:v>133.0</c:v>
                </c:pt>
                <c:pt idx="54">
                  <c:v>107.0</c:v>
                </c:pt>
                <c:pt idx="55">
                  <c:v>113.0</c:v>
                </c:pt>
                <c:pt idx="56">
                  <c:v>87.0</c:v>
                </c:pt>
                <c:pt idx="57">
                  <c:v>93.0</c:v>
                </c:pt>
                <c:pt idx="58">
                  <c:v>67.0</c:v>
                </c:pt>
                <c:pt idx="59">
                  <c:v>73.0</c:v>
                </c:pt>
                <c:pt idx="60">
                  <c:v>47.0</c:v>
                </c:pt>
                <c:pt idx="61">
                  <c:v>53.0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'350C - 20C steps'!$G$1</c:f>
              <c:strCache>
                <c:ptCount val="1"/>
                <c:pt idx="0">
                  <c:v>setpointB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'350C - 20C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'350C - 20C steps'!$G$2:$G$65</c:f>
              <c:numCache>
                <c:formatCode>General</c:formatCode>
                <c:ptCount val="64"/>
                <c:pt idx="0">
                  <c:v>53.0</c:v>
                </c:pt>
                <c:pt idx="1">
                  <c:v>47.0</c:v>
                </c:pt>
                <c:pt idx="2">
                  <c:v>73.0</c:v>
                </c:pt>
                <c:pt idx="3">
                  <c:v>67.0</c:v>
                </c:pt>
                <c:pt idx="4">
                  <c:v>93.0</c:v>
                </c:pt>
                <c:pt idx="5">
                  <c:v>87.0</c:v>
                </c:pt>
                <c:pt idx="6">
                  <c:v>113.0</c:v>
                </c:pt>
                <c:pt idx="7">
                  <c:v>107.0</c:v>
                </c:pt>
                <c:pt idx="8">
                  <c:v>133.0</c:v>
                </c:pt>
                <c:pt idx="9">
                  <c:v>127.0</c:v>
                </c:pt>
                <c:pt idx="10">
                  <c:v>153.0</c:v>
                </c:pt>
                <c:pt idx="11">
                  <c:v>147.0</c:v>
                </c:pt>
                <c:pt idx="12">
                  <c:v>173.0</c:v>
                </c:pt>
                <c:pt idx="13">
                  <c:v>167.0</c:v>
                </c:pt>
                <c:pt idx="14">
                  <c:v>193.0</c:v>
                </c:pt>
                <c:pt idx="15">
                  <c:v>187.0</c:v>
                </c:pt>
                <c:pt idx="16">
                  <c:v>213.0</c:v>
                </c:pt>
                <c:pt idx="17">
                  <c:v>207.0</c:v>
                </c:pt>
                <c:pt idx="18">
                  <c:v>233.0</c:v>
                </c:pt>
                <c:pt idx="19">
                  <c:v>227.0</c:v>
                </c:pt>
                <c:pt idx="20">
                  <c:v>253.0</c:v>
                </c:pt>
                <c:pt idx="21">
                  <c:v>247.0</c:v>
                </c:pt>
                <c:pt idx="22">
                  <c:v>273.0</c:v>
                </c:pt>
                <c:pt idx="23">
                  <c:v>267.0</c:v>
                </c:pt>
                <c:pt idx="24">
                  <c:v>293.0</c:v>
                </c:pt>
                <c:pt idx="25">
                  <c:v>287.0</c:v>
                </c:pt>
                <c:pt idx="26">
                  <c:v>313.0</c:v>
                </c:pt>
                <c:pt idx="27">
                  <c:v>307.0</c:v>
                </c:pt>
                <c:pt idx="28">
                  <c:v>333.0</c:v>
                </c:pt>
                <c:pt idx="29">
                  <c:v>327.0</c:v>
                </c:pt>
                <c:pt idx="30">
                  <c:v>353.0</c:v>
                </c:pt>
                <c:pt idx="31">
                  <c:v>347.0</c:v>
                </c:pt>
                <c:pt idx="32">
                  <c:v>333.0</c:v>
                </c:pt>
                <c:pt idx="33">
                  <c:v>327.0</c:v>
                </c:pt>
                <c:pt idx="34">
                  <c:v>313.0</c:v>
                </c:pt>
                <c:pt idx="35">
                  <c:v>307.0</c:v>
                </c:pt>
                <c:pt idx="36">
                  <c:v>293.0</c:v>
                </c:pt>
                <c:pt idx="37">
                  <c:v>287.0</c:v>
                </c:pt>
                <c:pt idx="38">
                  <c:v>273.0</c:v>
                </c:pt>
                <c:pt idx="39">
                  <c:v>267.0</c:v>
                </c:pt>
                <c:pt idx="40">
                  <c:v>253.0</c:v>
                </c:pt>
                <c:pt idx="41">
                  <c:v>247.0</c:v>
                </c:pt>
                <c:pt idx="42">
                  <c:v>233.0</c:v>
                </c:pt>
                <c:pt idx="43">
                  <c:v>227.0</c:v>
                </c:pt>
                <c:pt idx="44">
                  <c:v>213.0</c:v>
                </c:pt>
                <c:pt idx="45">
                  <c:v>207.0</c:v>
                </c:pt>
                <c:pt idx="46">
                  <c:v>193.0</c:v>
                </c:pt>
                <c:pt idx="47">
                  <c:v>187.0</c:v>
                </c:pt>
                <c:pt idx="48">
                  <c:v>173.0</c:v>
                </c:pt>
                <c:pt idx="49">
                  <c:v>167.0</c:v>
                </c:pt>
                <c:pt idx="50">
                  <c:v>153.0</c:v>
                </c:pt>
                <c:pt idx="51">
                  <c:v>147.0</c:v>
                </c:pt>
                <c:pt idx="52">
                  <c:v>133.0</c:v>
                </c:pt>
                <c:pt idx="53">
                  <c:v>127.0</c:v>
                </c:pt>
                <c:pt idx="54">
                  <c:v>113.0</c:v>
                </c:pt>
                <c:pt idx="55">
                  <c:v>107.0</c:v>
                </c:pt>
                <c:pt idx="56">
                  <c:v>93.0</c:v>
                </c:pt>
                <c:pt idx="57">
                  <c:v>87.0</c:v>
                </c:pt>
                <c:pt idx="58">
                  <c:v>73.0</c:v>
                </c:pt>
                <c:pt idx="59">
                  <c:v>67.0</c:v>
                </c:pt>
                <c:pt idx="60">
                  <c:v>53.0</c:v>
                </c:pt>
                <c:pt idx="61">
                  <c:v>47.0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'350C - 20C steps'!$H$1</c:f>
              <c:strCache>
                <c:ptCount val="1"/>
                <c:pt idx="0">
                  <c:v>avg 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'350C - 20C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'350C - 20C steps'!$H$2:$H$65</c:f>
              <c:numCache>
                <c:formatCode>General</c:formatCode>
                <c:ptCount val="64"/>
                <c:pt idx="0">
                  <c:v>50.0</c:v>
                </c:pt>
                <c:pt idx="1">
                  <c:v>50.0</c:v>
                </c:pt>
                <c:pt idx="2">
                  <c:v>70.0</c:v>
                </c:pt>
                <c:pt idx="3">
                  <c:v>70.0</c:v>
                </c:pt>
                <c:pt idx="4">
                  <c:v>90.0</c:v>
                </c:pt>
                <c:pt idx="5">
                  <c:v>90.0</c:v>
                </c:pt>
                <c:pt idx="6">
                  <c:v>110.0</c:v>
                </c:pt>
                <c:pt idx="7">
                  <c:v>110.0</c:v>
                </c:pt>
                <c:pt idx="8">
                  <c:v>130.0</c:v>
                </c:pt>
                <c:pt idx="9">
                  <c:v>130.0</c:v>
                </c:pt>
                <c:pt idx="10">
                  <c:v>150.0</c:v>
                </c:pt>
                <c:pt idx="11">
                  <c:v>150.0</c:v>
                </c:pt>
                <c:pt idx="12">
                  <c:v>170.0</c:v>
                </c:pt>
                <c:pt idx="13">
                  <c:v>170.0</c:v>
                </c:pt>
                <c:pt idx="14">
                  <c:v>190.0</c:v>
                </c:pt>
                <c:pt idx="15">
                  <c:v>190.0</c:v>
                </c:pt>
                <c:pt idx="16">
                  <c:v>210.0</c:v>
                </c:pt>
                <c:pt idx="17">
                  <c:v>210.0</c:v>
                </c:pt>
                <c:pt idx="18">
                  <c:v>230.0</c:v>
                </c:pt>
                <c:pt idx="19">
                  <c:v>230.0</c:v>
                </c:pt>
                <c:pt idx="20">
                  <c:v>250.0</c:v>
                </c:pt>
                <c:pt idx="21">
                  <c:v>250.0</c:v>
                </c:pt>
                <c:pt idx="22">
                  <c:v>270.0</c:v>
                </c:pt>
                <c:pt idx="23">
                  <c:v>270.0</c:v>
                </c:pt>
                <c:pt idx="24">
                  <c:v>290.0</c:v>
                </c:pt>
                <c:pt idx="25">
                  <c:v>290.0</c:v>
                </c:pt>
                <c:pt idx="26">
                  <c:v>310.0</c:v>
                </c:pt>
                <c:pt idx="27">
                  <c:v>310.0</c:v>
                </c:pt>
                <c:pt idx="28">
                  <c:v>330.0</c:v>
                </c:pt>
                <c:pt idx="29">
                  <c:v>330.0</c:v>
                </c:pt>
                <c:pt idx="30">
                  <c:v>350.0</c:v>
                </c:pt>
                <c:pt idx="31">
                  <c:v>350.0</c:v>
                </c:pt>
                <c:pt idx="32">
                  <c:v>330.0</c:v>
                </c:pt>
                <c:pt idx="33">
                  <c:v>330.0</c:v>
                </c:pt>
                <c:pt idx="34">
                  <c:v>310.0</c:v>
                </c:pt>
                <c:pt idx="35">
                  <c:v>310.0</c:v>
                </c:pt>
                <c:pt idx="36">
                  <c:v>290.0</c:v>
                </c:pt>
                <c:pt idx="37">
                  <c:v>290.0</c:v>
                </c:pt>
                <c:pt idx="38">
                  <c:v>270.0</c:v>
                </c:pt>
                <c:pt idx="39">
                  <c:v>270.0</c:v>
                </c:pt>
                <c:pt idx="40">
                  <c:v>250.0</c:v>
                </c:pt>
                <c:pt idx="41">
                  <c:v>250.0</c:v>
                </c:pt>
                <c:pt idx="42">
                  <c:v>230.0</c:v>
                </c:pt>
                <c:pt idx="43">
                  <c:v>230.0</c:v>
                </c:pt>
                <c:pt idx="44">
                  <c:v>210.0</c:v>
                </c:pt>
                <c:pt idx="45">
                  <c:v>210.0</c:v>
                </c:pt>
                <c:pt idx="46">
                  <c:v>190.0</c:v>
                </c:pt>
                <c:pt idx="47">
                  <c:v>190.0</c:v>
                </c:pt>
                <c:pt idx="48">
                  <c:v>170.0</c:v>
                </c:pt>
                <c:pt idx="49">
                  <c:v>170.0</c:v>
                </c:pt>
                <c:pt idx="50">
                  <c:v>150.0</c:v>
                </c:pt>
                <c:pt idx="51">
                  <c:v>150.0</c:v>
                </c:pt>
                <c:pt idx="52">
                  <c:v>130.0</c:v>
                </c:pt>
                <c:pt idx="53">
                  <c:v>130.0</c:v>
                </c:pt>
                <c:pt idx="54">
                  <c:v>110.0</c:v>
                </c:pt>
                <c:pt idx="55">
                  <c:v>110.0</c:v>
                </c:pt>
                <c:pt idx="56">
                  <c:v>90.0</c:v>
                </c:pt>
                <c:pt idx="57">
                  <c:v>90.0</c:v>
                </c:pt>
                <c:pt idx="58">
                  <c:v>70.0</c:v>
                </c:pt>
                <c:pt idx="59">
                  <c:v>70.0</c:v>
                </c:pt>
                <c:pt idx="60">
                  <c:v>50.0</c:v>
                </c:pt>
                <c:pt idx="61">
                  <c:v>50.0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'350C - 20C steps'!$I$1</c:f>
              <c:strCache>
                <c:ptCount val="1"/>
                <c:pt idx="0">
                  <c:v>delta temp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'350C - 20C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'350C - 20C steps'!$I$2:$I$65</c:f>
              <c:numCache>
                <c:formatCode>General</c:formatCode>
                <c:ptCount val="64"/>
                <c:pt idx="0">
                  <c:v>6.0</c:v>
                </c:pt>
                <c:pt idx="1">
                  <c:v>-6.0</c:v>
                </c:pt>
                <c:pt idx="2">
                  <c:v>6.0</c:v>
                </c:pt>
                <c:pt idx="3">
                  <c:v>-6.0</c:v>
                </c:pt>
                <c:pt idx="4">
                  <c:v>6.0</c:v>
                </c:pt>
                <c:pt idx="5">
                  <c:v>-6.0</c:v>
                </c:pt>
                <c:pt idx="6">
                  <c:v>6.0</c:v>
                </c:pt>
                <c:pt idx="7">
                  <c:v>-6.0</c:v>
                </c:pt>
                <c:pt idx="8">
                  <c:v>6.0</c:v>
                </c:pt>
                <c:pt idx="9">
                  <c:v>-6.0</c:v>
                </c:pt>
                <c:pt idx="10">
                  <c:v>6.0</c:v>
                </c:pt>
                <c:pt idx="11">
                  <c:v>-6.0</c:v>
                </c:pt>
                <c:pt idx="12">
                  <c:v>6.0</c:v>
                </c:pt>
                <c:pt idx="13">
                  <c:v>-6.0</c:v>
                </c:pt>
                <c:pt idx="14">
                  <c:v>6.0</c:v>
                </c:pt>
                <c:pt idx="15">
                  <c:v>-6.0</c:v>
                </c:pt>
                <c:pt idx="16">
                  <c:v>6.0</c:v>
                </c:pt>
                <c:pt idx="17">
                  <c:v>-6.0</c:v>
                </c:pt>
                <c:pt idx="18">
                  <c:v>6.0</c:v>
                </c:pt>
                <c:pt idx="19">
                  <c:v>-6.0</c:v>
                </c:pt>
                <c:pt idx="20">
                  <c:v>6.0</c:v>
                </c:pt>
                <c:pt idx="21">
                  <c:v>-6.0</c:v>
                </c:pt>
                <c:pt idx="22">
                  <c:v>6.0</c:v>
                </c:pt>
                <c:pt idx="23">
                  <c:v>-6.0</c:v>
                </c:pt>
                <c:pt idx="24">
                  <c:v>6.0</c:v>
                </c:pt>
                <c:pt idx="25">
                  <c:v>-6.0</c:v>
                </c:pt>
                <c:pt idx="26">
                  <c:v>6.0</c:v>
                </c:pt>
                <c:pt idx="27">
                  <c:v>-6.0</c:v>
                </c:pt>
                <c:pt idx="28">
                  <c:v>6.0</c:v>
                </c:pt>
                <c:pt idx="29">
                  <c:v>-6.0</c:v>
                </c:pt>
                <c:pt idx="30">
                  <c:v>6.0</c:v>
                </c:pt>
                <c:pt idx="31">
                  <c:v>-6.0</c:v>
                </c:pt>
                <c:pt idx="32">
                  <c:v>6.0</c:v>
                </c:pt>
                <c:pt idx="33">
                  <c:v>-6.0</c:v>
                </c:pt>
                <c:pt idx="34">
                  <c:v>6.0</c:v>
                </c:pt>
                <c:pt idx="35">
                  <c:v>-6.0</c:v>
                </c:pt>
                <c:pt idx="36">
                  <c:v>6.0</c:v>
                </c:pt>
                <c:pt idx="37">
                  <c:v>-6.0</c:v>
                </c:pt>
                <c:pt idx="38">
                  <c:v>6.0</c:v>
                </c:pt>
                <c:pt idx="39">
                  <c:v>-6.0</c:v>
                </c:pt>
                <c:pt idx="40">
                  <c:v>6.0</c:v>
                </c:pt>
                <c:pt idx="41">
                  <c:v>-6.0</c:v>
                </c:pt>
                <c:pt idx="42">
                  <c:v>6.0</c:v>
                </c:pt>
                <c:pt idx="43">
                  <c:v>-6.0</c:v>
                </c:pt>
                <c:pt idx="44">
                  <c:v>6.0</c:v>
                </c:pt>
                <c:pt idx="45">
                  <c:v>-6.0</c:v>
                </c:pt>
                <c:pt idx="46">
                  <c:v>6.0</c:v>
                </c:pt>
                <c:pt idx="47">
                  <c:v>-6.0</c:v>
                </c:pt>
                <c:pt idx="48">
                  <c:v>6.0</c:v>
                </c:pt>
                <c:pt idx="49">
                  <c:v>-6.0</c:v>
                </c:pt>
                <c:pt idx="50">
                  <c:v>6.0</c:v>
                </c:pt>
                <c:pt idx="51">
                  <c:v>-6.0</c:v>
                </c:pt>
                <c:pt idx="52">
                  <c:v>6.0</c:v>
                </c:pt>
                <c:pt idx="53">
                  <c:v>-6.0</c:v>
                </c:pt>
                <c:pt idx="54">
                  <c:v>6.0</c:v>
                </c:pt>
                <c:pt idx="55">
                  <c:v>-6.0</c:v>
                </c:pt>
                <c:pt idx="56">
                  <c:v>6.0</c:v>
                </c:pt>
                <c:pt idx="57">
                  <c:v>-6.0</c:v>
                </c:pt>
                <c:pt idx="58">
                  <c:v>6.0</c:v>
                </c:pt>
                <c:pt idx="59">
                  <c:v>-6.0</c:v>
                </c:pt>
                <c:pt idx="60">
                  <c:v>6.0</c:v>
                </c:pt>
                <c:pt idx="61">
                  <c:v>-6.0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228432"/>
        <c:axId val="-2038108752"/>
      </c:scatterChart>
      <c:valAx>
        <c:axId val="-20312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108752"/>
        <c:crosses val="autoZero"/>
        <c:crossBetween val="midCat"/>
      </c:valAx>
      <c:valAx>
        <c:axId val="-20381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2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'375C - 22C steps'!$F$1</c:f>
              <c:strCache>
                <c:ptCount val="1"/>
                <c:pt idx="0">
                  <c:v>setpointA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'375C - 22C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'375C - 22C steps'!$F$2:$F$65</c:f>
              <c:numCache>
                <c:formatCode>General</c:formatCode>
                <c:ptCount val="64"/>
                <c:pt idx="0">
                  <c:v>47.0</c:v>
                </c:pt>
                <c:pt idx="1">
                  <c:v>53.0</c:v>
                </c:pt>
                <c:pt idx="2">
                  <c:v>69.0</c:v>
                </c:pt>
                <c:pt idx="3">
                  <c:v>75.0</c:v>
                </c:pt>
                <c:pt idx="4">
                  <c:v>91.0</c:v>
                </c:pt>
                <c:pt idx="5">
                  <c:v>97.0</c:v>
                </c:pt>
                <c:pt idx="6">
                  <c:v>113.0</c:v>
                </c:pt>
                <c:pt idx="7">
                  <c:v>119.0</c:v>
                </c:pt>
                <c:pt idx="8">
                  <c:v>135.0</c:v>
                </c:pt>
                <c:pt idx="9">
                  <c:v>141.0</c:v>
                </c:pt>
                <c:pt idx="10">
                  <c:v>157.0</c:v>
                </c:pt>
                <c:pt idx="11">
                  <c:v>163.0</c:v>
                </c:pt>
                <c:pt idx="12">
                  <c:v>179.0</c:v>
                </c:pt>
                <c:pt idx="13">
                  <c:v>185.0</c:v>
                </c:pt>
                <c:pt idx="14">
                  <c:v>201.0</c:v>
                </c:pt>
                <c:pt idx="15">
                  <c:v>207.0</c:v>
                </c:pt>
                <c:pt idx="16">
                  <c:v>223.0</c:v>
                </c:pt>
                <c:pt idx="17">
                  <c:v>229.0</c:v>
                </c:pt>
                <c:pt idx="18">
                  <c:v>245.0</c:v>
                </c:pt>
                <c:pt idx="19">
                  <c:v>251.0</c:v>
                </c:pt>
                <c:pt idx="20">
                  <c:v>267.0</c:v>
                </c:pt>
                <c:pt idx="21">
                  <c:v>273.0</c:v>
                </c:pt>
                <c:pt idx="22">
                  <c:v>289.0</c:v>
                </c:pt>
                <c:pt idx="23">
                  <c:v>295.0</c:v>
                </c:pt>
                <c:pt idx="24">
                  <c:v>311.0</c:v>
                </c:pt>
                <c:pt idx="25">
                  <c:v>317.0</c:v>
                </c:pt>
                <c:pt idx="26">
                  <c:v>333.0</c:v>
                </c:pt>
                <c:pt idx="27">
                  <c:v>339.0</c:v>
                </c:pt>
                <c:pt idx="28">
                  <c:v>355.0</c:v>
                </c:pt>
                <c:pt idx="29">
                  <c:v>361.0</c:v>
                </c:pt>
                <c:pt idx="30">
                  <c:v>372.0</c:v>
                </c:pt>
                <c:pt idx="31">
                  <c:v>378.0</c:v>
                </c:pt>
                <c:pt idx="32">
                  <c:v>355.0</c:v>
                </c:pt>
                <c:pt idx="33">
                  <c:v>361.0</c:v>
                </c:pt>
                <c:pt idx="34">
                  <c:v>333.0</c:v>
                </c:pt>
                <c:pt idx="35">
                  <c:v>339.0</c:v>
                </c:pt>
                <c:pt idx="36">
                  <c:v>311.0</c:v>
                </c:pt>
                <c:pt idx="37">
                  <c:v>317.0</c:v>
                </c:pt>
                <c:pt idx="38">
                  <c:v>289.0</c:v>
                </c:pt>
                <c:pt idx="39">
                  <c:v>295.0</c:v>
                </c:pt>
                <c:pt idx="40">
                  <c:v>267.0</c:v>
                </c:pt>
                <c:pt idx="41">
                  <c:v>273.0</c:v>
                </c:pt>
                <c:pt idx="42">
                  <c:v>245.0</c:v>
                </c:pt>
                <c:pt idx="43">
                  <c:v>251.0</c:v>
                </c:pt>
                <c:pt idx="44">
                  <c:v>223.0</c:v>
                </c:pt>
                <c:pt idx="45">
                  <c:v>229.0</c:v>
                </c:pt>
                <c:pt idx="46">
                  <c:v>201.0</c:v>
                </c:pt>
                <c:pt idx="47">
                  <c:v>207.0</c:v>
                </c:pt>
                <c:pt idx="48">
                  <c:v>179.0</c:v>
                </c:pt>
                <c:pt idx="49">
                  <c:v>185.0</c:v>
                </c:pt>
                <c:pt idx="50">
                  <c:v>157.0</c:v>
                </c:pt>
                <c:pt idx="51">
                  <c:v>163.0</c:v>
                </c:pt>
                <c:pt idx="52">
                  <c:v>135.0</c:v>
                </c:pt>
                <c:pt idx="53">
                  <c:v>141.0</c:v>
                </c:pt>
                <c:pt idx="54">
                  <c:v>113.0</c:v>
                </c:pt>
                <c:pt idx="55">
                  <c:v>119.0</c:v>
                </c:pt>
                <c:pt idx="56">
                  <c:v>91.0</c:v>
                </c:pt>
                <c:pt idx="57">
                  <c:v>97.0</c:v>
                </c:pt>
                <c:pt idx="58">
                  <c:v>69.0</c:v>
                </c:pt>
                <c:pt idx="59">
                  <c:v>75.0</c:v>
                </c:pt>
                <c:pt idx="60">
                  <c:v>47.0</c:v>
                </c:pt>
                <c:pt idx="61">
                  <c:v>53.0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'375C - 22C steps'!$G$1</c:f>
              <c:strCache>
                <c:ptCount val="1"/>
                <c:pt idx="0">
                  <c:v>setpointB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'375C - 22C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'375C - 22C steps'!$G$2:$G$65</c:f>
              <c:numCache>
                <c:formatCode>General</c:formatCode>
                <c:ptCount val="64"/>
                <c:pt idx="0">
                  <c:v>53.0</c:v>
                </c:pt>
                <c:pt idx="1">
                  <c:v>47.0</c:v>
                </c:pt>
                <c:pt idx="2">
                  <c:v>75.0</c:v>
                </c:pt>
                <c:pt idx="3">
                  <c:v>69.0</c:v>
                </c:pt>
                <c:pt idx="4">
                  <c:v>97.0</c:v>
                </c:pt>
                <c:pt idx="5">
                  <c:v>91.0</c:v>
                </c:pt>
                <c:pt idx="6">
                  <c:v>119.0</c:v>
                </c:pt>
                <c:pt idx="7">
                  <c:v>113.0</c:v>
                </c:pt>
                <c:pt idx="8">
                  <c:v>141.0</c:v>
                </c:pt>
                <c:pt idx="9">
                  <c:v>135.0</c:v>
                </c:pt>
                <c:pt idx="10">
                  <c:v>163.0</c:v>
                </c:pt>
                <c:pt idx="11">
                  <c:v>157.0</c:v>
                </c:pt>
                <c:pt idx="12">
                  <c:v>185.0</c:v>
                </c:pt>
                <c:pt idx="13">
                  <c:v>179.0</c:v>
                </c:pt>
                <c:pt idx="14">
                  <c:v>207.0</c:v>
                </c:pt>
                <c:pt idx="15">
                  <c:v>201.0</c:v>
                </c:pt>
                <c:pt idx="16">
                  <c:v>229.0</c:v>
                </c:pt>
                <c:pt idx="17">
                  <c:v>223.0</c:v>
                </c:pt>
                <c:pt idx="18">
                  <c:v>251.0</c:v>
                </c:pt>
                <c:pt idx="19">
                  <c:v>245.0</c:v>
                </c:pt>
                <c:pt idx="20">
                  <c:v>273.0</c:v>
                </c:pt>
                <c:pt idx="21">
                  <c:v>267.0</c:v>
                </c:pt>
                <c:pt idx="22">
                  <c:v>295.0</c:v>
                </c:pt>
                <c:pt idx="23">
                  <c:v>289.0</c:v>
                </c:pt>
                <c:pt idx="24">
                  <c:v>317.0</c:v>
                </c:pt>
                <c:pt idx="25">
                  <c:v>311.0</c:v>
                </c:pt>
                <c:pt idx="26">
                  <c:v>339.0</c:v>
                </c:pt>
                <c:pt idx="27">
                  <c:v>333.0</c:v>
                </c:pt>
                <c:pt idx="28">
                  <c:v>361.0</c:v>
                </c:pt>
                <c:pt idx="29">
                  <c:v>355.0</c:v>
                </c:pt>
                <c:pt idx="30">
                  <c:v>378.0</c:v>
                </c:pt>
                <c:pt idx="31">
                  <c:v>372.0</c:v>
                </c:pt>
                <c:pt idx="32">
                  <c:v>361.0</c:v>
                </c:pt>
                <c:pt idx="33">
                  <c:v>355.0</c:v>
                </c:pt>
                <c:pt idx="34">
                  <c:v>339.0</c:v>
                </c:pt>
                <c:pt idx="35">
                  <c:v>333.0</c:v>
                </c:pt>
                <c:pt idx="36">
                  <c:v>317.0</c:v>
                </c:pt>
                <c:pt idx="37">
                  <c:v>311.0</c:v>
                </c:pt>
                <c:pt idx="38">
                  <c:v>295.0</c:v>
                </c:pt>
                <c:pt idx="39">
                  <c:v>289.0</c:v>
                </c:pt>
                <c:pt idx="40">
                  <c:v>273.0</c:v>
                </c:pt>
                <c:pt idx="41">
                  <c:v>267.0</c:v>
                </c:pt>
                <c:pt idx="42">
                  <c:v>251.0</c:v>
                </c:pt>
                <c:pt idx="43">
                  <c:v>245.0</c:v>
                </c:pt>
                <c:pt idx="44">
                  <c:v>229.0</c:v>
                </c:pt>
                <c:pt idx="45">
                  <c:v>223.0</c:v>
                </c:pt>
                <c:pt idx="46">
                  <c:v>207.0</c:v>
                </c:pt>
                <c:pt idx="47">
                  <c:v>201.0</c:v>
                </c:pt>
                <c:pt idx="48">
                  <c:v>185.0</c:v>
                </c:pt>
                <c:pt idx="49">
                  <c:v>179.0</c:v>
                </c:pt>
                <c:pt idx="50">
                  <c:v>163.0</c:v>
                </c:pt>
                <c:pt idx="51">
                  <c:v>157.0</c:v>
                </c:pt>
                <c:pt idx="52">
                  <c:v>141.0</c:v>
                </c:pt>
                <c:pt idx="53">
                  <c:v>135.0</c:v>
                </c:pt>
                <c:pt idx="54">
                  <c:v>119.0</c:v>
                </c:pt>
                <c:pt idx="55">
                  <c:v>113.0</c:v>
                </c:pt>
                <c:pt idx="56">
                  <c:v>97.0</c:v>
                </c:pt>
                <c:pt idx="57">
                  <c:v>91.0</c:v>
                </c:pt>
                <c:pt idx="58">
                  <c:v>75.0</c:v>
                </c:pt>
                <c:pt idx="59">
                  <c:v>69.0</c:v>
                </c:pt>
                <c:pt idx="60">
                  <c:v>53.0</c:v>
                </c:pt>
                <c:pt idx="61">
                  <c:v>47.0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'375C - 22C steps'!$H$1</c:f>
              <c:strCache>
                <c:ptCount val="1"/>
                <c:pt idx="0">
                  <c:v>avg 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'375C - 22C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'375C - 22C steps'!$H$2:$H$65</c:f>
              <c:numCache>
                <c:formatCode>General</c:formatCode>
                <c:ptCount val="64"/>
                <c:pt idx="0">
                  <c:v>50.0</c:v>
                </c:pt>
                <c:pt idx="1">
                  <c:v>50.0</c:v>
                </c:pt>
                <c:pt idx="2">
                  <c:v>72.0</c:v>
                </c:pt>
                <c:pt idx="3">
                  <c:v>72.0</c:v>
                </c:pt>
                <c:pt idx="4">
                  <c:v>94.0</c:v>
                </c:pt>
                <c:pt idx="5">
                  <c:v>94.0</c:v>
                </c:pt>
                <c:pt idx="6">
                  <c:v>116.0</c:v>
                </c:pt>
                <c:pt idx="7">
                  <c:v>116.0</c:v>
                </c:pt>
                <c:pt idx="8">
                  <c:v>138.0</c:v>
                </c:pt>
                <c:pt idx="9">
                  <c:v>138.0</c:v>
                </c:pt>
                <c:pt idx="10">
                  <c:v>160.0</c:v>
                </c:pt>
                <c:pt idx="11">
                  <c:v>160.0</c:v>
                </c:pt>
                <c:pt idx="12">
                  <c:v>182.0</c:v>
                </c:pt>
                <c:pt idx="13">
                  <c:v>182.0</c:v>
                </c:pt>
                <c:pt idx="14">
                  <c:v>204.0</c:v>
                </c:pt>
                <c:pt idx="15">
                  <c:v>204.0</c:v>
                </c:pt>
                <c:pt idx="16">
                  <c:v>226.0</c:v>
                </c:pt>
                <c:pt idx="17">
                  <c:v>226.0</c:v>
                </c:pt>
                <c:pt idx="18">
                  <c:v>248.0</c:v>
                </c:pt>
                <c:pt idx="19">
                  <c:v>248.0</c:v>
                </c:pt>
                <c:pt idx="20">
                  <c:v>270.0</c:v>
                </c:pt>
                <c:pt idx="21">
                  <c:v>270.0</c:v>
                </c:pt>
                <c:pt idx="22">
                  <c:v>292.0</c:v>
                </c:pt>
                <c:pt idx="23">
                  <c:v>292.0</c:v>
                </c:pt>
                <c:pt idx="24">
                  <c:v>314.0</c:v>
                </c:pt>
                <c:pt idx="25">
                  <c:v>314.0</c:v>
                </c:pt>
                <c:pt idx="26">
                  <c:v>336.0</c:v>
                </c:pt>
                <c:pt idx="27">
                  <c:v>336.0</c:v>
                </c:pt>
                <c:pt idx="28">
                  <c:v>358.0</c:v>
                </c:pt>
                <c:pt idx="29">
                  <c:v>358.0</c:v>
                </c:pt>
                <c:pt idx="30">
                  <c:v>375.0</c:v>
                </c:pt>
                <c:pt idx="31">
                  <c:v>375.0</c:v>
                </c:pt>
                <c:pt idx="32">
                  <c:v>358.0</c:v>
                </c:pt>
                <c:pt idx="33">
                  <c:v>358.0</c:v>
                </c:pt>
                <c:pt idx="34">
                  <c:v>336.0</c:v>
                </c:pt>
                <c:pt idx="35">
                  <c:v>336.0</c:v>
                </c:pt>
                <c:pt idx="36">
                  <c:v>314.0</c:v>
                </c:pt>
                <c:pt idx="37">
                  <c:v>314.0</c:v>
                </c:pt>
                <c:pt idx="38">
                  <c:v>292.0</c:v>
                </c:pt>
                <c:pt idx="39">
                  <c:v>292.0</c:v>
                </c:pt>
                <c:pt idx="40">
                  <c:v>270.0</c:v>
                </c:pt>
                <c:pt idx="41">
                  <c:v>270.0</c:v>
                </c:pt>
                <c:pt idx="42">
                  <c:v>248.0</c:v>
                </c:pt>
                <c:pt idx="43">
                  <c:v>248.0</c:v>
                </c:pt>
                <c:pt idx="44">
                  <c:v>226.0</c:v>
                </c:pt>
                <c:pt idx="45">
                  <c:v>226.0</c:v>
                </c:pt>
                <c:pt idx="46">
                  <c:v>204.0</c:v>
                </c:pt>
                <c:pt idx="47">
                  <c:v>204.0</c:v>
                </c:pt>
                <c:pt idx="48">
                  <c:v>182.0</c:v>
                </c:pt>
                <c:pt idx="49">
                  <c:v>182.0</c:v>
                </c:pt>
                <c:pt idx="50">
                  <c:v>160.0</c:v>
                </c:pt>
                <c:pt idx="51">
                  <c:v>160.0</c:v>
                </c:pt>
                <c:pt idx="52">
                  <c:v>138.0</c:v>
                </c:pt>
                <c:pt idx="53">
                  <c:v>138.0</c:v>
                </c:pt>
                <c:pt idx="54">
                  <c:v>116.0</c:v>
                </c:pt>
                <c:pt idx="55">
                  <c:v>116.0</c:v>
                </c:pt>
                <c:pt idx="56">
                  <c:v>94.0</c:v>
                </c:pt>
                <c:pt idx="57">
                  <c:v>94.0</c:v>
                </c:pt>
                <c:pt idx="58">
                  <c:v>72.0</c:v>
                </c:pt>
                <c:pt idx="59">
                  <c:v>72.0</c:v>
                </c:pt>
                <c:pt idx="60">
                  <c:v>50.0</c:v>
                </c:pt>
                <c:pt idx="61">
                  <c:v>50.0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'375C - 22C steps'!$I$1</c:f>
              <c:strCache>
                <c:ptCount val="1"/>
                <c:pt idx="0">
                  <c:v>delta temp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'375C - 22C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'375C - 22C steps'!$I$2:$I$65</c:f>
              <c:numCache>
                <c:formatCode>General</c:formatCode>
                <c:ptCount val="64"/>
                <c:pt idx="0">
                  <c:v>6.0</c:v>
                </c:pt>
                <c:pt idx="1">
                  <c:v>-6.0</c:v>
                </c:pt>
                <c:pt idx="2">
                  <c:v>6.0</c:v>
                </c:pt>
                <c:pt idx="3">
                  <c:v>-6.0</c:v>
                </c:pt>
                <c:pt idx="4">
                  <c:v>6.0</c:v>
                </c:pt>
                <c:pt idx="5">
                  <c:v>-6.0</c:v>
                </c:pt>
                <c:pt idx="6">
                  <c:v>6.0</c:v>
                </c:pt>
                <c:pt idx="7">
                  <c:v>-6.0</c:v>
                </c:pt>
                <c:pt idx="8">
                  <c:v>6.0</c:v>
                </c:pt>
                <c:pt idx="9">
                  <c:v>-6.0</c:v>
                </c:pt>
                <c:pt idx="10">
                  <c:v>6.0</c:v>
                </c:pt>
                <c:pt idx="11">
                  <c:v>-6.0</c:v>
                </c:pt>
                <c:pt idx="12">
                  <c:v>6.0</c:v>
                </c:pt>
                <c:pt idx="13">
                  <c:v>-6.0</c:v>
                </c:pt>
                <c:pt idx="14">
                  <c:v>6.0</c:v>
                </c:pt>
                <c:pt idx="15">
                  <c:v>-6.0</c:v>
                </c:pt>
                <c:pt idx="16">
                  <c:v>6.0</c:v>
                </c:pt>
                <c:pt idx="17">
                  <c:v>-6.0</c:v>
                </c:pt>
                <c:pt idx="18">
                  <c:v>6.0</c:v>
                </c:pt>
                <c:pt idx="19">
                  <c:v>-6.0</c:v>
                </c:pt>
                <c:pt idx="20">
                  <c:v>6.0</c:v>
                </c:pt>
                <c:pt idx="21">
                  <c:v>-6.0</c:v>
                </c:pt>
                <c:pt idx="22">
                  <c:v>6.0</c:v>
                </c:pt>
                <c:pt idx="23">
                  <c:v>-6.0</c:v>
                </c:pt>
                <c:pt idx="24">
                  <c:v>6.0</c:v>
                </c:pt>
                <c:pt idx="25">
                  <c:v>-6.0</c:v>
                </c:pt>
                <c:pt idx="26">
                  <c:v>6.0</c:v>
                </c:pt>
                <c:pt idx="27">
                  <c:v>-6.0</c:v>
                </c:pt>
                <c:pt idx="28">
                  <c:v>6.0</c:v>
                </c:pt>
                <c:pt idx="29">
                  <c:v>-6.0</c:v>
                </c:pt>
                <c:pt idx="30">
                  <c:v>6.0</c:v>
                </c:pt>
                <c:pt idx="31">
                  <c:v>-6.0</c:v>
                </c:pt>
                <c:pt idx="32">
                  <c:v>6.0</c:v>
                </c:pt>
                <c:pt idx="33">
                  <c:v>-6.0</c:v>
                </c:pt>
                <c:pt idx="34">
                  <c:v>6.0</c:v>
                </c:pt>
                <c:pt idx="35">
                  <c:v>-6.0</c:v>
                </c:pt>
                <c:pt idx="36">
                  <c:v>6.0</c:v>
                </c:pt>
                <c:pt idx="37">
                  <c:v>-6.0</c:v>
                </c:pt>
                <c:pt idx="38">
                  <c:v>6.0</c:v>
                </c:pt>
                <c:pt idx="39">
                  <c:v>-6.0</c:v>
                </c:pt>
                <c:pt idx="40">
                  <c:v>6.0</c:v>
                </c:pt>
                <c:pt idx="41">
                  <c:v>-6.0</c:v>
                </c:pt>
                <c:pt idx="42">
                  <c:v>6.0</c:v>
                </c:pt>
                <c:pt idx="43">
                  <c:v>-6.0</c:v>
                </c:pt>
                <c:pt idx="44">
                  <c:v>6.0</c:v>
                </c:pt>
                <c:pt idx="45">
                  <c:v>-6.0</c:v>
                </c:pt>
                <c:pt idx="46">
                  <c:v>6.0</c:v>
                </c:pt>
                <c:pt idx="47">
                  <c:v>-6.0</c:v>
                </c:pt>
                <c:pt idx="48">
                  <c:v>6.0</c:v>
                </c:pt>
                <c:pt idx="49">
                  <c:v>-6.0</c:v>
                </c:pt>
                <c:pt idx="50">
                  <c:v>6.0</c:v>
                </c:pt>
                <c:pt idx="51">
                  <c:v>-6.0</c:v>
                </c:pt>
                <c:pt idx="52">
                  <c:v>6.0</c:v>
                </c:pt>
                <c:pt idx="53">
                  <c:v>-6.0</c:v>
                </c:pt>
                <c:pt idx="54">
                  <c:v>6.0</c:v>
                </c:pt>
                <c:pt idx="55">
                  <c:v>-6.0</c:v>
                </c:pt>
                <c:pt idx="56">
                  <c:v>6.0</c:v>
                </c:pt>
                <c:pt idx="57">
                  <c:v>-6.0</c:v>
                </c:pt>
                <c:pt idx="58">
                  <c:v>6.0</c:v>
                </c:pt>
                <c:pt idx="59">
                  <c:v>-6.0</c:v>
                </c:pt>
                <c:pt idx="60">
                  <c:v>6.0</c:v>
                </c:pt>
                <c:pt idx="61">
                  <c:v>-6.0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771392"/>
        <c:axId val="-2027767936"/>
      </c:scatterChart>
      <c:valAx>
        <c:axId val="-20277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767936"/>
        <c:crosses val="autoZero"/>
        <c:crossBetween val="midCat"/>
      </c:valAx>
      <c:valAx>
        <c:axId val="-20277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77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'400C - 24C steps'!$F$1</c:f>
              <c:strCache>
                <c:ptCount val="1"/>
                <c:pt idx="0">
                  <c:v>setpointA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'400C - 24C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'400C - 24C steps'!$F$2:$F$65</c:f>
              <c:numCache>
                <c:formatCode>General</c:formatCode>
                <c:ptCount val="64"/>
                <c:pt idx="0">
                  <c:v>47.0</c:v>
                </c:pt>
                <c:pt idx="1">
                  <c:v>53.0</c:v>
                </c:pt>
                <c:pt idx="2">
                  <c:v>71.0</c:v>
                </c:pt>
                <c:pt idx="3">
                  <c:v>77.0</c:v>
                </c:pt>
                <c:pt idx="4">
                  <c:v>95.0</c:v>
                </c:pt>
                <c:pt idx="5">
                  <c:v>101.0</c:v>
                </c:pt>
                <c:pt idx="6">
                  <c:v>119.0</c:v>
                </c:pt>
                <c:pt idx="7">
                  <c:v>125.0</c:v>
                </c:pt>
                <c:pt idx="8">
                  <c:v>143.0</c:v>
                </c:pt>
                <c:pt idx="9">
                  <c:v>149.0</c:v>
                </c:pt>
                <c:pt idx="10">
                  <c:v>167.0</c:v>
                </c:pt>
                <c:pt idx="11">
                  <c:v>173.0</c:v>
                </c:pt>
                <c:pt idx="12">
                  <c:v>191.0</c:v>
                </c:pt>
                <c:pt idx="13">
                  <c:v>197.0</c:v>
                </c:pt>
                <c:pt idx="14">
                  <c:v>215.0</c:v>
                </c:pt>
                <c:pt idx="15">
                  <c:v>221.0</c:v>
                </c:pt>
                <c:pt idx="16">
                  <c:v>239.0</c:v>
                </c:pt>
                <c:pt idx="17">
                  <c:v>245.0</c:v>
                </c:pt>
                <c:pt idx="18">
                  <c:v>263.0</c:v>
                </c:pt>
                <c:pt idx="19">
                  <c:v>269.0</c:v>
                </c:pt>
                <c:pt idx="20">
                  <c:v>287.0</c:v>
                </c:pt>
                <c:pt idx="21">
                  <c:v>293.0</c:v>
                </c:pt>
                <c:pt idx="22">
                  <c:v>311.0</c:v>
                </c:pt>
                <c:pt idx="23">
                  <c:v>317.0</c:v>
                </c:pt>
                <c:pt idx="24">
                  <c:v>335.0</c:v>
                </c:pt>
                <c:pt idx="25">
                  <c:v>341.0</c:v>
                </c:pt>
                <c:pt idx="26">
                  <c:v>359.0</c:v>
                </c:pt>
                <c:pt idx="27">
                  <c:v>365.0</c:v>
                </c:pt>
                <c:pt idx="28">
                  <c:v>383.0</c:v>
                </c:pt>
                <c:pt idx="29">
                  <c:v>389.0</c:v>
                </c:pt>
                <c:pt idx="30">
                  <c:v>397.0</c:v>
                </c:pt>
                <c:pt idx="31">
                  <c:v>403.0</c:v>
                </c:pt>
                <c:pt idx="32">
                  <c:v>383.0</c:v>
                </c:pt>
                <c:pt idx="33">
                  <c:v>389.0</c:v>
                </c:pt>
                <c:pt idx="34">
                  <c:v>359.0</c:v>
                </c:pt>
                <c:pt idx="35">
                  <c:v>365.0</c:v>
                </c:pt>
                <c:pt idx="36">
                  <c:v>335.0</c:v>
                </c:pt>
                <c:pt idx="37">
                  <c:v>341.0</c:v>
                </c:pt>
                <c:pt idx="38">
                  <c:v>311.0</c:v>
                </c:pt>
                <c:pt idx="39">
                  <c:v>317.0</c:v>
                </c:pt>
                <c:pt idx="40">
                  <c:v>287.0</c:v>
                </c:pt>
                <c:pt idx="41">
                  <c:v>293.0</c:v>
                </c:pt>
                <c:pt idx="42">
                  <c:v>263.0</c:v>
                </c:pt>
                <c:pt idx="43">
                  <c:v>269.0</c:v>
                </c:pt>
                <c:pt idx="44">
                  <c:v>239.0</c:v>
                </c:pt>
                <c:pt idx="45">
                  <c:v>245.0</c:v>
                </c:pt>
                <c:pt idx="46">
                  <c:v>215.0</c:v>
                </c:pt>
                <c:pt idx="47">
                  <c:v>221.0</c:v>
                </c:pt>
                <c:pt idx="48">
                  <c:v>191.0</c:v>
                </c:pt>
                <c:pt idx="49">
                  <c:v>197.0</c:v>
                </c:pt>
                <c:pt idx="50">
                  <c:v>167.0</c:v>
                </c:pt>
                <c:pt idx="51">
                  <c:v>173.0</c:v>
                </c:pt>
                <c:pt idx="52">
                  <c:v>143.0</c:v>
                </c:pt>
                <c:pt idx="53">
                  <c:v>149.0</c:v>
                </c:pt>
                <c:pt idx="54">
                  <c:v>119.0</c:v>
                </c:pt>
                <c:pt idx="55">
                  <c:v>125.0</c:v>
                </c:pt>
                <c:pt idx="56">
                  <c:v>95.0</c:v>
                </c:pt>
                <c:pt idx="57">
                  <c:v>101.0</c:v>
                </c:pt>
                <c:pt idx="58">
                  <c:v>71.0</c:v>
                </c:pt>
                <c:pt idx="59">
                  <c:v>77.0</c:v>
                </c:pt>
                <c:pt idx="60">
                  <c:v>47.0</c:v>
                </c:pt>
                <c:pt idx="61">
                  <c:v>53.0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'400C - 24C steps'!$G$1</c:f>
              <c:strCache>
                <c:ptCount val="1"/>
                <c:pt idx="0">
                  <c:v>setpointB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'400C - 24C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'400C - 24C steps'!$G$2:$G$65</c:f>
              <c:numCache>
                <c:formatCode>General</c:formatCode>
                <c:ptCount val="64"/>
                <c:pt idx="0">
                  <c:v>53.0</c:v>
                </c:pt>
                <c:pt idx="1">
                  <c:v>47.0</c:v>
                </c:pt>
                <c:pt idx="2">
                  <c:v>77.0</c:v>
                </c:pt>
                <c:pt idx="3">
                  <c:v>71.0</c:v>
                </c:pt>
                <c:pt idx="4">
                  <c:v>101.0</c:v>
                </c:pt>
                <c:pt idx="5">
                  <c:v>95.0</c:v>
                </c:pt>
                <c:pt idx="6">
                  <c:v>125.0</c:v>
                </c:pt>
                <c:pt idx="7">
                  <c:v>119.0</c:v>
                </c:pt>
                <c:pt idx="8">
                  <c:v>149.0</c:v>
                </c:pt>
                <c:pt idx="9">
                  <c:v>143.0</c:v>
                </c:pt>
                <c:pt idx="10">
                  <c:v>173.0</c:v>
                </c:pt>
                <c:pt idx="11">
                  <c:v>167.0</c:v>
                </c:pt>
                <c:pt idx="12">
                  <c:v>197.0</c:v>
                </c:pt>
                <c:pt idx="13">
                  <c:v>191.0</c:v>
                </c:pt>
                <c:pt idx="14">
                  <c:v>221.0</c:v>
                </c:pt>
                <c:pt idx="15">
                  <c:v>215.0</c:v>
                </c:pt>
                <c:pt idx="16">
                  <c:v>245.0</c:v>
                </c:pt>
                <c:pt idx="17">
                  <c:v>239.0</c:v>
                </c:pt>
                <c:pt idx="18">
                  <c:v>269.0</c:v>
                </c:pt>
                <c:pt idx="19">
                  <c:v>263.0</c:v>
                </c:pt>
                <c:pt idx="20">
                  <c:v>293.0</c:v>
                </c:pt>
                <c:pt idx="21">
                  <c:v>287.0</c:v>
                </c:pt>
                <c:pt idx="22">
                  <c:v>317.0</c:v>
                </c:pt>
                <c:pt idx="23">
                  <c:v>311.0</c:v>
                </c:pt>
                <c:pt idx="24">
                  <c:v>341.0</c:v>
                </c:pt>
                <c:pt idx="25">
                  <c:v>335.0</c:v>
                </c:pt>
                <c:pt idx="26">
                  <c:v>365.0</c:v>
                </c:pt>
                <c:pt idx="27">
                  <c:v>359.0</c:v>
                </c:pt>
                <c:pt idx="28">
                  <c:v>389.0</c:v>
                </c:pt>
                <c:pt idx="29">
                  <c:v>383.0</c:v>
                </c:pt>
                <c:pt idx="30">
                  <c:v>403.0</c:v>
                </c:pt>
                <c:pt idx="31">
                  <c:v>397.0</c:v>
                </c:pt>
                <c:pt idx="32">
                  <c:v>389.0</c:v>
                </c:pt>
                <c:pt idx="33">
                  <c:v>383.0</c:v>
                </c:pt>
                <c:pt idx="34">
                  <c:v>365.0</c:v>
                </c:pt>
                <c:pt idx="35">
                  <c:v>359.0</c:v>
                </c:pt>
                <c:pt idx="36">
                  <c:v>341.0</c:v>
                </c:pt>
                <c:pt idx="37">
                  <c:v>335.0</c:v>
                </c:pt>
                <c:pt idx="38">
                  <c:v>317.0</c:v>
                </c:pt>
                <c:pt idx="39">
                  <c:v>311.0</c:v>
                </c:pt>
                <c:pt idx="40">
                  <c:v>293.0</c:v>
                </c:pt>
                <c:pt idx="41">
                  <c:v>287.0</c:v>
                </c:pt>
                <c:pt idx="42">
                  <c:v>269.0</c:v>
                </c:pt>
                <c:pt idx="43">
                  <c:v>263.0</c:v>
                </c:pt>
                <c:pt idx="44">
                  <c:v>245.0</c:v>
                </c:pt>
                <c:pt idx="45">
                  <c:v>239.0</c:v>
                </c:pt>
                <c:pt idx="46">
                  <c:v>221.0</c:v>
                </c:pt>
                <c:pt idx="47">
                  <c:v>215.0</c:v>
                </c:pt>
                <c:pt idx="48">
                  <c:v>197.0</c:v>
                </c:pt>
                <c:pt idx="49">
                  <c:v>191.0</c:v>
                </c:pt>
                <c:pt idx="50">
                  <c:v>173.0</c:v>
                </c:pt>
                <c:pt idx="51">
                  <c:v>167.0</c:v>
                </c:pt>
                <c:pt idx="52">
                  <c:v>149.0</c:v>
                </c:pt>
                <c:pt idx="53">
                  <c:v>143.0</c:v>
                </c:pt>
                <c:pt idx="54">
                  <c:v>125.0</c:v>
                </c:pt>
                <c:pt idx="55">
                  <c:v>119.0</c:v>
                </c:pt>
                <c:pt idx="56">
                  <c:v>101.0</c:v>
                </c:pt>
                <c:pt idx="57">
                  <c:v>95.0</c:v>
                </c:pt>
                <c:pt idx="58">
                  <c:v>77.0</c:v>
                </c:pt>
                <c:pt idx="59">
                  <c:v>71.0</c:v>
                </c:pt>
                <c:pt idx="60">
                  <c:v>53.0</c:v>
                </c:pt>
                <c:pt idx="61">
                  <c:v>47.0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'400C - 24C steps'!$H$1</c:f>
              <c:strCache>
                <c:ptCount val="1"/>
                <c:pt idx="0">
                  <c:v>avg 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'400C - 24C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'400C - 24C steps'!$H$2:$H$65</c:f>
              <c:numCache>
                <c:formatCode>General</c:formatCode>
                <c:ptCount val="64"/>
                <c:pt idx="0">
                  <c:v>50.0</c:v>
                </c:pt>
                <c:pt idx="1">
                  <c:v>50.0</c:v>
                </c:pt>
                <c:pt idx="2">
                  <c:v>74.0</c:v>
                </c:pt>
                <c:pt idx="3">
                  <c:v>74.0</c:v>
                </c:pt>
                <c:pt idx="4">
                  <c:v>98.0</c:v>
                </c:pt>
                <c:pt idx="5">
                  <c:v>98.0</c:v>
                </c:pt>
                <c:pt idx="6">
                  <c:v>122.0</c:v>
                </c:pt>
                <c:pt idx="7">
                  <c:v>122.0</c:v>
                </c:pt>
                <c:pt idx="8">
                  <c:v>146.0</c:v>
                </c:pt>
                <c:pt idx="9">
                  <c:v>146.0</c:v>
                </c:pt>
                <c:pt idx="10">
                  <c:v>170.0</c:v>
                </c:pt>
                <c:pt idx="11">
                  <c:v>170.0</c:v>
                </c:pt>
                <c:pt idx="12">
                  <c:v>194.0</c:v>
                </c:pt>
                <c:pt idx="13">
                  <c:v>194.0</c:v>
                </c:pt>
                <c:pt idx="14">
                  <c:v>218.0</c:v>
                </c:pt>
                <c:pt idx="15">
                  <c:v>218.0</c:v>
                </c:pt>
                <c:pt idx="16">
                  <c:v>242.0</c:v>
                </c:pt>
                <c:pt idx="17">
                  <c:v>242.0</c:v>
                </c:pt>
                <c:pt idx="18">
                  <c:v>266.0</c:v>
                </c:pt>
                <c:pt idx="19">
                  <c:v>266.0</c:v>
                </c:pt>
                <c:pt idx="20">
                  <c:v>290.0</c:v>
                </c:pt>
                <c:pt idx="21">
                  <c:v>290.0</c:v>
                </c:pt>
                <c:pt idx="22">
                  <c:v>314.0</c:v>
                </c:pt>
                <c:pt idx="23">
                  <c:v>314.0</c:v>
                </c:pt>
                <c:pt idx="24">
                  <c:v>338.0</c:v>
                </c:pt>
                <c:pt idx="25">
                  <c:v>338.0</c:v>
                </c:pt>
                <c:pt idx="26">
                  <c:v>362.0</c:v>
                </c:pt>
                <c:pt idx="27">
                  <c:v>362.0</c:v>
                </c:pt>
                <c:pt idx="28">
                  <c:v>386.0</c:v>
                </c:pt>
                <c:pt idx="29">
                  <c:v>386.0</c:v>
                </c:pt>
                <c:pt idx="30">
                  <c:v>400.0</c:v>
                </c:pt>
                <c:pt idx="31">
                  <c:v>400.0</c:v>
                </c:pt>
                <c:pt idx="32">
                  <c:v>386.0</c:v>
                </c:pt>
                <c:pt idx="33">
                  <c:v>386.0</c:v>
                </c:pt>
                <c:pt idx="34">
                  <c:v>362.0</c:v>
                </c:pt>
                <c:pt idx="35">
                  <c:v>362.0</c:v>
                </c:pt>
                <c:pt idx="36">
                  <c:v>338.0</c:v>
                </c:pt>
                <c:pt idx="37">
                  <c:v>338.0</c:v>
                </c:pt>
                <c:pt idx="38">
                  <c:v>314.0</c:v>
                </c:pt>
                <c:pt idx="39">
                  <c:v>314.0</c:v>
                </c:pt>
                <c:pt idx="40">
                  <c:v>290.0</c:v>
                </c:pt>
                <c:pt idx="41">
                  <c:v>290.0</c:v>
                </c:pt>
                <c:pt idx="42">
                  <c:v>266.0</c:v>
                </c:pt>
                <c:pt idx="43">
                  <c:v>266.0</c:v>
                </c:pt>
                <c:pt idx="44">
                  <c:v>242.0</c:v>
                </c:pt>
                <c:pt idx="45">
                  <c:v>242.0</c:v>
                </c:pt>
                <c:pt idx="46">
                  <c:v>218.0</c:v>
                </c:pt>
                <c:pt idx="47">
                  <c:v>218.0</c:v>
                </c:pt>
                <c:pt idx="48">
                  <c:v>194.0</c:v>
                </c:pt>
                <c:pt idx="49">
                  <c:v>194.0</c:v>
                </c:pt>
                <c:pt idx="50">
                  <c:v>170.0</c:v>
                </c:pt>
                <c:pt idx="51">
                  <c:v>170.0</c:v>
                </c:pt>
                <c:pt idx="52">
                  <c:v>146.0</c:v>
                </c:pt>
                <c:pt idx="53">
                  <c:v>146.0</c:v>
                </c:pt>
                <c:pt idx="54">
                  <c:v>122.0</c:v>
                </c:pt>
                <c:pt idx="55">
                  <c:v>122.0</c:v>
                </c:pt>
                <c:pt idx="56">
                  <c:v>98.0</c:v>
                </c:pt>
                <c:pt idx="57">
                  <c:v>98.0</c:v>
                </c:pt>
                <c:pt idx="58">
                  <c:v>74.0</c:v>
                </c:pt>
                <c:pt idx="59">
                  <c:v>74.0</c:v>
                </c:pt>
                <c:pt idx="60">
                  <c:v>50.0</c:v>
                </c:pt>
                <c:pt idx="61">
                  <c:v>50.0</c:v>
                </c:pt>
                <c:pt idx="62">
                  <c:v>35.0</c:v>
                </c:pt>
                <c:pt idx="63">
                  <c:v>35.0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'400C - 24C steps'!$I$1</c:f>
              <c:strCache>
                <c:ptCount val="1"/>
                <c:pt idx="0">
                  <c:v>delta temp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'400C - 24C steps'!$D$2:$D$65</c:f>
              <c:numCache>
                <c:formatCode>General</c:formatCode>
                <c:ptCount val="64"/>
                <c:pt idx="0">
                  <c:v>4.0</c:v>
                </c:pt>
                <c:pt idx="1">
                  <c:v>24.0</c:v>
                </c:pt>
                <c:pt idx="2">
                  <c:v>27.0</c:v>
                </c:pt>
                <c:pt idx="3">
                  <c:v>41.0</c:v>
                </c:pt>
                <c:pt idx="4">
                  <c:v>44.0</c:v>
                </c:pt>
                <c:pt idx="5">
                  <c:v>55.0</c:v>
                </c:pt>
                <c:pt idx="6">
                  <c:v>58.0</c:v>
                </c:pt>
                <c:pt idx="7">
                  <c:v>66.0</c:v>
                </c:pt>
                <c:pt idx="8">
                  <c:v>69.0</c:v>
                </c:pt>
                <c:pt idx="9">
                  <c:v>77.0</c:v>
                </c:pt>
                <c:pt idx="10">
                  <c:v>80.0</c:v>
                </c:pt>
                <c:pt idx="11">
                  <c:v>88.0</c:v>
                </c:pt>
                <c:pt idx="12">
                  <c:v>91.0</c:v>
                </c:pt>
                <c:pt idx="13">
                  <c:v>99.0</c:v>
                </c:pt>
                <c:pt idx="14">
                  <c:v>102.0</c:v>
                </c:pt>
                <c:pt idx="15">
                  <c:v>110.0</c:v>
                </c:pt>
                <c:pt idx="16">
                  <c:v>113.0</c:v>
                </c:pt>
                <c:pt idx="17">
                  <c:v>121.0</c:v>
                </c:pt>
                <c:pt idx="18">
                  <c:v>124.0</c:v>
                </c:pt>
                <c:pt idx="19">
                  <c:v>132.0</c:v>
                </c:pt>
                <c:pt idx="20">
                  <c:v>135.0</c:v>
                </c:pt>
                <c:pt idx="21">
                  <c:v>143.0</c:v>
                </c:pt>
                <c:pt idx="22">
                  <c:v>146.0</c:v>
                </c:pt>
                <c:pt idx="23">
                  <c:v>154.0</c:v>
                </c:pt>
                <c:pt idx="24">
                  <c:v>157.0</c:v>
                </c:pt>
                <c:pt idx="25">
                  <c:v>165.0</c:v>
                </c:pt>
                <c:pt idx="26">
                  <c:v>168.0</c:v>
                </c:pt>
                <c:pt idx="27">
                  <c:v>176.0</c:v>
                </c:pt>
                <c:pt idx="28">
                  <c:v>179.0</c:v>
                </c:pt>
                <c:pt idx="29">
                  <c:v>187.0</c:v>
                </c:pt>
                <c:pt idx="30">
                  <c:v>190.0</c:v>
                </c:pt>
                <c:pt idx="31">
                  <c:v>198.0</c:v>
                </c:pt>
                <c:pt idx="32">
                  <c:v>202.0</c:v>
                </c:pt>
                <c:pt idx="33">
                  <c:v>210.0</c:v>
                </c:pt>
                <c:pt idx="34">
                  <c:v>214.0</c:v>
                </c:pt>
                <c:pt idx="35">
                  <c:v>222.0</c:v>
                </c:pt>
                <c:pt idx="36">
                  <c:v>226.0</c:v>
                </c:pt>
                <c:pt idx="37">
                  <c:v>234.0</c:v>
                </c:pt>
                <c:pt idx="38">
                  <c:v>238.0</c:v>
                </c:pt>
                <c:pt idx="39">
                  <c:v>246.0</c:v>
                </c:pt>
                <c:pt idx="40">
                  <c:v>250.0</c:v>
                </c:pt>
                <c:pt idx="41">
                  <c:v>258.0</c:v>
                </c:pt>
                <c:pt idx="42">
                  <c:v>262.0</c:v>
                </c:pt>
                <c:pt idx="43">
                  <c:v>270.0</c:v>
                </c:pt>
                <c:pt idx="44">
                  <c:v>274.0</c:v>
                </c:pt>
                <c:pt idx="45">
                  <c:v>282.0</c:v>
                </c:pt>
                <c:pt idx="46">
                  <c:v>288.0</c:v>
                </c:pt>
                <c:pt idx="47">
                  <c:v>296.0</c:v>
                </c:pt>
                <c:pt idx="48">
                  <c:v>304.0</c:v>
                </c:pt>
                <c:pt idx="49">
                  <c:v>312.0</c:v>
                </c:pt>
                <c:pt idx="50">
                  <c:v>320.0</c:v>
                </c:pt>
                <c:pt idx="51">
                  <c:v>328.0</c:v>
                </c:pt>
                <c:pt idx="52">
                  <c:v>340.0</c:v>
                </c:pt>
                <c:pt idx="53">
                  <c:v>348.0</c:v>
                </c:pt>
                <c:pt idx="54">
                  <c:v>360.0</c:v>
                </c:pt>
                <c:pt idx="55">
                  <c:v>368.0</c:v>
                </c:pt>
                <c:pt idx="56">
                  <c:v>384.0</c:v>
                </c:pt>
                <c:pt idx="57">
                  <c:v>396.0</c:v>
                </c:pt>
                <c:pt idx="58">
                  <c:v>420.0</c:v>
                </c:pt>
                <c:pt idx="59">
                  <c:v>440.0</c:v>
                </c:pt>
                <c:pt idx="60">
                  <c:v>464.0</c:v>
                </c:pt>
                <c:pt idx="61">
                  <c:v>488.0</c:v>
                </c:pt>
                <c:pt idx="62">
                  <c:v>489.0</c:v>
                </c:pt>
                <c:pt idx="63">
                  <c:v>490.0</c:v>
                </c:pt>
              </c:numCache>
            </c:numRef>
          </c:xVal>
          <c:yVal>
            <c:numRef>
              <c:f>'400C - 24C steps'!$I$2:$I$65</c:f>
              <c:numCache>
                <c:formatCode>General</c:formatCode>
                <c:ptCount val="64"/>
                <c:pt idx="0">
                  <c:v>6.0</c:v>
                </c:pt>
                <c:pt idx="1">
                  <c:v>-6.0</c:v>
                </c:pt>
                <c:pt idx="2">
                  <c:v>6.0</c:v>
                </c:pt>
                <c:pt idx="3">
                  <c:v>-6.0</c:v>
                </c:pt>
                <c:pt idx="4">
                  <c:v>6.0</c:v>
                </c:pt>
                <c:pt idx="5">
                  <c:v>-6.0</c:v>
                </c:pt>
                <c:pt idx="6">
                  <c:v>6.0</c:v>
                </c:pt>
                <c:pt idx="7">
                  <c:v>-6.0</c:v>
                </c:pt>
                <c:pt idx="8">
                  <c:v>6.0</c:v>
                </c:pt>
                <c:pt idx="9">
                  <c:v>-6.0</c:v>
                </c:pt>
                <c:pt idx="10">
                  <c:v>6.0</c:v>
                </c:pt>
                <c:pt idx="11">
                  <c:v>-6.0</c:v>
                </c:pt>
                <c:pt idx="12">
                  <c:v>6.0</c:v>
                </c:pt>
                <c:pt idx="13">
                  <c:v>-6.0</c:v>
                </c:pt>
                <c:pt idx="14">
                  <c:v>6.0</c:v>
                </c:pt>
                <c:pt idx="15">
                  <c:v>-6.0</c:v>
                </c:pt>
                <c:pt idx="16">
                  <c:v>6.0</c:v>
                </c:pt>
                <c:pt idx="17">
                  <c:v>-6.0</c:v>
                </c:pt>
                <c:pt idx="18">
                  <c:v>6.0</c:v>
                </c:pt>
                <c:pt idx="19">
                  <c:v>-6.0</c:v>
                </c:pt>
                <c:pt idx="20">
                  <c:v>6.0</c:v>
                </c:pt>
                <c:pt idx="21">
                  <c:v>-6.0</c:v>
                </c:pt>
                <c:pt idx="22">
                  <c:v>6.0</c:v>
                </c:pt>
                <c:pt idx="23">
                  <c:v>-6.0</c:v>
                </c:pt>
                <c:pt idx="24">
                  <c:v>6.0</c:v>
                </c:pt>
                <c:pt idx="25">
                  <c:v>-6.0</c:v>
                </c:pt>
                <c:pt idx="26">
                  <c:v>6.0</c:v>
                </c:pt>
                <c:pt idx="27">
                  <c:v>-6.0</c:v>
                </c:pt>
                <c:pt idx="28">
                  <c:v>6.0</c:v>
                </c:pt>
                <c:pt idx="29">
                  <c:v>-6.0</c:v>
                </c:pt>
                <c:pt idx="30">
                  <c:v>6.0</c:v>
                </c:pt>
                <c:pt idx="31">
                  <c:v>-6.0</c:v>
                </c:pt>
                <c:pt idx="32">
                  <c:v>6.0</c:v>
                </c:pt>
                <c:pt idx="33">
                  <c:v>-6.0</c:v>
                </c:pt>
                <c:pt idx="34">
                  <c:v>6.0</c:v>
                </c:pt>
                <c:pt idx="35">
                  <c:v>-6.0</c:v>
                </c:pt>
                <c:pt idx="36">
                  <c:v>6.0</c:v>
                </c:pt>
                <c:pt idx="37">
                  <c:v>-6.0</c:v>
                </c:pt>
                <c:pt idx="38">
                  <c:v>6.0</c:v>
                </c:pt>
                <c:pt idx="39">
                  <c:v>-6.0</c:v>
                </c:pt>
                <c:pt idx="40">
                  <c:v>6.0</c:v>
                </c:pt>
                <c:pt idx="41">
                  <c:v>-6.0</c:v>
                </c:pt>
                <c:pt idx="42">
                  <c:v>6.0</c:v>
                </c:pt>
                <c:pt idx="43">
                  <c:v>-6.0</c:v>
                </c:pt>
                <c:pt idx="44">
                  <c:v>6.0</c:v>
                </c:pt>
                <c:pt idx="45">
                  <c:v>-6.0</c:v>
                </c:pt>
                <c:pt idx="46">
                  <c:v>6.0</c:v>
                </c:pt>
                <c:pt idx="47">
                  <c:v>-6.0</c:v>
                </c:pt>
                <c:pt idx="48">
                  <c:v>6.0</c:v>
                </c:pt>
                <c:pt idx="49">
                  <c:v>-6.0</c:v>
                </c:pt>
                <c:pt idx="50">
                  <c:v>6.0</c:v>
                </c:pt>
                <c:pt idx="51">
                  <c:v>-6.0</c:v>
                </c:pt>
                <c:pt idx="52">
                  <c:v>6.0</c:v>
                </c:pt>
                <c:pt idx="53">
                  <c:v>-6.0</c:v>
                </c:pt>
                <c:pt idx="54">
                  <c:v>6.0</c:v>
                </c:pt>
                <c:pt idx="55">
                  <c:v>-6.0</c:v>
                </c:pt>
                <c:pt idx="56">
                  <c:v>6.0</c:v>
                </c:pt>
                <c:pt idx="57">
                  <c:v>-6.0</c:v>
                </c:pt>
                <c:pt idx="58">
                  <c:v>6.0</c:v>
                </c:pt>
                <c:pt idx="59">
                  <c:v>-6.0</c:v>
                </c:pt>
                <c:pt idx="60">
                  <c:v>6.0</c:v>
                </c:pt>
                <c:pt idx="61">
                  <c:v>-6.0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770736"/>
        <c:axId val="-2038791680"/>
      </c:scatterChart>
      <c:valAx>
        <c:axId val="-20387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791680"/>
        <c:crosses val="autoZero"/>
        <c:crossBetween val="midCat"/>
      </c:valAx>
      <c:valAx>
        <c:axId val="-20387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77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65</xdr:row>
      <xdr:rowOff>31750</xdr:rowOff>
    </xdr:from>
    <xdr:to>
      <xdr:col>11</xdr:col>
      <xdr:colOff>723900</xdr:colOff>
      <xdr:row>101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65</xdr:row>
      <xdr:rowOff>31750</xdr:rowOff>
    </xdr:from>
    <xdr:to>
      <xdr:col>11</xdr:col>
      <xdr:colOff>723900</xdr:colOff>
      <xdr:row>101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65</xdr:row>
      <xdr:rowOff>31750</xdr:rowOff>
    </xdr:from>
    <xdr:to>
      <xdr:col>11</xdr:col>
      <xdr:colOff>723900</xdr:colOff>
      <xdr:row>101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65</xdr:row>
      <xdr:rowOff>31750</xdr:rowOff>
    </xdr:from>
    <xdr:to>
      <xdr:col>11</xdr:col>
      <xdr:colOff>723900</xdr:colOff>
      <xdr:row>101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65</xdr:row>
      <xdr:rowOff>31750</xdr:rowOff>
    </xdr:from>
    <xdr:to>
      <xdr:col>11</xdr:col>
      <xdr:colOff>723900</xdr:colOff>
      <xdr:row>101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0</xdr:row>
      <xdr:rowOff>63500</xdr:rowOff>
    </xdr:from>
    <xdr:to>
      <xdr:col>24</xdr:col>
      <xdr:colOff>304800</xdr:colOff>
      <xdr:row>63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0</xdr:row>
      <xdr:rowOff>63500</xdr:rowOff>
    </xdr:from>
    <xdr:to>
      <xdr:col>24</xdr:col>
      <xdr:colOff>304800</xdr:colOff>
      <xdr:row>63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0</xdr:row>
      <xdr:rowOff>63500</xdr:rowOff>
    </xdr:from>
    <xdr:to>
      <xdr:col>24</xdr:col>
      <xdr:colOff>304800</xdr:colOff>
      <xdr:row>63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65</xdr:row>
      <xdr:rowOff>31750</xdr:rowOff>
    </xdr:from>
    <xdr:to>
      <xdr:col>11</xdr:col>
      <xdr:colOff>723900</xdr:colOff>
      <xdr:row>101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65</xdr:row>
      <xdr:rowOff>31750</xdr:rowOff>
    </xdr:from>
    <xdr:to>
      <xdr:col>11</xdr:col>
      <xdr:colOff>723900</xdr:colOff>
      <xdr:row>101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65</xdr:row>
      <xdr:rowOff>31750</xdr:rowOff>
    </xdr:from>
    <xdr:to>
      <xdr:col>11</xdr:col>
      <xdr:colOff>723900</xdr:colOff>
      <xdr:row>101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65</xdr:row>
      <xdr:rowOff>31750</xdr:rowOff>
    </xdr:from>
    <xdr:to>
      <xdr:col>11</xdr:col>
      <xdr:colOff>723900</xdr:colOff>
      <xdr:row>101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65</xdr:row>
      <xdr:rowOff>31750</xdr:rowOff>
    </xdr:from>
    <xdr:to>
      <xdr:col>11</xdr:col>
      <xdr:colOff>723900</xdr:colOff>
      <xdr:row>101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65</xdr:row>
      <xdr:rowOff>31750</xdr:rowOff>
    </xdr:from>
    <xdr:to>
      <xdr:col>11</xdr:col>
      <xdr:colOff>723900</xdr:colOff>
      <xdr:row>101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65</xdr:row>
      <xdr:rowOff>31750</xdr:rowOff>
    </xdr:from>
    <xdr:to>
      <xdr:col>11</xdr:col>
      <xdr:colOff>723900</xdr:colOff>
      <xdr:row>101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65</xdr:row>
      <xdr:rowOff>31750</xdr:rowOff>
    </xdr:from>
    <xdr:to>
      <xdr:col>11</xdr:col>
      <xdr:colOff>723900</xdr:colOff>
      <xdr:row>101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5"/>
  <sheetViews>
    <sheetView workbookViewId="0">
      <selection activeCell="H2" sqref="H2:H63"/>
    </sheetView>
  </sheetViews>
  <sheetFormatPr baseColWidth="10" defaultRowHeight="16" x14ac:dyDescent="0.2"/>
  <sheetData>
    <row r="1" spans="1:9" s="1" customFormat="1" x14ac:dyDescent="0.2">
      <c r="A1" s="1" t="s">
        <v>8</v>
      </c>
      <c r="B1" s="1" t="s">
        <v>6</v>
      </c>
      <c r="C1" s="1" t="s">
        <v>7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 x14ac:dyDescent="0.2">
      <c r="A2">
        <v>0</v>
      </c>
      <c r="B2">
        <f t="shared" ref="B2:B65" si="0">QUOTIENT(A2,8)</f>
        <v>0</v>
      </c>
      <c r="C2">
        <f t="shared" ref="C2:C65" si="1">MOD(A2,8)</f>
        <v>0</v>
      </c>
      <c r="D2">
        <v>4</v>
      </c>
      <c r="E2">
        <v>4</v>
      </c>
      <c r="F2">
        <v>47</v>
      </c>
      <c r="G2">
        <v>53</v>
      </c>
      <c r="H2">
        <f t="shared" ref="H2:H65" si="2">AVERAGE(F2:G2)</f>
        <v>50</v>
      </c>
      <c r="I2">
        <f t="shared" ref="I2:I65" si="3">G2-F2</f>
        <v>6</v>
      </c>
    </row>
    <row r="3" spans="1:9" x14ac:dyDescent="0.2">
      <c r="A3">
        <f t="shared" ref="A3:A65" si="4">A2+1</f>
        <v>1</v>
      </c>
      <c r="B3">
        <f t="shared" si="0"/>
        <v>0</v>
      </c>
      <c r="C3">
        <f t="shared" si="1"/>
        <v>1</v>
      </c>
      <c r="D3">
        <f>D2+E3</f>
        <v>24</v>
      </c>
      <c r="E3">
        <v>20</v>
      </c>
      <c r="F3">
        <f>MOD(A3,2)*(F2+6)+MOD(A3+1,2)*(F2+10-6)</f>
        <v>53</v>
      </c>
      <c r="G3">
        <f>MOD(A3,2)*(G2-6)+MOD(A3+1,2)*(G2+10+6)</f>
        <v>47</v>
      </c>
      <c r="H3">
        <f t="shared" si="2"/>
        <v>50</v>
      </c>
      <c r="I3">
        <f t="shared" si="3"/>
        <v>-6</v>
      </c>
    </row>
    <row r="4" spans="1:9" x14ac:dyDescent="0.2">
      <c r="A4">
        <f t="shared" si="4"/>
        <v>2</v>
      </c>
      <c r="B4">
        <f t="shared" si="0"/>
        <v>0</v>
      </c>
      <c r="C4">
        <f t="shared" si="1"/>
        <v>2</v>
      </c>
      <c r="D4">
        <f t="shared" ref="D4:D65" si="5">D3+E4</f>
        <v>27</v>
      </c>
      <c r="E4">
        <v>3</v>
      </c>
      <c r="F4">
        <f t="shared" ref="F4:F65" si="6">MOD(A4,2)*(F3+6)+MOD(A4+1,2)*(F3+10-6)</f>
        <v>57</v>
      </c>
      <c r="G4">
        <f t="shared" ref="G4:G65" si="7">MOD(A4,2)*(G3-6)+MOD(A4+1,2)*(G3+10+6)</f>
        <v>63</v>
      </c>
      <c r="H4">
        <f t="shared" si="2"/>
        <v>60</v>
      </c>
      <c r="I4">
        <f t="shared" si="3"/>
        <v>6</v>
      </c>
    </row>
    <row r="5" spans="1:9" x14ac:dyDescent="0.2">
      <c r="A5">
        <f t="shared" si="4"/>
        <v>3</v>
      </c>
      <c r="B5">
        <f t="shared" si="0"/>
        <v>0</v>
      </c>
      <c r="C5">
        <f t="shared" si="1"/>
        <v>3</v>
      </c>
      <c r="D5">
        <f t="shared" si="5"/>
        <v>41</v>
      </c>
      <c r="E5">
        <v>14</v>
      </c>
      <c r="F5">
        <f t="shared" si="6"/>
        <v>63</v>
      </c>
      <c r="G5">
        <f t="shared" si="7"/>
        <v>57</v>
      </c>
      <c r="H5">
        <f t="shared" si="2"/>
        <v>60</v>
      </c>
      <c r="I5">
        <f t="shared" si="3"/>
        <v>-6</v>
      </c>
    </row>
    <row r="6" spans="1:9" x14ac:dyDescent="0.2">
      <c r="A6">
        <f t="shared" si="4"/>
        <v>4</v>
      </c>
      <c r="B6">
        <f t="shared" si="0"/>
        <v>0</v>
      </c>
      <c r="C6">
        <f t="shared" si="1"/>
        <v>4</v>
      </c>
      <c r="D6">
        <f t="shared" si="5"/>
        <v>44</v>
      </c>
      <c r="E6">
        <v>3</v>
      </c>
      <c r="F6">
        <f t="shared" si="6"/>
        <v>67</v>
      </c>
      <c r="G6">
        <f t="shared" si="7"/>
        <v>73</v>
      </c>
      <c r="H6">
        <f t="shared" si="2"/>
        <v>70</v>
      </c>
      <c r="I6">
        <f t="shared" si="3"/>
        <v>6</v>
      </c>
    </row>
    <row r="7" spans="1:9" x14ac:dyDescent="0.2">
      <c r="A7">
        <f t="shared" si="4"/>
        <v>5</v>
      </c>
      <c r="B7">
        <f t="shared" si="0"/>
        <v>0</v>
      </c>
      <c r="C7">
        <f t="shared" si="1"/>
        <v>5</v>
      </c>
      <c r="D7">
        <f t="shared" si="5"/>
        <v>55</v>
      </c>
      <c r="E7">
        <v>11</v>
      </c>
      <c r="F7">
        <f t="shared" si="6"/>
        <v>73</v>
      </c>
      <c r="G7">
        <f t="shared" si="7"/>
        <v>67</v>
      </c>
      <c r="H7">
        <f t="shared" si="2"/>
        <v>70</v>
      </c>
      <c r="I7">
        <f>G5-F5</f>
        <v>-6</v>
      </c>
    </row>
    <row r="8" spans="1:9" x14ac:dyDescent="0.2">
      <c r="A8">
        <f t="shared" si="4"/>
        <v>6</v>
      </c>
      <c r="B8">
        <f t="shared" si="0"/>
        <v>0</v>
      </c>
      <c r="C8">
        <f t="shared" si="1"/>
        <v>6</v>
      </c>
      <c r="D8">
        <f t="shared" si="5"/>
        <v>58</v>
      </c>
      <c r="E8">
        <v>3</v>
      </c>
      <c r="F8">
        <f t="shared" si="6"/>
        <v>77</v>
      </c>
      <c r="G8">
        <f t="shared" si="7"/>
        <v>83</v>
      </c>
      <c r="H8">
        <f t="shared" si="2"/>
        <v>80</v>
      </c>
      <c r="I8">
        <f t="shared" si="3"/>
        <v>6</v>
      </c>
    </row>
    <row r="9" spans="1:9" x14ac:dyDescent="0.2">
      <c r="A9">
        <f t="shared" si="4"/>
        <v>7</v>
      </c>
      <c r="B9">
        <f t="shared" si="0"/>
        <v>0</v>
      </c>
      <c r="C9">
        <f t="shared" si="1"/>
        <v>7</v>
      </c>
      <c r="D9">
        <f t="shared" si="5"/>
        <v>66</v>
      </c>
      <c r="E9">
        <v>8</v>
      </c>
      <c r="F9">
        <f t="shared" si="6"/>
        <v>83</v>
      </c>
      <c r="G9">
        <f t="shared" si="7"/>
        <v>77</v>
      </c>
      <c r="H9">
        <f t="shared" si="2"/>
        <v>80</v>
      </c>
      <c r="I9">
        <f t="shared" si="3"/>
        <v>-6</v>
      </c>
    </row>
    <row r="10" spans="1:9" x14ac:dyDescent="0.2">
      <c r="A10">
        <f t="shared" si="4"/>
        <v>8</v>
      </c>
      <c r="B10">
        <f t="shared" si="0"/>
        <v>1</v>
      </c>
      <c r="C10">
        <f t="shared" si="1"/>
        <v>0</v>
      </c>
      <c r="D10">
        <f t="shared" si="5"/>
        <v>69</v>
      </c>
      <c r="E10">
        <v>3</v>
      </c>
      <c r="F10">
        <f t="shared" si="6"/>
        <v>87</v>
      </c>
      <c r="G10">
        <f t="shared" si="7"/>
        <v>93</v>
      </c>
      <c r="H10">
        <f t="shared" si="2"/>
        <v>90</v>
      </c>
      <c r="I10">
        <f t="shared" si="3"/>
        <v>6</v>
      </c>
    </row>
    <row r="11" spans="1:9" x14ac:dyDescent="0.2">
      <c r="A11">
        <f t="shared" si="4"/>
        <v>9</v>
      </c>
      <c r="B11">
        <f t="shared" si="0"/>
        <v>1</v>
      </c>
      <c r="C11">
        <f t="shared" si="1"/>
        <v>1</v>
      </c>
      <c r="D11">
        <f t="shared" si="5"/>
        <v>77</v>
      </c>
      <c r="E11">
        <v>8</v>
      </c>
      <c r="F11">
        <f t="shared" si="6"/>
        <v>93</v>
      </c>
      <c r="G11">
        <f t="shared" si="7"/>
        <v>87</v>
      </c>
      <c r="H11">
        <f t="shared" si="2"/>
        <v>90</v>
      </c>
      <c r="I11">
        <f t="shared" si="3"/>
        <v>-6</v>
      </c>
    </row>
    <row r="12" spans="1:9" x14ac:dyDescent="0.2">
      <c r="A12">
        <f t="shared" si="4"/>
        <v>10</v>
      </c>
      <c r="B12">
        <f t="shared" si="0"/>
        <v>1</v>
      </c>
      <c r="C12">
        <f t="shared" si="1"/>
        <v>2</v>
      </c>
      <c r="D12">
        <f t="shared" si="5"/>
        <v>80</v>
      </c>
      <c r="E12">
        <v>3</v>
      </c>
      <c r="F12">
        <f t="shared" si="6"/>
        <v>97</v>
      </c>
      <c r="G12">
        <f t="shared" si="7"/>
        <v>103</v>
      </c>
      <c r="H12">
        <f t="shared" si="2"/>
        <v>100</v>
      </c>
      <c r="I12">
        <f t="shared" si="3"/>
        <v>6</v>
      </c>
    </row>
    <row r="13" spans="1:9" x14ac:dyDescent="0.2">
      <c r="A13">
        <f t="shared" si="4"/>
        <v>11</v>
      </c>
      <c r="B13">
        <f t="shared" si="0"/>
        <v>1</v>
      </c>
      <c r="C13">
        <f t="shared" si="1"/>
        <v>3</v>
      </c>
      <c r="D13">
        <f t="shared" si="5"/>
        <v>88</v>
      </c>
      <c r="E13">
        <v>8</v>
      </c>
      <c r="F13">
        <f t="shared" si="6"/>
        <v>103</v>
      </c>
      <c r="G13">
        <f t="shared" si="7"/>
        <v>97</v>
      </c>
      <c r="H13">
        <f t="shared" si="2"/>
        <v>100</v>
      </c>
      <c r="I13">
        <f t="shared" si="3"/>
        <v>-6</v>
      </c>
    </row>
    <row r="14" spans="1:9" x14ac:dyDescent="0.2">
      <c r="A14">
        <f t="shared" si="4"/>
        <v>12</v>
      </c>
      <c r="B14">
        <f t="shared" si="0"/>
        <v>1</v>
      </c>
      <c r="C14">
        <f t="shared" si="1"/>
        <v>4</v>
      </c>
      <c r="D14">
        <f t="shared" si="5"/>
        <v>91</v>
      </c>
      <c r="E14">
        <v>3</v>
      </c>
      <c r="F14">
        <f t="shared" si="6"/>
        <v>107</v>
      </c>
      <c r="G14">
        <f t="shared" si="7"/>
        <v>113</v>
      </c>
      <c r="H14">
        <f t="shared" si="2"/>
        <v>110</v>
      </c>
      <c r="I14">
        <f t="shared" si="3"/>
        <v>6</v>
      </c>
    </row>
    <row r="15" spans="1:9" x14ac:dyDescent="0.2">
      <c r="A15">
        <f t="shared" si="4"/>
        <v>13</v>
      </c>
      <c r="B15">
        <f t="shared" si="0"/>
        <v>1</v>
      </c>
      <c r="C15">
        <f t="shared" si="1"/>
        <v>5</v>
      </c>
      <c r="D15">
        <f t="shared" si="5"/>
        <v>99</v>
      </c>
      <c r="E15">
        <v>8</v>
      </c>
      <c r="F15">
        <f t="shared" si="6"/>
        <v>113</v>
      </c>
      <c r="G15">
        <f t="shared" si="7"/>
        <v>107</v>
      </c>
      <c r="H15">
        <f t="shared" si="2"/>
        <v>110</v>
      </c>
      <c r="I15">
        <f t="shared" si="3"/>
        <v>-6</v>
      </c>
    </row>
    <row r="16" spans="1:9" x14ac:dyDescent="0.2">
      <c r="A16">
        <f t="shared" si="4"/>
        <v>14</v>
      </c>
      <c r="B16">
        <f t="shared" si="0"/>
        <v>1</v>
      </c>
      <c r="C16">
        <f t="shared" si="1"/>
        <v>6</v>
      </c>
      <c r="D16">
        <f t="shared" si="5"/>
        <v>102</v>
      </c>
      <c r="E16">
        <v>3</v>
      </c>
      <c r="F16">
        <f t="shared" si="6"/>
        <v>117</v>
      </c>
      <c r="G16">
        <f t="shared" si="7"/>
        <v>123</v>
      </c>
      <c r="H16">
        <f t="shared" si="2"/>
        <v>120</v>
      </c>
      <c r="I16">
        <f t="shared" si="3"/>
        <v>6</v>
      </c>
    </row>
    <row r="17" spans="1:9" x14ac:dyDescent="0.2">
      <c r="A17">
        <f t="shared" si="4"/>
        <v>15</v>
      </c>
      <c r="B17">
        <f t="shared" si="0"/>
        <v>1</v>
      </c>
      <c r="C17">
        <f t="shared" si="1"/>
        <v>7</v>
      </c>
      <c r="D17">
        <f t="shared" si="5"/>
        <v>110</v>
      </c>
      <c r="E17">
        <v>8</v>
      </c>
      <c r="F17">
        <f t="shared" si="6"/>
        <v>123</v>
      </c>
      <c r="G17">
        <f t="shared" si="7"/>
        <v>117</v>
      </c>
      <c r="H17">
        <f t="shared" si="2"/>
        <v>120</v>
      </c>
      <c r="I17">
        <f t="shared" si="3"/>
        <v>-6</v>
      </c>
    </row>
    <row r="18" spans="1:9" x14ac:dyDescent="0.2">
      <c r="A18">
        <f t="shared" si="4"/>
        <v>16</v>
      </c>
      <c r="B18">
        <f t="shared" si="0"/>
        <v>2</v>
      </c>
      <c r="C18">
        <f t="shared" si="1"/>
        <v>0</v>
      </c>
      <c r="D18">
        <f t="shared" si="5"/>
        <v>113</v>
      </c>
      <c r="E18">
        <v>3</v>
      </c>
      <c r="F18">
        <f t="shared" si="6"/>
        <v>127</v>
      </c>
      <c r="G18">
        <f t="shared" si="7"/>
        <v>133</v>
      </c>
      <c r="H18">
        <f t="shared" si="2"/>
        <v>130</v>
      </c>
      <c r="I18">
        <f t="shared" si="3"/>
        <v>6</v>
      </c>
    </row>
    <row r="19" spans="1:9" x14ac:dyDescent="0.2">
      <c r="A19">
        <f t="shared" si="4"/>
        <v>17</v>
      </c>
      <c r="B19">
        <f t="shared" si="0"/>
        <v>2</v>
      </c>
      <c r="C19">
        <f t="shared" si="1"/>
        <v>1</v>
      </c>
      <c r="D19">
        <f t="shared" si="5"/>
        <v>121</v>
      </c>
      <c r="E19">
        <v>8</v>
      </c>
      <c r="F19">
        <f t="shared" si="6"/>
        <v>133</v>
      </c>
      <c r="G19">
        <f t="shared" si="7"/>
        <v>127</v>
      </c>
      <c r="H19">
        <f t="shared" si="2"/>
        <v>130</v>
      </c>
      <c r="I19">
        <f t="shared" si="3"/>
        <v>-6</v>
      </c>
    </row>
    <row r="20" spans="1:9" x14ac:dyDescent="0.2">
      <c r="A20">
        <f t="shared" si="4"/>
        <v>18</v>
      </c>
      <c r="B20">
        <f t="shared" si="0"/>
        <v>2</v>
      </c>
      <c r="C20">
        <f t="shared" si="1"/>
        <v>2</v>
      </c>
      <c r="D20">
        <f t="shared" si="5"/>
        <v>124</v>
      </c>
      <c r="E20">
        <v>3</v>
      </c>
      <c r="F20">
        <f t="shared" si="6"/>
        <v>137</v>
      </c>
      <c r="G20">
        <f t="shared" si="7"/>
        <v>143</v>
      </c>
      <c r="H20">
        <f t="shared" si="2"/>
        <v>140</v>
      </c>
      <c r="I20">
        <f t="shared" si="3"/>
        <v>6</v>
      </c>
    </row>
    <row r="21" spans="1:9" x14ac:dyDescent="0.2">
      <c r="A21">
        <f t="shared" si="4"/>
        <v>19</v>
      </c>
      <c r="B21">
        <f t="shared" si="0"/>
        <v>2</v>
      </c>
      <c r="C21">
        <f t="shared" si="1"/>
        <v>3</v>
      </c>
      <c r="D21">
        <f t="shared" si="5"/>
        <v>132</v>
      </c>
      <c r="E21">
        <v>8</v>
      </c>
      <c r="F21">
        <f t="shared" si="6"/>
        <v>143</v>
      </c>
      <c r="G21">
        <f t="shared" si="7"/>
        <v>137</v>
      </c>
      <c r="H21">
        <f t="shared" si="2"/>
        <v>140</v>
      </c>
      <c r="I21">
        <f t="shared" si="3"/>
        <v>-6</v>
      </c>
    </row>
    <row r="22" spans="1:9" x14ac:dyDescent="0.2">
      <c r="A22">
        <f t="shared" si="4"/>
        <v>20</v>
      </c>
      <c r="B22">
        <f t="shared" si="0"/>
        <v>2</v>
      </c>
      <c r="C22">
        <f t="shared" si="1"/>
        <v>4</v>
      </c>
      <c r="D22">
        <f t="shared" si="5"/>
        <v>135</v>
      </c>
      <c r="E22">
        <v>3</v>
      </c>
      <c r="F22">
        <f t="shared" si="6"/>
        <v>147</v>
      </c>
      <c r="G22">
        <f t="shared" si="7"/>
        <v>153</v>
      </c>
      <c r="H22">
        <f t="shared" si="2"/>
        <v>150</v>
      </c>
      <c r="I22">
        <f t="shared" si="3"/>
        <v>6</v>
      </c>
    </row>
    <row r="23" spans="1:9" x14ac:dyDescent="0.2">
      <c r="A23">
        <f t="shared" si="4"/>
        <v>21</v>
      </c>
      <c r="B23">
        <f t="shared" si="0"/>
        <v>2</v>
      </c>
      <c r="C23">
        <f t="shared" si="1"/>
        <v>5</v>
      </c>
      <c r="D23">
        <f t="shared" si="5"/>
        <v>143</v>
      </c>
      <c r="E23">
        <v>8</v>
      </c>
      <c r="F23">
        <f t="shared" si="6"/>
        <v>153</v>
      </c>
      <c r="G23">
        <f t="shared" si="7"/>
        <v>147</v>
      </c>
      <c r="H23">
        <f t="shared" si="2"/>
        <v>150</v>
      </c>
      <c r="I23">
        <f t="shared" si="3"/>
        <v>-6</v>
      </c>
    </row>
    <row r="24" spans="1:9" x14ac:dyDescent="0.2">
      <c r="A24">
        <f t="shared" si="4"/>
        <v>22</v>
      </c>
      <c r="B24">
        <f t="shared" si="0"/>
        <v>2</v>
      </c>
      <c r="C24">
        <f t="shared" si="1"/>
        <v>6</v>
      </c>
      <c r="D24">
        <f t="shared" si="5"/>
        <v>146</v>
      </c>
      <c r="E24">
        <v>3</v>
      </c>
      <c r="F24">
        <f t="shared" si="6"/>
        <v>157</v>
      </c>
      <c r="G24">
        <f t="shared" si="7"/>
        <v>163</v>
      </c>
      <c r="H24">
        <f t="shared" si="2"/>
        <v>160</v>
      </c>
      <c r="I24">
        <f t="shared" si="3"/>
        <v>6</v>
      </c>
    </row>
    <row r="25" spans="1:9" x14ac:dyDescent="0.2">
      <c r="A25">
        <f t="shared" si="4"/>
        <v>23</v>
      </c>
      <c r="B25">
        <f t="shared" si="0"/>
        <v>2</v>
      </c>
      <c r="C25">
        <f t="shared" si="1"/>
        <v>7</v>
      </c>
      <c r="D25">
        <f t="shared" si="5"/>
        <v>154</v>
      </c>
      <c r="E25">
        <v>8</v>
      </c>
      <c r="F25">
        <f t="shared" si="6"/>
        <v>163</v>
      </c>
      <c r="G25">
        <f t="shared" si="7"/>
        <v>157</v>
      </c>
      <c r="H25">
        <f t="shared" si="2"/>
        <v>160</v>
      </c>
      <c r="I25">
        <f t="shared" si="3"/>
        <v>-6</v>
      </c>
    </row>
    <row r="26" spans="1:9" x14ac:dyDescent="0.2">
      <c r="A26">
        <f t="shared" si="4"/>
        <v>24</v>
      </c>
      <c r="B26">
        <f t="shared" si="0"/>
        <v>3</v>
      </c>
      <c r="C26">
        <f t="shared" si="1"/>
        <v>0</v>
      </c>
      <c r="D26">
        <f t="shared" si="5"/>
        <v>157</v>
      </c>
      <c r="E26">
        <v>3</v>
      </c>
      <c r="F26">
        <f t="shared" si="6"/>
        <v>167</v>
      </c>
      <c r="G26">
        <f t="shared" si="7"/>
        <v>173</v>
      </c>
      <c r="H26">
        <f t="shared" si="2"/>
        <v>170</v>
      </c>
      <c r="I26">
        <f t="shared" si="3"/>
        <v>6</v>
      </c>
    </row>
    <row r="27" spans="1:9" x14ac:dyDescent="0.2">
      <c r="A27">
        <f t="shared" si="4"/>
        <v>25</v>
      </c>
      <c r="B27">
        <f t="shared" si="0"/>
        <v>3</v>
      </c>
      <c r="C27">
        <f t="shared" si="1"/>
        <v>1</v>
      </c>
      <c r="D27">
        <f t="shared" si="5"/>
        <v>165</v>
      </c>
      <c r="E27">
        <v>8</v>
      </c>
      <c r="F27">
        <f t="shared" si="6"/>
        <v>173</v>
      </c>
      <c r="G27">
        <f t="shared" si="7"/>
        <v>167</v>
      </c>
      <c r="H27">
        <f t="shared" si="2"/>
        <v>170</v>
      </c>
      <c r="I27">
        <f t="shared" si="3"/>
        <v>-6</v>
      </c>
    </row>
    <row r="28" spans="1:9" x14ac:dyDescent="0.2">
      <c r="A28">
        <f t="shared" si="4"/>
        <v>26</v>
      </c>
      <c r="B28">
        <f t="shared" si="0"/>
        <v>3</v>
      </c>
      <c r="C28">
        <f t="shared" si="1"/>
        <v>2</v>
      </c>
      <c r="D28">
        <f t="shared" si="5"/>
        <v>168</v>
      </c>
      <c r="E28">
        <v>3</v>
      </c>
      <c r="F28">
        <f t="shared" si="6"/>
        <v>177</v>
      </c>
      <c r="G28">
        <f t="shared" si="7"/>
        <v>183</v>
      </c>
      <c r="H28">
        <f t="shared" si="2"/>
        <v>180</v>
      </c>
      <c r="I28">
        <f t="shared" si="3"/>
        <v>6</v>
      </c>
    </row>
    <row r="29" spans="1:9" x14ac:dyDescent="0.2">
      <c r="A29">
        <f t="shared" si="4"/>
        <v>27</v>
      </c>
      <c r="B29">
        <f t="shared" si="0"/>
        <v>3</v>
      </c>
      <c r="C29">
        <f t="shared" si="1"/>
        <v>3</v>
      </c>
      <c r="D29">
        <f t="shared" si="5"/>
        <v>176</v>
      </c>
      <c r="E29">
        <v>8</v>
      </c>
      <c r="F29">
        <f t="shared" si="6"/>
        <v>183</v>
      </c>
      <c r="G29">
        <f t="shared" si="7"/>
        <v>177</v>
      </c>
      <c r="H29">
        <f t="shared" si="2"/>
        <v>180</v>
      </c>
      <c r="I29">
        <f t="shared" si="3"/>
        <v>-6</v>
      </c>
    </row>
    <row r="30" spans="1:9" x14ac:dyDescent="0.2">
      <c r="A30">
        <f t="shared" si="4"/>
        <v>28</v>
      </c>
      <c r="B30">
        <f t="shared" si="0"/>
        <v>3</v>
      </c>
      <c r="C30">
        <f t="shared" si="1"/>
        <v>4</v>
      </c>
      <c r="D30">
        <f t="shared" si="5"/>
        <v>179</v>
      </c>
      <c r="E30">
        <v>3</v>
      </c>
      <c r="F30">
        <f t="shared" si="6"/>
        <v>187</v>
      </c>
      <c r="G30">
        <f t="shared" si="7"/>
        <v>193</v>
      </c>
      <c r="H30">
        <f t="shared" si="2"/>
        <v>190</v>
      </c>
      <c r="I30">
        <f t="shared" si="3"/>
        <v>6</v>
      </c>
    </row>
    <row r="31" spans="1:9" x14ac:dyDescent="0.2">
      <c r="A31">
        <f t="shared" si="4"/>
        <v>29</v>
      </c>
      <c r="B31">
        <f t="shared" si="0"/>
        <v>3</v>
      </c>
      <c r="C31">
        <f t="shared" si="1"/>
        <v>5</v>
      </c>
      <c r="D31">
        <f t="shared" si="5"/>
        <v>187</v>
      </c>
      <c r="E31">
        <v>8</v>
      </c>
      <c r="F31">
        <f t="shared" si="6"/>
        <v>193</v>
      </c>
      <c r="G31">
        <f t="shared" si="7"/>
        <v>187</v>
      </c>
      <c r="H31">
        <f t="shared" si="2"/>
        <v>190</v>
      </c>
      <c r="I31">
        <f t="shared" si="3"/>
        <v>-6</v>
      </c>
    </row>
    <row r="32" spans="1:9" x14ac:dyDescent="0.2">
      <c r="A32">
        <f t="shared" si="4"/>
        <v>30</v>
      </c>
      <c r="B32">
        <f t="shared" si="0"/>
        <v>3</v>
      </c>
      <c r="C32">
        <f t="shared" si="1"/>
        <v>6</v>
      </c>
      <c r="D32">
        <f t="shared" si="5"/>
        <v>190</v>
      </c>
      <c r="E32">
        <v>3</v>
      </c>
      <c r="F32">
        <f t="shared" si="6"/>
        <v>197</v>
      </c>
      <c r="G32">
        <f t="shared" si="7"/>
        <v>203</v>
      </c>
      <c r="H32">
        <f t="shared" si="2"/>
        <v>200</v>
      </c>
      <c r="I32">
        <f t="shared" si="3"/>
        <v>6</v>
      </c>
    </row>
    <row r="33" spans="1:9" x14ac:dyDescent="0.2">
      <c r="A33">
        <f t="shared" si="4"/>
        <v>31</v>
      </c>
      <c r="B33">
        <f t="shared" si="0"/>
        <v>3</v>
      </c>
      <c r="C33">
        <f t="shared" si="1"/>
        <v>7</v>
      </c>
      <c r="D33">
        <f t="shared" si="5"/>
        <v>198</v>
      </c>
      <c r="E33">
        <v>8</v>
      </c>
      <c r="F33">
        <f t="shared" si="6"/>
        <v>203</v>
      </c>
      <c r="G33">
        <f t="shared" si="7"/>
        <v>197</v>
      </c>
      <c r="H33">
        <f t="shared" si="2"/>
        <v>200</v>
      </c>
      <c r="I33">
        <f t="shared" si="3"/>
        <v>-6</v>
      </c>
    </row>
    <row r="34" spans="1:9" x14ac:dyDescent="0.2">
      <c r="A34">
        <f t="shared" si="4"/>
        <v>32</v>
      </c>
      <c r="B34">
        <f t="shared" si="0"/>
        <v>4</v>
      </c>
      <c r="C34">
        <f t="shared" si="1"/>
        <v>0</v>
      </c>
      <c r="D34">
        <f t="shared" si="5"/>
        <v>202</v>
      </c>
      <c r="E34">
        <v>4</v>
      </c>
      <c r="F34">
        <f>MOD(A34,2)*(F33+6)+MOD(A34+1,2)*(F33-10-6)</f>
        <v>187</v>
      </c>
      <c r="G34">
        <f>MOD(A34,2)*(G33-6)+MOD(A34+1,2)*(G33-10+6)</f>
        <v>193</v>
      </c>
      <c r="H34">
        <f t="shared" si="2"/>
        <v>190</v>
      </c>
      <c r="I34">
        <f t="shared" si="3"/>
        <v>6</v>
      </c>
    </row>
    <row r="35" spans="1:9" x14ac:dyDescent="0.2">
      <c r="A35">
        <f t="shared" si="4"/>
        <v>33</v>
      </c>
      <c r="B35">
        <f t="shared" si="0"/>
        <v>4</v>
      </c>
      <c r="C35">
        <f t="shared" si="1"/>
        <v>1</v>
      </c>
      <c r="D35">
        <f t="shared" si="5"/>
        <v>210</v>
      </c>
      <c r="E35">
        <v>8</v>
      </c>
      <c r="F35">
        <f t="shared" ref="F35:F65" si="8">MOD(A35,2)*(F34+6)+MOD(A35+1,2)*(F34-10-6)</f>
        <v>193</v>
      </c>
      <c r="G35">
        <f t="shared" ref="G35:G65" si="9">MOD(A35,2)*(G34-6)+MOD(A35+1,2)*(G34-10+6)</f>
        <v>187</v>
      </c>
      <c r="H35">
        <f t="shared" si="2"/>
        <v>190</v>
      </c>
      <c r="I35">
        <f t="shared" si="3"/>
        <v>-6</v>
      </c>
    </row>
    <row r="36" spans="1:9" x14ac:dyDescent="0.2">
      <c r="A36">
        <f t="shared" si="4"/>
        <v>34</v>
      </c>
      <c r="B36">
        <f t="shared" si="0"/>
        <v>4</v>
      </c>
      <c r="C36">
        <f t="shared" si="1"/>
        <v>2</v>
      </c>
      <c r="D36">
        <f t="shared" si="5"/>
        <v>214</v>
      </c>
      <c r="E36">
        <f t="shared" ref="E36:E44" si="10">4+MOD(A36,2)*6</f>
        <v>4</v>
      </c>
      <c r="F36">
        <f t="shared" si="8"/>
        <v>177</v>
      </c>
      <c r="G36">
        <f t="shared" si="9"/>
        <v>183</v>
      </c>
      <c r="H36">
        <f t="shared" si="2"/>
        <v>180</v>
      </c>
      <c r="I36">
        <f t="shared" si="3"/>
        <v>6</v>
      </c>
    </row>
    <row r="37" spans="1:9" x14ac:dyDescent="0.2">
      <c r="A37">
        <f t="shared" si="4"/>
        <v>35</v>
      </c>
      <c r="B37">
        <f t="shared" si="0"/>
        <v>4</v>
      </c>
      <c r="C37">
        <f t="shared" si="1"/>
        <v>3</v>
      </c>
      <c r="D37">
        <f t="shared" si="5"/>
        <v>222</v>
      </c>
      <c r="E37">
        <v>8</v>
      </c>
      <c r="F37">
        <f t="shared" si="8"/>
        <v>183</v>
      </c>
      <c r="G37">
        <f t="shared" si="9"/>
        <v>177</v>
      </c>
      <c r="H37">
        <f t="shared" si="2"/>
        <v>180</v>
      </c>
      <c r="I37">
        <f t="shared" si="3"/>
        <v>-6</v>
      </c>
    </row>
    <row r="38" spans="1:9" x14ac:dyDescent="0.2">
      <c r="A38">
        <f t="shared" si="4"/>
        <v>36</v>
      </c>
      <c r="B38">
        <f t="shared" si="0"/>
        <v>4</v>
      </c>
      <c r="C38">
        <f t="shared" si="1"/>
        <v>4</v>
      </c>
      <c r="D38">
        <f t="shared" si="5"/>
        <v>226</v>
      </c>
      <c r="E38">
        <f t="shared" si="10"/>
        <v>4</v>
      </c>
      <c r="F38">
        <f t="shared" si="8"/>
        <v>167</v>
      </c>
      <c r="G38">
        <f t="shared" si="9"/>
        <v>173</v>
      </c>
      <c r="H38">
        <f t="shared" si="2"/>
        <v>170</v>
      </c>
      <c r="I38">
        <f t="shared" si="3"/>
        <v>6</v>
      </c>
    </row>
    <row r="39" spans="1:9" x14ac:dyDescent="0.2">
      <c r="A39">
        <f t="shared" si="4"/>
        <v>37</v>
      </c>
      <c r="B39">
        <f t="shared" si="0"/>
        <v>4</v>
      </c>
      <c r="C39">
        <f t="shared" si="1"/>
        <v>5</v>
      </c>
      <c r="D39">
        <f t="shared" si="5"/>
        <v>234</v>
      </c>
      <c r="E39">
        <v>8</v>
      </c>
      <c r="F39">
        <f t="shared" si="8"/>
        <v>173</v>
      </c>
      <c r="G39">
        <f t="shared" si="9"/>
        <v>167</v>
      </c>
      <c r="H39">
        <f t="shared" si="2"/>
        <v>170</v>
      </c>
      <c r="I39">
        <f t="shared" si="3"/>
        <v>-6</v>
      </c>
    </row>
    <row r="40" spans="1:9" x14ac:dyDescent="0.2">
      <c r="A40">
        <f t="shared" si="4"/>
        <v>38</v>
      </c>
      <c r="B40">
        <f t="shared" si="0"/>
        <v>4</v>
      </c>
      <c r="C40">
        <f t="shared" si="1"/>
        <v>6</v>
      </c>
      <c r="D40">
        <f t="shared" si="5"/>
        <v>238</v>
      </c>
      <c r="E40">
        <f t="shared" si="10"/>
        <v>4</v>
      </c>
      <c r="F40">
        <f t="shared" si="8"/>
        <v>157</v>
      </c>
      <c r="G40">
        <f t="shared" si="9"/>
        <v>163</v>
      </c>
      <c r="H40">
        <f t="shared" si="2"/>
        <v>160</v>
      </c>
      <c r="I40">
        <f t="shared" si="3"/>
        <v>6</v>
      </c>
    </row>
    <row r="41" spans="1:9" x14ac:dyDescent="0.2">
      <c r="A41">
        <f t="shared" si="4"/>
        <v>39</v>
      </c>
      <c r="B41">
        <f t="shared" si="0"/>
        <v>4</v>
      </c>
      <c r="C41">
        <f t="shared" si="1"/>
        <v>7</v>
      </c>
      <c r="D41">
        <f t="shared" si="5"/>
        <v>246</v>
      </c>
      <c r="E41">
        <v>8</v>
      </c>
      <c r="F41">
        <f t="shared" si="8"/>
        <v>163</v>
      </c>
      <c r="G41">
        <f t="shared" si="9"/>
        <v>157</v>
      </c>
      <c r="H41">
        <f t="shared" si="2"/>
        <v>160</v>
      </c>
      <c r="I41">
        <f t="shared" si="3"/>
        <v>-6</v>
      </c>
    </row>
    <row r="42" spans="1:9" x14ac:dyDescent="0.2">
      <c r="A42">
        <f t="shared" si="4"/>
        <v>40</v>
      </c>
      <c r="B42">
        <f t="shared" si="0"/>
        <v>5</v>
      </c>
      <c r="C42">
        <f t="shared" si="1"/>
        <v>0</v>
      </c>
      <c r="D42">
        <f t="shared" si="5"/>
        <v>250</v>
      </c>
      <c r="E42">
        <f t="shared" si="10"/>
        <v>4</v>
      </c>
      <c r="F42">
        <f t="shared" si="8"/>
        <v>147</v>
      </c>
      <c r="G42">
        <f t="shared" si="9"/>
        <v>153</v>
      </c>
      <c r="H42">
        <f t="shared" si="2"/>
        <v>150</v>
      </c>
      <c r="I42">
        <f t="shared" si="3"/>
        <v>6</v>
      </c>
    </row>
    <row r="43" spans="1:9" x14ac:dyDescent="0.2">
      <c r="A43">
        <f t="shared" si="4"/>
        <v>41</v>
      </c>
      <c r="B43">
        <f t="shared" si="0"/>
        <v>5</v>
      </c>
      <c r="C43">
        <f t="shared" si="1"/>
        <v>1</v>
      </c>
      <c r="D43">
        <f t="shared" si="5"/>
        <v>258</v>
      </c>
      <c r="E43">
        <v>8</v>
      </c>
      <c r="F43">
        <f t="shared" si="8"/>
        <v>153</v>
      </c>
      <c r="G43">
        <f t="shared" si="9"/>
        <v>147</v>
      </c>
      <c r="H43">
        <f t="shared" si="2"/>
        <v>150</v>
      </c>
      <c r="I43">
        <f t="shared" si="3"/>
        <v>-6</v>
      </c>
    </row>
    <row r="44" spans="1:9" x14ac:dyDescent="0.2">
      <c r="A44">
        <f t="shared" si="4"/>
        <v>42</v>
      </c>
      <c r="B44">
        <f t="shared" si="0"/>
        <v>5</v>
      </c>
      <c r="C44">
        <f t="shared" si="1"/>
        <v>2</v>
      </c>
      <c r="D44">
        <f t="shared" si="5"/>
        <v>262</v>
      </c>
      <c r="E44">
        <f t="shared" si="10"/>
        <v>4</v>
      </c>
      <c r="F44">
        <f t="shared" si="8"/>
        <v>137</v>
      </c>
      <c r="G44">
        <f t="shared" si="9"/>
        <v>143</v>
      </c>
      <c r="H44">
        <f t="shared" si="2"/>
        <v>140</v>
      </c>
      <c r="I44">
        <f t="shared" si="3"/>
        <v>6</v>
      </c>
    </row>
    <row r="45" spans="1:9" x14ac:dyDescent="0.2">
      <c r="A45">
        <f t="shared" si="4"/>
        <v>43</v>
      </c>
      <c r="B45">
        <f t="shared" si="0"/>
        <v>5</v>
      </c>
      <c r="C45">
        <f t="shared" si="1"/>
        <v>3</v>
      </c>
      <c r="D45">
        <f t="shared" si="5"/>
        <v>270</v>
      </c>
      <c r="E45">
        <v>8</v>
      </c>
      <c r="F45">
        <f t="shared" si="8"/>
        <v>143</v>
      </c>
      <c r="G45">
        <f t="shared" si="9"/>
        <v>137</v>
      </c>
      <c r="H45">
        <f t="shared" si="2"/>
        <v>140</v>
      </c>
      <c r="I45">
        <f t="shared" si="3"/>
        <v>-6</v>
      </c>
    </row>
    <row r="46" spans="1:9" x14ac:dyDescent="0.2">
      <c r="A46">
        <f t="shared" si="4"/>
        <v>44</v>
      </c>
      <c r="B46">
        <f t="shared" si="0"/>
        <v>5</v>
      </c>
      <c r="C46">
        <f t="shared" si="1"/>
        <v>4</v>
      </c>
      <c r="D46">
        <f t="shared" si="5"/>
        <v>274</v>
      </c>
      <c r="E46">
        <v>4</v>
      </c>
      <c r="F46">
        <f t="shared" si="8"/>
        <v>127</v>
      </c>
      <c r="G46">
        <f t="shared" si="9"/>
        <v>133</v>
      </c>
      <c r="H46">
        <f t="shared" si="2"/>
        <v>130</v>
      </c>
      <c r="I46">
        <f t="shared" si="3"/>
        <v>6</v>
      </c>
    </row>
    <row r="47" spans="1:9" x14ac:dyDescent="0.2">
      <c r="A47">
        <f t="shared" si="4"/>
        <v>45</v>
      </c>
      <c r="B47">
        <f t="shared" si="0"/>
        <v>5</v>
      </c>
      <c r="C47">
        <f t="shared" si="1"/>
        <v>5</v>
      </c>
      <c r="D47">
        <f t="shared" si="5"/>
        <v>282</v>
      </c>
      <c r="E47">
        <v>8</v>
      </c>
      <c r="F47">
        <f t="shared" si="8"/>
        <v>133</v>
      </c>
      <c r="G47">
        <f t="shared" si="9"/>
        <v>127</v>
      </c>
      <c r="H47">
        <f t="shared" si="2"/>
        <v>130</v>
      </c>
      <c r="I47">
        <f t="shared" si="3"/>
        <v>-6</v>
      </c>
    </row>
    <row r="48" spans="1:9" x14ac:dyDescent="0.2">
      <c r="A48">
        <f t="shared" si="4"/>
        <v>46</v>
      </c>
      <c r="B48">
        <f t="shared" si="0"/>
        <v>5</v>
      </c>
      <c r="C48">
        <f t="shared" si="1"/>
        <v>6</v>
      </c>
      <c r="D48">
        <f t="shared" si="5"/>
        <v>288</v>
      </c>
      <c r="E48">
        <v>6</v>
      </c>
      <c r="F48">
        <f t="shared" si="8"/>
        <v>117</v>
      </c>
      <c r="G48">
        <f t="shared" si="9"/>
        <v>123</v>
      </c>
      <c r="H48">
        <f t="shared" si="2"/>
        <v>120</v>
      </c>
      <c r="I48">
        <f t="shared" si="3"/>
        <v>6</v>
      </c>
    </row>
    <row r="49" spans="1:9" x14ac:dyDescent="0.2">
      <c r="A49">
        <f t="shared" si="4"/>
        <v>47</v>
      </c>
      <c r="B49">
        <f t="shared" si="0"/>
        <v>5</v>
      </c>
      <c r="C49">
        <f t="shared" si="1"/>
        <v>7</v>
      </c>
      <c r="D49">
        <f t="shared" si="5"/>
        <v>296</v>
      </c>
      <c r="E49">
        <v>8</v>
      </c>
      <c r="F49">
        <f t="shared" si="8"/>
        <v>123</v>
      </c>
      <c r="G49">
        <f t="shared" si="9"/>
        <v>117</v>
      </c>
      <c r="H49">
        <f t="shared" si="2"/>
        <v>120</v>
      </c>
      <c r="I49">
        <f t="shared" si="3"/>
        <v>-6</v>
      </c>
    </row>
    <row r="50" spans="1:9" x14ac:dyDescent="0.2">
      <c r="A50">
        <f t="shared" si="4"/>
        <v>48</v>
      </c>
      <c r="B50">
        <f t="shared" si="0"/>
        <v>6</v>
      </c>
      <c r="C50">
        <f t="shared" si="1"/>
        <v>0</v>
      </c>
      <c r="D50">
        <f t="shared" si="5"/>
        <v>304</v>
      </c>
      <c r="E50">
        <v>8</v>
      </c>
      <c r="F50">
        <f t="shared" si="8"/>
        <v>107</v>
      </c>
      <c r="G50">
        <f t="shared" si="9"/>
        <v>113</v>
      </c>
      <c r="H50">
        <f t="shared" si="2"/>
        <v>110</v>
      </c>
      <c r="I50">
        <f t="shared" si="3"/>
        <v>6</v>
      </c>
    </row>
    <row r="51" spans="1:9" x14ac:dyDescent="0.2">
      <c r="A51">
        <f>A50+1</f>
        <v>49</v>
      </c>
      <c r="B51">
        <f t="shared" si="0"/>
        <v>6</v>
      </c>
      <c r="C51">
        <f t="shared" si="1"/>
        <v>1</v>
      </c>
      <c r="D51">
        <f t="shared" si="5"/>
        <v>312</v>
      </c>
      <c r="E51">
        <v>8</v>
      </c>
      <c r="F51">
        <f t="shared" si="8"/>
        <v>113</v>
      </c>
      <c r="G51">
        <f t="shared" si="9"/>
        <v>107</v>
      </c>
      <c r="H51">
        <f t="shared" si="2"/>
        <v>110</v>
      </c>
      <c r="I51">
        <f t="shared" si="3"/>
        <v>-6</v>
      </c>
    </row>
    <row r="52" spans="1:9" x14ac:dyDescent="0.2">
      <c r="A52">
        <f t="shared" si="4"/>
        <v>50</v>
      </c>
      <c r="B52">
        <f t="shared" si="0"/>
        <v>6</v>
      </c>
      <c r="C52">
        <f t="shared" si="1"/>
        <v>2</v>
      </c>
      <c r="D52">
        <f t="shared" si="5"/>
        <v>320</v>
      </c>
      <c r="E52">
        <v>8</v>
      </c>
      <c r="F52">
        <f t="shared" si="8"/>
        <v>97</v>
      </c>
      <c r="G52">
        <f t="shared" si="9"/>
        <v>103</v>
      </c>
      <c r="H52">
        <f t="shared" si="2"/>
        <v>100</v>
      </c>
      <c r="I52">
        <f t="shared" si="3"/>
        <v>6</v>
      </c>
    </row>
    <row r="53" spans="1:9" x14ac:dyDescent="0.2">
      <c r="A53">
        <f t="shared" si="4"/>
        <v>51</v>
      </c>
      <c r="B53">
        <f t="shared" si="0"/>
        <v>6</v>
      </c>
      <c r="C53">
        <f t="shared" si="1"/>
        <v>3</v>
      </c>
      <c r="D53">
        <f t="shared" si="5"/>
        <v>328</v>
      </c>
      <c r="E53">
        <v>8</v>
      </c>
      <c r="F53">
        <f t="shared" si="8"/>
        <v>103</v>
      </c>
      <c r="G53">
        <f t="shared" si="9"/>
        <v>97</v>
      </c>
      <c r="H53">
        <f t="shared" si="2"/>
        <v>100</v>
      </c>
      <c r="I53">
        <f t="shared" si="3"/>
        <v>-6</v>
      </c>
    </row>
    <row r="54" spans="1:9" x14ac:dyDescent="0.2">
      <c r="A54">
        <f t="shared" si="4"/>
        <v>52</v>
      </c>
      <c r="B54">
        <f t="shared" si="0"/>
        <v>6</v>
      </c>
      <c r="C54">
        <f t="shared" si="1"/>
        <v>4</v>
      </c>
      <c r="D54">
        <f t="shared" si="5"/>
        <v>340</v>
      </c>
      <c r="E54">
        <v>12</v>
      </c>
      <c r="F54">
        <f t="shared" si="8"/>
        <v>87</v>
      </c>
      <c r="G54">
        <f t="shared" si="9"/>
        <v>93</v>
      </c>
      <c r="H54">
        <f t="shared" si="2"/>
        <v>90</v>
      </c>
      <c r="I54">
        <f t="shared" si="3"/>
        <v>6</v>
      </c>
    </row>
    <row r="55" spans="1:9" x14ac:dyDescent="0.2">
      <c r="A55">
        <f t="shared" si="4"/>
        <v>53</v>
      </c>
      <c r="B55">
        <f t="shared" si="0"/>
        <v>6</v>
      </c>
      <c r="C55">
        <f t="shared" si="1"/>
        <v>5</v>
      </c>
      <c r="D55">
        <f t="shared" si="5"/>
        <v>348</v>
      </c>
      <c r="E55">
        <v>8</v>
      </c>
      <c r="F55">
        <f t="shared" si="8"/>
        <v>93</v>
      </c>
      <c r="G55">
        <f t="shared" si="9"/>
        <v>87</v>
      </c>
      <c r="H55">
        <f t="shared" si="2"/>
        <v>90</v>
      </c>
      <c r="I55">
        <f t="shared" si="3"/>
        <v>-6</v>
      </c>
    </row>
    <row r="56" spans="1:9" x14ac:dyDescent="0.2">
      <c r="A56">
        <f t="shared" si="4"/>
        <v>54</v>
      </c>
      <c r="B56">
        <f t="shared" si="0"/>
        <v>6</v>
      </c>
      <c r="C56">
        <f t="shared" si="1"/>
        <v>6</v>
      </c>
      <c r="D56">
        <f t="shared" si="5"/>
        <v>360</v>
      </c>
      <c r="E56">
        <v>12</v>
      </c>
      <c r="F56">
        <f t="shared" si="8"/>
        <v>77</v>
      </c>
      <c r="G56">
        <f t="shared" si="9"/>
        <v>83</v>
      </c>
      <c r="H56">
        <f t="shared" si="2"/>
        <v>80</v>
      </c>
      <c r="I56">
        <f t="shared" si="3"/>
        <v>6</v>
      </c>
    </row>
    <row r="57" spans="1:9" x14ac:dyDescent="0.2">
      <c r="A57">
        <f t="shared" si="4"/>
        <v>55</v>
      </c>
      <c r="B57">
        <f t="shared" si="0"/>
        <v>6</v>
      </c>
      <c r="C57">
        <f t="shared" si="1"/>
        <v>7</v>
      </c>
      <c r="D57">
        <f t="shared" si="5"/>
        <v>368</v>
      </c>
      <c r="E57">
        <v>8</v>
      </c>
      <c r="F57">
        <f t="shared" si="8"/>
        <v>83</v>
      </c>
      <c r="G57">
        <f t="shared" si="9"/>
        <v>77</v>
      </c>
      <c r="H57">
        <f t="shared" si="2"/>
        <v>80</v>
      </c>
      <c r="I57">
        <f t="shared" si="3"/>
        <v>-6</v>
      </c>
    </row>
    <row r="58" spans="1:9" x14ac:dyDescent="0.2">
      <c r="A58">
        <f t="shared" si="4"/>
        <v>56</v>
      </c>
      <c r="B58">
        <f t="shared" si="0"/>
        <v>7</v>
      </c>
      <c r="C58">
        <f t="shared" si="1"/>
        <v>0</v>
      </c>
      <c r="D58">
        <f t="shared" si="5"/>
        <v>384</v>
      </c>
      <c r="E58">
        <v>16</v>
      </c>
      <c r="F58">
        <f t="shared" si="8"/>
        <v>67</v>
      </c>
      <c r="G58">
        <f t="shared" si="9"/>
        <v>73</v>
      </c>
      <c r="H58">
        <f t="shared" si="2"/>
        <v>70</v>
      </c>
      <c r="I58">
        <f t="shared" si="3"/>
        <v>6</v>
      </c>
    </row>
    <row r="59" spans="1:9" x14ac:dyDescent="0.2">
      <c r="A59">
        <f t="shared" si="4"/>
        <v>57</v>
      </c>
      <c r="B59">
        <f t="shared" si="0"/>
        <v>7</v>
      </c>
      <c r="C59">
        <f t="shared" si="1"/>
        <v>1</v>
      </c>
      <c r="D59">
        <f t="shared" si="5"/>
        <v>396</v>
      </c>
      <c r="E59">
        <v>12</v>
      </c>
      <c r="F59">
        <f t="shared" si="8"/>
        <v>73</v>
      </c>
      <c r="G59">
        <f t="shared" si="9"/>
        <v>67</v>
      </c>
      <c r="H59">
        <f t="shared" si="2"/>
        <v>70</v>
      </c>
      <c r="I59">
        <f t="shared" si="3"/>
        <v>-6</v>
      </c>
    </row>
    <row r="60" spans="1:9" x14ac:dyDescent="0.2">
      <c r="A60">
        <f t="shared" si="4"/>
        <v>58</v>
      </c>
      <c r="B60">
        <f t="shared" si="0"/>
        <v>7</v>
      </c>
      <c r="C60">
        <f t="shared" si="1"/>
        <v>2</v>
      </c>
      <c r="D60">
        <f t="shared" si="5"/>
        <v>420</v>
      </c>
      <c r="E60">
        <v>24</v>
      </c>
      <c r="F60">
        <f t="shared" si="8"/>
        <v>57</v>
      </c>
      <c r="G60">
        <f t="shared" si="9"/>
        <v>63</v>
      </c>
      <c r="H60">
        <f t="shared" si="2"/>
        <v>60</v>
      </c>
      <c r="I60">
        <f t="shared" si="3"/>
        <v>6</v>
      </c>
    </row>
    <row r="61" spans="1:9" x14ac:dyDescent="0.2">
      <c r="A61">
        <f t="shared" si="4"/>
        <v>59</v>
      </c>
      <c r="B61">
        <f t="shared" si="0"/>
        <v>7</v>
      </c>
      <c r="C61">
        <f t="shared" si="1"/>
        <v>3</v>
      </c>
      <c r="D61">
        <f t="shared" si="5"/>
        <v>440</v>
      </c>
      <c r="E61">
        <v>20</v>
      </c>
      <c r="F61">
        <f t="shared" si="8"/>
        <v>63</v>
      </c>
      <c r="G61">
        <f t="shared" si="9"/>
        <v>57</v>
      </c>
      <c r="H61">
        <f t="shared" si="2"/>
        <v>60</v>
      </c>
      <c r="I61">
        <f t="shared" si="3"/>
        <v>-6</v>
      </c>
    </row>
    <row r="62" spans="1:9" x14ac:dyDescent="0.2">
      <c r="A62">
        <f t="shared" si="4"/>
        <v>60</v>
      </c>
      <c r="B62">
        <f t="shared" si="0"/>
        <v>7</v>
      </c>
      <c r="C62">
        <f t="shared" si="1"/>
        <v>4</v>
      </c>
      <c r="D62">
        <f t="shared" si="5"/>
        <v>464</v>
      </c>
      <c r="E62">
        <v>24</v>
      </c>
      <c r="F62">
        <f t="shared" si="8"/>
        <v>47</v>
      </c>
      <c r="G62">
        <f t="shared" si="9"/>
        <v>53</v>
      </c>
      <c r="H62">
        <f t="shared" si="2"/>
        <v>50</v>
      </c>
      <c r="I62">
        <f t="shared" si="3"/>
        <v>6</v>
      </c>
    </row>
    <row r="63" spans="1:9" x14ac:dyDescent="0.2">
      <c r="A63">
        <f t="shared" si="4"/>
        <v>61</v>
      </c>
      <c r="B63">
        <f t="shared" si="0"/>
        <v>7</v>
      </c>
      <c r="C63">
        <f t="shared" si="1"/>
        <v>5</v>
      </c>
      <c r="D63">
        <f t="shared" si="5"/>
        <v>488</v>
      </c>
      <c r="E63">
        <v>24</v>
      </c>
      <c r="F63">
        <f t="shared" si="8"/>
        <v>53</v>
      </c>
      <c r="G63">
        <f t="shared" si="9"/>
        <v>47</v>
      </c>
      <c r="H63">
        <f t="shared" si="2"/>
        <v>50</v>
      </c>
      <c r="I63">
        <f t="shared" si="3"/>
        <v>-6</v>
      </c>
    </row>
    <row r="64" spans="1:9" x14ac:dyDescent="0.2">
      <c r="A64">
        <f t="shared" si="4"/>
        <v>62</v>
      </c>
      <c r="B64">
        <f t="shared" si="0"/>
        <v>7</v>
      </c>
      <c r="C64">
        <f t="shared" si="1"/>
        <v>6</v>
      </c>
      <c r="D64">
        <f t="shared" si="5"/>
        <v>489</v>
      </c>
      <c r="E64">
        <v>1</v>
      </c>
      <c r="F64">
        <v>35</v>
      </c>
      <c r="G64">
        <v>35</v>
      </c>
      <c r="H64">
        <f t="shared" si="2"/>
        <v>35</v>
      </c>
      <c r="I64">
        <f t="shared" si="3"/>
        <v>0</v>
      </c>
    </row>
    <row r="65" spans="1:9" x14ac:dyDescent="0.2">
      <c r="A65">
        <f t="shared" si="4"/>
        <v>63</v>
      </c>
      <c r="B65">
        <f t="shared" si="0"/>
        <v>7</v>
      </c>
      <c r="C65">
        <f t="shared" si="1"/>
        <v>7</v>
      </c>
      <c r="D65">
        <f t="shared" si="5"/>
        <v>490</v>
      </c>
      <c r="E65">
        <v>1</v>
      </c>
      <c r="F65">
        <v>35</v>
      </c>
      <c r="G65">
        <v>35</v>
      </c>
      <c r="H65">
        <f t="shared" si="2"/>
        <v>35</v>
      </c>
      <c r="I65">
        <f t="shared" si="3"/>
        <v>0</v>
      </c>
    </row>
  </sheetData>
  <pageMargins left="0.7" right="0.7" top="0.75" bottom="0.75" header="0.3" footer="0.3"/>
  <pageSetup scale="65" fitToHeight="2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5"/>
  <sheetViews>
    <sheetView workbookViewId="0">
      <selection activeCell="H1" sqref="H1:H1048576"/>
    </sheetView>
  </sheetViews>
  <sheetFormatPr baseColWidth="10" defaultRowHeight="16" x14ac:dyDescent="0.2"/>
  <sheetData>
    <row r="1" spans="1:9" s="1" customFormat="1" x14ac:dyDescent="0.2">
      <c r="A1" s="1" t="s">
        <v>8</v>
      </c>
      <c r="B1" s="1" t="s">
        <v>6</v>
      </c>
      <c r="C1" s="1" t="s">
        <v>7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 x14ac:dyDescent="0.2">
      <c r="A2">
        <v>0</v>
      </c>
      <c r="B2">
        <f t="shared" ref="B2:B65" si="0">QUOTIENT(A2,8)</f>
        <v>0</v>
      </c>
      <c r="C2">
        <f t="shared" ref="C2:C65" si="1">MOD(A2,8)</f>
        <v>0</v>
      </c>
      <c r="D2">
        <v>4</v>
      </c>
      <c r="E2">
        <v>4</v>
      </c>
      <c r="F2">
        <v>47</v>
      </c>
      <c r="G2">
        <v>53</v>
      </c>
      <c r="H2">
        <f t="shared" ref="H2:H65" si="2">AVERAGE(F2:G2)</f>
        <v>50</v>
      </c>
      <c r="I2">
        <f t="shared" ref="I2:I65" si="3">G2-F2</f>
        <v>6</v>
      </c>
    </row>
    <row r="3" spans="1:9" x14ac:dyDescent="0.2">
      <c r="A3">
        <f t="shared" ref="A3:A65" si="4">A2+1</f>
        <v>1</v>
      </c>
      <c r="B3">
        <f t="shared" si="0"/>
        <v>0</v>
      </c>
      <c r="C3">
        <f t="shared" si="1"/>
        <v>1</v>
      </c>
      <c r="D3">
        <f>D2+E3</f>
        <v>24</v>
      </c>
      <c r="E3">
        <v>20</v>
      </c>
      <c r="F3">
        <f>MOD(A3,2)*(F2+6)+MOD(A3+1,2)*(F2+25-6)</f>
        <v>53</v>
      </c>
      <c r="G3">
        <f>MOD(A3,2)*(G2-6)+MOD(A3+1,2)*(G2+25+6)</f>
        <v>47</v>
      </c>
      <c r="H3">
        <f t="shared" si="2"/>
        <v>50</v>
      </c>
      <c r="I3">
        <f t="shared" si="3"/>
        <v>-6</v>
      </c>
    </row>
    <row r="4" spans="1:9" x14ac:dyDescent="0.2">
      <c r="A4">
        <f t="shared" si="4"/>
        <v>2</v>
      </c>
      <c r="B4">
        <f t="shared" si="0"/>
        <v>0</v>
      </c>
      <c r="C4">
        <f t="shared" si="1"/>
        <v>2</v>
      </c>
      <c r="D4">
        <f t="shared" ref="D4:D65" si="5">D3+E4</f>
        <v>27</v>
      </c>
      <c r="E4">
        <v>3</v>
      </c>
      <c r="F4">
        <f t="shared" ref="F4:F65" si="6">MOD(A4,2)*(F3+6)+MOD(A4+1,2)*(F3+25-6)</f>
        <v>72</v>
      </c>
      <c r="G4">
        <f t="shared" ref="G4:G65" si="7">MOD(A4,2)*(G3-6)+MOD(A4+1,2)*(G3+25+6)</f>
        <v>78</v>
      </c>
      <c r="H4">
        <f t="shared" si="2"/>
        <v>75</v>
      </c>
      <c r="I4">
        <f t="shared" si="3"/>
        <v>6</v>
      </c>
    </row>
    <row r="5" spans="1:9" x14ac:dyDescent="0.2">
      <c r="A5">
        <f t="shared" si="4"/>
        <v>3</v>
      </c>
      <c r="B5">
        <f t="shared" si="0"/>
        <v>0</v>
      </c>
      <c r="C5">
        <f t="shared" si="1"/>
        <v>3</v>
      </c>
      <c r="D5">
        <f t="shared" si="5"/>
        <v>41</v>
      </c>
      <c r="E5">
        <v>14</v>
      </c>
      <c r="F5">
        <f t="shared" si="6"/>
        <v>78</v>
      </c>
      <c r="G5">
        <f t="shared" si="7"/>
        <v>72</v>
      </c>
      <c r="H5">
        <f t="shared" si="2"/>
        <v>75</v>
      </c>
      <c r="I5">
        <f t="shared" si="3"/>
        <v>-6</v>
      </c>
    </row>
    <row r="6" spans="1:9" x14ac:dyDescent="0.2">
      <c r="A6">
        <f t="shared" si="4"/>
        <v>4</v>
      </c>
      <c r="B6">
        <f t="shared" si="0"/>
        <v>0</v>
      </c>
      <c r="C6">
        <f t="shared" si="1"/>
        <v>4</v>
      </c>
      <c r="D6">
        <f t="shared" si="5"/>
        <v>44</v>
      </c>
      <c r="E6">
        <v>3</v>
      </c>
      <c r="F6">
        <f t="shared" si="6"/>
        <v>97</v>
      </c>
      <c r="G6">
        <f t="shared" si="7"/>
        <v>103</v>
      </c>
      <c r="H6">
        <f t="shared" si="2"/>
        <v>100</v>
      </c>
      <c r="I6">
        <f t="shared" si="3"/>
        <v>6</v>
      </c>
    </row>
    <row r="7" spans="1:9" x14ac:dyDescent="0.2">
      <c r="A7">
        <f t="shared" si="4"/>
        <v>5</v>
      </c>
      <c r="B7">
        <f t="shared" si="0"/>
        <v>0</v>
      </c>
      <c r="C7">
        <f t="shared" si="1"/>
        <v>5</v>
      </c>
      <c r="D7">
        <f t="shared" si="5"/>
        <v>55</v>
      </c>
      <c r="E7">
        <v>11</v>
      </c>
      <c r="F7">
        <f t="shared" si="6"/>
        <v>103</v>
      </c>
      <c r="G7">
        <f t="shared" si="7"/>
        <v>97</v>
      </c>
      <c r="H7">
        <f t="shared" si="2"/>
        <v>100</v>
      </c>
      <c r="I7">
        <f>G5-F5</f>
        <v>-6</v>
      </c>
    </row>
    <row r="8" spans="1:9" x14ac:dyDescent="0.2">
      <c r="A8">
        <f t="shared" si="4"/>
        <v>6</v>
      </c>
      <c r="B8">
        <f t="shared" si="0"/>
        <v>0</v>
      </c>
      <c r="C8">
        <f t="shared" si="1"/>
        <v>6</v>
      </c>
      <c r="D8">
        <f t="shared" si="5"/>
        <v>58</v>
      </c>
      <c r="E8">
        <v>3</v>
      </c>
      <c r="F8">
        <f t="shared" si="6"/>
        <v>122</v>
      </c>
      <c r="G8">
        <f t="shared" si="7"/>
        <v>128</v>
      </c>
      <c r="H8">
        <f t="shared" si="2"/>
        <v>125</v>
      </c>
      <c r="I8">
        <f t="shared" si="3"/>
        <v>6</v>
      </c>
    </row>
    <row r="9" spans="1:9" x14ac:dyDescent="0.2">
      <c r="A9">
        <f t="shared" si="4"/>
        <v>7</v>
      </c>
      <c r="B9">
        <f t="shared" si="0"/>
        <v>0</v>
      </c>
      <c r="C9">
        <f t="shared" si="1"/>
        <v>7</v>
      </c>
      <c r="D9">
        <f t="shared" si="5"/>
        <v>66</v>
      </c>
      <c r="E9">
        <v>8</v>
      </c>
      <c r="F9">
        <f t="shared" si="6"/>
        <v>128</v>
      </c>
      <c r="G9">
        <f t="shared" si="7"/>
        <v>122</v>
      </c>
      <c r="H9">
        <f t="shared" si="2"/>
        <v>125</v>
      </c>
      <c r="I9">
        <f t="shared" si="3"/>
        <v>-6</v>
      </c>
    </row>
    <row r="10" spans="1:9" x14ac:dyDescent="0.2">
      <c r="A10">
        <f t="shared" si="4"/>
        <v>8</v>
      </c>
      <c r="B10">
        <f t="shared" si="0"/>
        <v>1</v>
      </c>
      <c r="C10">
        <f t="shared" si="1"/>
        <v>0</v>
      </c>
      <c r="D10">
        <f t="shared" si="5"/>
        <v>69</v>
      </c>
      <c r="E10">
        <v>3</v>
      </c>
      <c r="F10">
        <f t="shared" si="6"/>
        <v>147</v>
      </c>
      <c r="G10">
        <f t="shared" si="7"/>
        <v>153</v>
      </c>
      <c r="H10">
        <f t="shared" si="2"/>
        <v>150</v>
      </c>
      <c r="I10">
        <f t="shared" si="3"/>
        <v>6</v>
      </c>
    </row>
    <row r="11" spans="1:9" x14ac:dyDescent="0.2">
      <c r="A11">
        <f t="shared" si="4"/>
        <v>9</v>
      </c>
      <c r="B11">
        <f t="shared" si="0"/>
        <v>1</v>
      </c>
      <c r="C11">
        <f t="shared" si="1"/>
        <v>1</v>
      </c>
      <c r="D11">
        <f t="shared" si="5"/>
        <v>77</v>
      </c>
      <c r="E11">
        <v>8</v>
      </c>
      <c r="F11">
        <f t="shared" si="6"/>
        <v>153</v>
      </c>
      <c r="G11">
        <f t="shared" si="7"/>
        <v>147</v>
      </c>
      <c r="H11">
        <f t="shared" si="2"/>
        <v>150</v>
      </c>
      <c r="I11">
        <f t="shared" si="3"/>
        <v>-6</v>
      </c>
    </row>
    <row r="12" spans="1:9" x14ac:dyDescent="0.2">
      <c r="A12">
        <f t="shared" si="4"/>
        <v>10</v>
      </c>
      <c r="B12">
        <f t="shared" si="0"/>
        <v>1</v>
      </c>
      <c r="C12">
        <f t="shared" si="1"/>
        <v>2</v>
      </c>
      <c r="D12">
        <f t="shared" si="5"/>
        <v>80</v>
      </c>
      <c r="E12">
        <v>3</v>
      </c>
      <c r="F12">
        <f t="shared" si="6"/>
        <v>172</v>
      </c>
      <c r="G12">
        <f t="shared" si="7"/>
        <v>178</v>
      </c>
      <c r="H12">
        <f t="shared" si="2"/>
        <v>175</v>
      </c>
      <c r="I12">
        <f t="shared" si="3"/>
        <v>6</v>
      </c>
    </row>
    <row r="13" spans="1:9" x14ac:dyDescent="0.2">
      <c r="A13">
        <f t="shared" si="4"/>
        <v>11</v>
      </c>
      <c r="B13">
        <f t="shared" si="0"/>
        <v>1</v>
      </c>
      <c r="C13">
        <f t="shared" si="1"/>
        <v>3</v>
      </c>
      <c r="D13">
        <f t="shared" si="5"/>
        <v>88</v>
      </c>
      <c r="E13">
        <v>8</v>
      </c>
      <c r="F13">
        <f t="shared" si="6"/>
        <v>178</v>
      </c>
      <c r="G13">
        <f t="shared" si="7"/>
        <v>172</v>
      </c>
      <c r="H13">
        <f t="shared" si="2"/>
        <v>175</v>
      </c>
      <c r="I13">
        <f t="shared" si="3"/>
        <v>-6</v>
      </c>
    </row>
    <row r="14" spans="1:9" x14ac:dyDescent="0.2">
      <c r="A14">
        <f t="shared" si="4"/>
        <v>12</v>
      </c>
      <c r="B14">
        <f t="shared" si="0"/>
        <v>1</v>
      </c>
      <c r="C14">
        <f t="shared" si="1"/>
        <v>4</v>
      </c>
      <c r="D14">
        <f t="shared" si="5"/>
        <v>91</v>
      </c>
      <c r="E14">
        <v>3</v>
      </c>
      <c r="F14">
        <f t="shared" si="6"/>
        <v>197</v>
      </c>
      <c r="G14">
        <f t="shared" si="7"/>
        <v>203</v>
      </c>
      <c r="H14">
        <f t="shared" si="2"/>
        <v>200</v>
      </c>
      <c r="I14">
        <f t="shared" si="3"/>
        <v>6</v>
      </c>
    </row>
    <row r="15" spans="1:9" x14ac:dyDescent="0.2">
      <c r="A15">
        <f t="shared" si="4"/>
        <v>13</v>
      </c>
      <c r="B15">
        <f t="shared" si="0"/>
        <v>1</v>
      </c>
      <c r="C15">
        <f t="shared" si="1"/>
        <v>5</v>
      </c>
      <c r="D15">
        <f t="shared" si="5"/>
        <v>99</v>
      </c>
      <c r="E15">
        <v>8</v>
      </c>
      <c r="F15">
        <f t="shared" si="6"/>
        <v>203</v>
      </c>
      <c r="G15">
        <f t="shared" si="7"/>
        <v>197</v>
      </c>
      <c r="H15">
        <f t="shared" si="2"/>
        <v>200</v>
      </c>
      <c r="I15">
        <f t="shared" si="3"/>
        <v>-6</v>
      </c>
    </row>
    <row r="16" spans="1:9" x14ac:dyDescent="0.2">
      <c r="A16">
        <f t="shared" si="4"/>
        <v>14</v>
      </c>
      <c r="B16">
        <f t="shared" si="0"/>
        <v>1</v>
      </c>
      <c r="C16">
        <f t="shared" si="1"/>
        <v>6</v>
      </c>
      <c r="D16">
        <f t="shared" si="5"/>
        <v>102</v>
      </c>
      <c r="E16">
        <v>3</v>
      </c>
      <c r="F16">
        <f t="shared" si="6"/>
        <v>222</v>
      </c>
      <c r="G16">
        <f t="shared" si="7"/>
        <v>228</v>
      </c>
      <c r="H16">
        <f t="shared" si="2"/>
        <v>225</v>
      </c>
      <c r="I16">
        <f t="shared" si="3"/>
        <v>6</v>
      </c>
    </row>
    <row r="17" spans="1:9" x14ac:dyDescent="0.2">
      <c r="A17">
        <f t="shared" si="4"/>
        <v>15</v>
      </c>
      <c r="B17">
        <f t="shared" si="0"/>
        <v>1</v>
      </c>
      <c r="C17">
        <f t="shared" si="1"/>
        <v>7</v>
      </c>
      <c r="D17">
        <f t="shared" si="5"/>
        <v>110</v>
      </c>
      <c r="E17">
        <v>8</v>
      </c>
      <c r="F17">
        <f t="shared" si="6"/>
        <v>228</v>
      </c>
      <c r="G17">
        <f t="shared" si="7"/>
        <v>222</v>
      </c>
      <c r="H17">
        <f t="shared" si="2"/>
        <v>225</v>
      </c>
      <c r="I17">
        <f t="shared" si="3"/>
        <v>-6</v>
      </c>
    </row>
    <row r="18" spans="1:9" x14ac:dyDescent="0.2">
      <c r="A18">
        <f t="shared" si="4"/>
        <v>16</v>
      </c>
      <c r="B18">
        <f t="shared" si="0"/>
        <v>2</v>
      </c>
      <c r="C18">
        <f t="shared" si="1"/>
        <v>0</v>
      </c>
      <c r="D18">
        <f t="shared" si="5"/>
        <v>113</v>
      </c>
      <c r="E18">
        <v>3</v>
      </c>
      <c r="F18">
        <f t="shared" si="6"/>
        <v>247</v>
      </c>
      <c r="G18">
        <f t="shared" si="7"/>
        <v>253</v>
      </c>
      <c r="H18">
        <f t="shared" si="2"/>
        <v>250</v>
      </c>
      <c r="I18">
        <f t="shared" si="3"/>
        <v>6</v>
      </c>
    </row>
    <row r="19" spans="1:9" x14ac:dyDescent="0.2">
      <c r="A19">
        <f t="shared" si="4"/>
        <v>17</v>
      </c>
      <c r="B19">
        <f t="shared" si="0"/>
        <v>2</v>
      </c>
      <c r="C19">
        <f t="shared" si="1"/>
        <v>1</v>
      </c>
      <c r="D19">
        <f t="shared" si="5"/>
        <v>121</v>
      </c>
      <c r="E19">
        <v>8</v>
      </c>
      <c r="F19">
        <f t="shared" si="6"/>
        <v>253</v>
      </c>
      <c r="G19">
        <f t="shared" si="7"/>
        <v>247</v>
      </c>
      <c r="H19">
        <f t="shared" si="2"/>
        <v>250</v>
      </c>
      <c r="I19">
        <f t="shared" si="3"/>
        <v>-6</v>
      </c>
    </row>
    <row r="20" spans="1:9" x14ac:dyDescent="0.2">
      <c r="A20">
        <f t="shared" si="4"/>
        <v>18</v>
      </c>
      <c r="B20">
        <f t="shared" si="0"/>
        <v>2</v>
      </c>
      <c r="C20">
        <f t="shared" si="1"/>
        <v>2</v>
      </c>
      <c r="D20">
        <f t="shared" si="5"/>
        <v>124</v>
      </c>
      <c r="E20">
        <v>3</v>
      </c>
      <c r="F20">
        <f t="shared" si="6"/>
        <v>272</v>
      </c>
      <c r="G20">
        <f t="shared" si="7"/>
        <v>278</v>
      </c>
      <c r="H20">
        <f t="shared" si="2"/>
        <v>275</v>
      </c>
      <c r="I20">
        <f t="shared" si="3"/>
        <v>6</v>
      </c>
    </row>
    <row r="21" spans="1:9" x14ac:dyDescent="0.2">
      <c r="A21">
        <f t="shared" si="4"/>
        <v>19</v>
      </c>
      <c r="B21">
        <f t="shared" si="0"/>
        <v>2</v>
      </c>
      <c r="C21">
        <f t="shared" si="1"/>
        <v>3</v>
      </c>
      <c r="D21">
        <f t="shared" si="5"/>
        <v>132</v>
      </c>
      <c r="E21">
        <v>8</v>
      </c>
      <c r="F21">
        <f t="shared" si="6"/>
        <v>278</v>
      </c>
      <c r="G21">
        <f t="shared" si="7"/>
        <v>272</v>
      </c>
      <c r="H21">
        <f t="shared" si="2"/>
        <v>275</v>
      </c>
      <c r="I21">
        <f t="shared" si="3"/>
        <v>-6</v>
      </c>
    </row>
    <row r="22" spans="1:9" x14ac:dyDescent="0.2">
      <c r="A22">
        <f t="shared" si="4"/>
        <v>20</v>
      </c>
      <c r="B22">
        <f t="shared" si="0"/>
        <v>2</v>
      </c>
      <c r="C22">
        <f t="shared" si="1"/>
        <v>4</v>
      </c>
      <c r="D22">
        <f t="shared" si="5"/>
        <v>135</v>
      </c>
      <c r="E22">
        <v>3</v>
      </c>
      <c r="F22">
        <f t="shared" si="6"/>
        <v>297</v>
      </c>
      <c r="G22">
        <f t="shared" si="7"/>
        <v>303</v>
      </c>
      <c r="H22">
        <f t="shared" si="2"/>
        <v>300</v>
      </c>
      <c r="I22">
        <f t="shared" si="3"/>
        <v>6</v>
      </c>
    </row>
    <row r="23" spans="1:9" x14ac:dyDescent="0.2">
      <c r="A23">
        <f t="shared" si="4"/>
        <v>21</v>
      </c>
      <c r="B23">
        <f t="shared" si="0"/>
        <v>2</v>
      </c>
      <c r="C23">
        <f t="shared" si="1"/>
        <v>5</v>
      </c>
      <c r="D23">
        <f t="shared" si="5"/>
        <v>143</v>
      </c>
      <c r="E23">
        <v>8</v>
      </c>
      <c r="F23">
        <f t="shared" si="6"/>
        <v>303</v>
      </c>
      <c r="G23">
        <f t="shared" si="7"/>
        <v>297</v>
      </c>
      <c r="H23">
        <f t="shared" si="2"/>
        <v>300</v>
      </c>
      <c r="I23">
        <f t="shared" si="3"/>
        <v>-6</v>
      </c>
    </row>
    <row r="24" spans="1:9" x14ac:dyDescent="0.2">
      <c r="A24">
        <f t="shared" si="4"/>
        <v>22</v>
      </c>
      <c r="B24">
        <f t="shared" si="0"/>
        <v>2</v>
      </c>
      <c r="C24">
        <f t="shared" si="1"/>
        <v>6</v>
      </c>
      <c r="D24">
        <f t="shared" si="5"/>
        <v>146</v>
      </c>
      <c r="E24">
        <v>3</v>
      </c>
      <c r="F24">
        <f t="shared" si="6"/>
        <v>322</v>
      </c>
      <c r="G24">
        <f t="shared" si="7"/>
        <v>328</v>
      </c>
      <c r="H24">
        <f t="shared" si="2"/>
        <v>325</v>
      </c>
      <c r="I24">
        <f t="shared" si="3"/>
        <v>6</v>
      </c>
    </row>
    <row r="25" spans="1:9" x14ac:dyDescent="0.2">
      <c r="A25">
        <f t="shared" si="4"/>
        <v>23</v>
      </c>
      <c r="B25">
        <f t="shared" si="0"/>
        <v>2</v>
      </c>
      <c r="C25">
        <f t="shared" si="1"/>
        <v>7</v>
      </c>
      <c r="D25">
        <f t="shared" si="5"/>
        <v>154</v>
      </c>
      <c r="E25">
        <v>8</v>
      </c>
      <c r="F25">
        <f t="shared" si="6"/>
        <v>328</v>
      </c>
      <c r="G25">
        <f t="shared" si="7"/>
        <v>322</v>
      </c>
      <c r="H25">
        <f t="shared" si="2"/>
        <v>325</v>
      </c>
      <c r="I25">
        <f t="shared" si="3"/>
        <v>-6</v>
      </c>
    </row>
    <row r="26" spans="1:9" x14ac:dyDescent="0.2">
      <c r="A26">
        <f t="shared" si="4"/>
        <v>24</v>
      </c>
      <c r="B26">
        <f t="shared" si="0"/>
        <v>3</v>
      </c>
      <c r="C26">
        <f t="shared" si="1"/>
        <v>0</v>
      </c>
      <c r="D26">
        <f t="shared" si="5"/>
        <v>157</v>
      </c>
      <c r="E26">
        <v>3</v>
      </c>
      <c r="F26">
        <f t="shared" si="6"/>
        <v>347</v>
      </c>
      <c r="G26">
        <f t="shared" si="7"/>
        <v>353</v>
      </c>
      <c r="H26">
        <f t="shared" si="2"/>
        <v>350</v>
      </c>
      <c r="I26">
        <f t="shared" si="3"/>
        <v>6</v>
      </c>
    </row>
    <row r="27" spans="1:9" x14ac:dyDescent="0.2">
      <c r="A27">
        <f t="shared" si="4"/>
        <v>25</v>
      </c>
      <c r="B27">
        <f t="shared" si="0"/>
        <v>3</v>
      </c>
      <c r="C27">
        <f t="shared" si="1"/>
        <v>1</v>
      </c>
      <c r="D27">
        <f t="shared" si="5"/>
        <v>165</v>
      </c>
      <c r="E27">
        <v>8</v>
      </c>
      <c r="F27">
        <f t="shared" si="6"/>
        <v>353</v>
      </c>
      <c r="G27">
        <f t="shared" si="7"/>
        <v>347</v>
      </c>
      <c r="H27">
        <f t="shared" si="2"/>
        <v>350</v>
      </c>
      <c r="I27">
        <f t="shared" si="3"/>
        <v>-6</v>
      </c>
    </row>
    <row r="28" spans="1:9" x14ac:dyDescent="0.2">
      <c r="A28">
        <f t="shared" si="4"/>
        <v>26</v>
      </c>
      <c r="B28">
        <f t="shared" si="0"/>
        <v>3</v>
      </c>
      <c r="C28">
        <f t="shared" si="1"/>
        <v>2</v>
      </c>
      <c r="D28">
        <f t="shared" si="5"/>
        <v>168</v>
      </c>
      <c r="E28">
        <v>3</v>
      </c>
      <c r="F28">
        <f t="shared" si="6"/>
        <v>372</v>
      </c>
      <c r="G28">
        <f t="shared" si="7"/>
        <v>378</v>
      </c>
      <c r="H28">
        <f t="shared" si="2"/>
        <v>375</v>
      </c>
      <c r="I28">
        <f t="shared" si="3"/>
        <v>6</v>
      </c>
    </row>
    <row r="29" spans="1:9" x14ac:dyDescent="0.2">
      <c r="A29">
        <f t="shared" si="4"/>
        <v>27</v>
      </c>
      <c r="B29">
        <f t="shared" si="0"/>
        <v>3</v>
      </c>
      <c r="C29">
        <f t="shared" si="1"/>
        <v>3</v>
      </c>
      <c r="D29">
        <f t="shared" si="5"/>
        <v>176</v>
      </c>
      <c r="E29">
        <v>8</v>
      </c>
      <c r="F29">
        <f t="shared" si="6"/>
        <v>378</v>
      </c>
      <c r="G29">
        <f t="shared" si="7"/>
        <v>372</v>
      </c>
      <c r="H29">
        <f t="shared" si="2"/>
        <v>375</v>
      </c>
      <c r="I29">
        <f t="shared" si="3"/>
        <v>-6</v>
      </c>
    </row>
    <row r="30" spans="1:9" x14ac:dyDescent="0.2">
      <c r="A30">
        <f t="shared" si="4"/>
        <v>28</v>
      </c>
      <c r="B30">
        <f t="shared" si="0"/>
        <v>3</v>
      </c>
      <c r="C30">
        <f t="shared" si="1"/>
        <v>4</v>
      </c>
      <c r="D30">
        <f t="shared" si="5"/>
        <v>179</v>
      </c>
      <c r="E30">
        <v>3</v>
      </c>
      <c r="F30">
        <f t="shared" si="6"/>
        <v>397</v>
      </c>
      <c r="G30">
        <f t="shared" si="7"/>
        <v>403</v>
      </c>
      <c r="H30">
        <f t="shared" si="2"/>
        <v>400</v>
      </c>
      <c r="I30">
        <f t="shared" si="3"/>
        <v>6</v>
      </c>
    </row>
    <row r="31" spans="1:9" x14ac:dyDescent="0.2">
      <c r="A31">
        <f t="shared" si="4"/>
        <v>29</v>
      </c>
      <c r="B31">
        <f t="shared" si="0"/>
        <v>3</v>
      </c>
      <c r="C31">
        <f t="shared" si="1"/>
        <v>5</v>
      </c>
      <c r="D31">
        <f t="shared" si="5"/>
        <v>187</v>
      </c>
      <c r="E31">
        <v>8</v>
      </c>
      <c r="F31">
        <f t="shared" si="6"/>
        <v>403</v>
      </c>
      <c r="G31">
        <f t="shared" si="7"/>
        <v>397</v>
      </c>
      <c r="H31">
        <f t="shared" si="2"/>
        <v>400</v>
      </c>
      <c r="I31">
        <f t="shared" si="3"/>
        <v>-6</v>
      </c>
    </row>
    <row r="32" spans="1:9" x14ac:dyDescent="0.2">
      <c r="A32">
        <f t="shared" si="4"/>
        <v>30</v>
      </c>
      <c r="B32">
        <f t="shared" si="0"/>
        <v>3</v>
      </c>
      <c r="C32">
        <f t="shared" si="1"/>
        <v>6</v>
      </c>
      <c r="D32">
        <f t="shared" si="5"/>
        <v>190</v>
      </c>
      <c r="E32">
        <v>3</v>
      </c>
      <c r="F32">
        <f t="shared" si="6"/>
        <v>422</v>
      </c>
      <c r="G32">
        <f t="shared" si="7"/>
        <v>428</v>
      </c>
      <c r="H32">
        <f t="shared" si="2"/>
        <v>425</v>
      </c>
      <c r="I32">
        <f t="shared" si="3"/>
        <v>6</v>
      </c>
    </row>
    <row r="33" spans="1:9" x14ac:dyDescent="0.2">
      <c r="A33">
        <f t="shared" si="4"/>
        <v>31</v>
      </c>
      <c r="B33">
        <f t="shared" si="0"/>
        <v>3</v>
      </c>
      <c r="C33">
        <f t="shared" si="1"/>
        <v>7</v>
      </c>
      <c r="D33">
        <f t="shared" si="5"/>
        <v>198</v>
      </c>
      <c r="E33">
        <v>8</v>
      </c>
      <c r="F33">
        <f t="shared" si="6"/>
        <v>428</v>
      </c>
      <c r="G33">
        <f t="shared" si="7"/>
        <v>422</v>
      </c>
      <c r="H33">
        <f t="shared" si="2"/>
        <v>425</v>
      </c>
      <c r="I33">
        <f t="shared" si="3"/>
        <v>-6</v>
      </c>
    </row>
    <row r="34" spans="1:9" x14ac:dyDescent="0.2">
      <c r="A34">
        <f t="shared" si="4"/>
        <v>32</v>
      </c>
      <c r="B34">
        <f t="shared" si="0"/>
        <v>4</v>
      </c>
      <c r="C34">
        <f t="shared" si="1"/>
        <v>0</v>
      </c>
      <c r="D34">
        <f t="shared" si="5"/>
        <v>202</v>
      </c>
      <c r="E34">
        <v>4</v>
      </c>
      <c r="F34">
        <f>MOD(A34,2)*(F33+6)+MOD(A34+1,2)*(F33-25-6)</f>
        <v>397</v>
      </c>
      <c r="G34">
        <f>MOD(A34,2)*(G33-6)+MOD(A34+1,2)*(G33-25+6)</f>
        <v>403</v>
      </c>
      <c r="H34">
        <f t="shared" si="2"/>
        <v>400</v>
      </c>
      <c r="I34">
        <f t="shared" si="3"/>
        <v>6</v>
      </c>
    </row>
    <row r="35" spans="1:9" x14ac:dyDescent="0.2">
      <c r="A35">
        <f t="shared" si="4"/>
        <v>33</v>
      </c>
      <c r="B35">
        <f t="shared" si="0"/>
        <v>4</v>
      </c>
      <c r="C35">
        <f t="shared" si="1"/>
        <v>1</v>
      </c>
      <c r="D35">
        <f t="shared" si="5"/>
        <v>210</v>
      </c>
      <c r="E35">
        <v>8</v>
      </c>
      <c r="F35">
        <f t="shared" ref="F35:F65" si="8">MOD(A35,2)*(F34+6)+MOD(A35+1,2)*(F34-25-6)</f>
        <v>403</v>
      </c>
      <c r="G35">
        <f t="shared" ref="G35:G65" si="9">MOD(A35,2)*(G34-6)+MOD(A35+1,2)*(G34-25+6)</f>
        <v>397</v>
      </c>
      <c r="H35">
        <f t="shared" si="2"/>
        <v>400</v>
      </c>
      <c r="I35">
        <f t="shared" si="3"/>
        <v>-6</v>
      </c>
    </row>
    <row r="36" spans="1:9" x14ac:dyDescent="0.2">
      <c r="A36">
        <f t="shared" si="4"/>
        <v>34</v>
      </c>
      <c r="B36">
        <f t="shared" si="0"/>
        <v>4</v>
      </c>
      <c r="C36">
        <f t="shared" si="1"/>
        <v>2</v>
      </c>
      <c r="D36">
        <f t="shared" si="5"/>
        <v>214</v>
      </c>
      <c r="E36">
        <f t="shared" ref="E36:E44" si="10">4+MOD(A36,2)*6</f>
        <v>4</v>
      </c>
      <c r="F36">
        <f t="shared" si="8"/>
        <v>372</v>
      </c>
      <c r="G36">
        <f t="shared" si="9"/>
        <v>378</v>
      </c>
      <c r="H36">
        <f t="shared" si="2"/>
        <v>375</v>
      </c>
      <c r="I36">
        <f t="shared" si="3"/>
        <v>6</v>
      </c>
    </row>
    <row r="37" spans="1:9" x14ac:dyDescent="0.2">
      <c r="A37">
        <f t="shared" si="4"/>
        <v>35</v>
      </c>
      <c r="B37">
        <f t="shared" si="0"/>
        <v>4</v>
      </c>
      <c r="C37">
        <f t="shared" si="1"/>
        <v>3</v>
      </c>
      <c r="D37">
        <f t="shared" si="5"/>
        <v>222</v>
      </c>
      <c r="E37">
        <v>8</v>
      </c>
      <c r="F37">
        <f t="shared" si="8"/>
        <v>378</v>
      </c>
      <c r="G37">
        <f t="shared" si="9"/>
        <v>372</v>
      </c>
      <c r="H37">
        <f t="shared" si="2"/>
        <v>375</v>
      </c>
      <c r="I37">
        <f t="shared" si="3"/>
        <v>-6</v>
      </c>
    </row>
    <row r="38" spans="1:9" x14ac:dyDescent="0.2">
      <c r="A38">
        <f t="shared" si="4"/>
        <v>36</v>
      </c>
      <c r="B38">
        <f t="shared" si="0"/>
        <v>4</v>
      </c>
      <c r="C38">
        <f t="shared" si="1"/>
        <v>4</v>
      </c>
      <c r="D38">
        <f t="shared" si="5"/>
        <v>226</v>
      </c>
      <c r="E38">
        <f t="shared" si="10"/>
        <v>4</v>
      </c>
      <c r="F38">
        <f t="shared" si="8"/>
        <v>347</v>
      </c>
      <c r="G38">
        <f t="shared" si="9"/>
        <v>353</v>
      </c>
      <c r="H38">
        <f t="shared" si="2"/>
        <v>350</v>
      </c>
      <c r="I38">
        <f t="shared" si="3"/>
        <v>6</v>
      </c>
    </row>
    <row r="39" spans="1:9" x14ac:dyDescent="0.2">
      <c r="A39">
        <f t="shared" si="4"/>
        <v>37</v>
      </c>
      <c r="B39">
        <f t="shared" si="0"/>
        <v>4</v>
      </c>
      <c r="C39">
        <f t="shared" si="1"/>
        <v>5</v>
      </c>
      <c r="D39">
        <f t="shared" si="5"/>
        <v>234</v>
      </c>
      <c r="E39">
        <v>8</v>
      </c>
      <c r="F39">
        <f t="shared" si="8"/>
        <v>353</v>
      </c>
      <c r="G39">
        <f t="shared" si="9"/>
        <v>347</v>
      </c>
      <c r="H39">
        <f t="shared" si="2"/>
        <v>350</v>
      </c>
      <c r="I39">
        <f t="shared" si="3"/>
        <v>-6</v>
      </c>
    </row>
    <row r="40" spans="1:9" x14ac:dyDescent="0.2">
      <c r="A40">
        <f t="shared" si="4"/>
        <v>38</v>
      </c>
      <c r="B40">
        <f t="shared" si="0"/>
        <v>4</v>
      </c>
      <c r="C40">
        <f t="shared" si="1"/>
        <v>6</v>
      </c>
      <c r="D40">
        <f t="shared" si="5"/>
        <v>238</v>
      </c>
      <c r="E40">
        <f t="shared" si="10"/>
        <v>4</v>
      </c>
      <c r="F40">
        <f t="shared" si="8"/>
        <v>322</v>
      </c>
      <c r="G40">
        <f t="shared" si="9"/>
        <v>328</v>
      </c>
      <c r="H40">
        <f t="shared" si="2"/>
        <v>325</v>
      </c>
      <c r="I40">
        <f t="shared" si="3"/>
        <v>6</v>
      </c>
    </row>
    <row r="41" spans="1:9" x14ac:dyDescent="0.2">
      <c r="A41">
        <f t="shared" si="4"/>
        <v>39</v>
      </c>
      <c r="B41">
        <f t="shared" si="0"/>
        <v>4</v>
      </c>
      <c r="C41">
        <f t="shared" si="1"/>
        <v>7</v>
      </c>
      <c r="D41">
        <f t="shared" si="5"/>
        <v>246</v>
      </c>
      <c r="E41">
        <v>8</v>
      </c>
      <c r="F41">
        <f t="shared" si="8"/>
        <v>328</v>
      </c>
      <c r="G41">
        <f t="shared" si="9"/>
        <v>322</v>
      </c>
      <c r="H41">
        <f t="shared" si="2"/>
        <v>325</v>
      </c>
      <c r="I41">
        <f t="shared" si="3"/>
        <v>-6</v>
      </c>
    </row>
    <row r="42" spans="1:9" x14ac:dyDescent="0.2">
      <c r="A42">
        <f t="shared" si="4"/>
        <v>40</v>
      </c>
      <c r="B42">
        <f t="shared" si="0"/>
        <v>5</v>
      </c>
      <c r="C42">
        <f t="shared" si="1"/>
        <v>0</v>
      </c>
      <c r="D42">
        <f t="shared" si="5"/>
        <v>250</v>
      </c>
      <c r="E42">
        <f t="shared" si="10"/>
        <v>4</v>
      </c>
      <c r="F42">
        <f t="shared" si="8"/>
        <v>297</v>
      </c>
      <c r="G42">
        <f t="shared" si="9"/>
        <v>303</v>
      </c>
      <c r="H42">
        <f t="shared" si="2"/>
        <v>300</v>
      </c>
      <c r="I42">
        <f t="shared" si="3"/>
        <v>6</v>
      </c>
    </row>
    <row r="43" spans="1:9" x14ac:dyDescent="0.2">
      <c r="A43">
        <f t="shared" si="4"/>
        <v>41</v>
      </c>
      <c r="B43">
        <f t="shared" si="0"/>
        <v>5</v>
      </c>
      <c r="C43">
        <f t="shared" si="1"/>
        <v>1</v>
      </c>
      <c r="D43">
        <f t="shared" si="5"/>
        <v>258</v>
      </c>
      <c r="E43">
        <v>8</v>
      </c>
      <c r="F43">
        <f t="shared" si="8"/>
        <v>303</v>
      </c>
      <c r="G43">
        <f t="shared" si="9"/>
        <v>297</v>
      </c>
      <c r="H43">
        <f t="shared" si="2"/>
        <v>300</v>
      </c>
      <c r="I43">
        <f t="shared" si="3"/>
        <v>-6</v>
      </c>
    </row>
    <row r="44" spans="1:9" x14ac:dyDescent="0.2">
      <c r="A44">
        <f t="shared" si="4"/>
        <v>42</v>
      </c>
      <c r="B44">
        <f t="shared" si="0"/>
        <v>5</v>
      </c>
      <c r="C44">
        <f t="shared" si="1"/>
        <v>2</v>
      </c>
      <c r="D44">
        <f t="shared" si="5"/>
        <v>262</v>
      </c>
      <c r="E44">
        <f t="shared" si="10"/>
        <v>4</v>
      </c>
      <c r="F44">
        <f t="shared" si="8"/>
        <v>272</v>
      </c>
      <c r="G44">
        <f t="shared" si="9"/>
        <v>278</v>
      </c>
      <c r="H44">
        <f t="shared" si="2"/>
        <v>275</v>
      </c>
      <c r="I44">
        <f t="shared" si="3"/>
        <v>6</v>
      </c>
    </row>
    <row r="45" spans="1:9" x14ac:dyDescent="0.2">
      <c r="A45">
        <f t="shared" si="4"/>
        <v>43</v>
      </c>
      <c r="B45">
        <f t="shared" si="0"/>
        <v>5</v>
      </c>
      <c r="C45">
        <f t="shared" si="1"/>
        <v>3</v>
      </c>
      <c r="D45">
        <f t="shared" si="5"/>
        <v>270</v>
      </c>
      <c r="E45">
        <v>8</v>
      </c>
      <c r="F45">
        <f t="shared" si="8"/>
        <v>278</v>
      </c>
      <c r="G45">
        <f t="shared" si="9"/>
        <v>272</v>
      </c>
      <c r="H45">
        <f t="shared" si="2"/>
        <v>275</v>
      </c>
      <c r="I45">
        <f t="shared" si="3"/>
        <v>-6</v>
      </c>
    </row>
    <row r="46" spans="1:9" x14ac:dyDescent="0.2">
      <c r="A46">
        <f t="shared" si="4"/>
        <v>44</v>
      </c>
      <c r="B46">
        <f t="shared" si="0"/>
        <v>5</v>
      </c>
      <c r="C46">
        <f t="shared" si="1"/>
        <v>4</v>
      </c>
      <c r="D46">
        <f t="shared" si="5"/>
        <v>274</v>
      </c>
      <c r="E46">
        <v>4</v>
      </c>
      <c r="F46">
        <f t="shared" si="8"/>
        <v>247</v>
      </c>
      <c r="G46">
        <f t="shared" si="9"/>
        <v>253</v>
      </c>
      <c r="H46">
        <f t="shared" si="2"/>
        <v>250</v>
      </c>
      <c r="I46">
        <f t="shared" si="3"/>
        <v>6</v>
      </c>
    </row>
    <row r="47" spans="1:9" x14ac:dyDescent="0.2">
      <c r="A47">
        <f t="shared" si="4"/>
        <v>45</v>
      </c>
      <c r="B47">
        <f t="shared" si="0"/>
        <v>5</v>
      </c>
      <c r="C47">
        <f t="shared" si="1"/>
        <v>5</v>
      </c>
      <c r="D47">
        <f t="shared" si="5"/>
        <v>282</v>
      </c>
      <c r="E47">
        <v>8</v>
      </c>
      <c r="F47">
        <f t="shared" si="8"/>
        <v>253</v>
      </c>
      <c r="G47">
        <f t="shared" si="9"/>
        <v>247</v>
      </c>
      <c r="H47">
        <f t="shared" si="2"/>
        <v>250</v>
      </c>
      <c r="I47">
        <f t="shared" si="3"/>
        <v>-6</v>
      </c>
    </row>
    <row r="48" spans="1:9" x14ac:dyDescent="0.2">
      <c r="A48">
        <f t="shared" si="4"/>
        <v>46</v>
      </c>
      <c r="B48">
        <f t="shared" si="0"/>
        <v>5</v>
      </c>
      <c r="C48">
        <f t="shared" si="1"/>
        <v>6</v>
      </c>
      <c r="D48">
        <f t="shared" si="5"/>
        <v>288</v>
      </c>
      <c r="E48">
        <v>6</v>
      </c>
      <c r="F48">
        <f t="shared" si="8"/>
        <v>222</v>
      </c>
      <c r="G48">
        <f t="shared" si="9"/>
        <v>228</v>
      </c>
      <c r="H48">
        <f t="shared" si="2"/>
        <v>225</v>
      </c>
      <c r="I48">
        <f t="shared" si="3"/>
        <v>6</v>
      </c>
    </row>
    <row r="49" spans="1:9" x14ac:dyDescent="0.2">
      <c r="A49">
        <f t="shared" si="4"/>
        <v>47</v>
      </c>
      <c r="B49">
        <f t="shared" si="0"/>
        <v>5</v>
      </c>
      <c r="C49">
        <f t="shared" si="1"/>
        <v>7</v>
      </c>
      <c r="D49">
        <f t="shared" si="5"/>
        <v>296</v>
      </c>
      <c r="E49">
        <v>8</v>
      </c>
      <c r="F49">
        <f t="shared" si="8"/>
        <v>228</v>
      </c>
      <c r="G49">
        <f t="shared" si="9"/>
        <v>222</v>
      </c>
      <c r="H49">
        <f t="shared" si="2"/>
        <v>225</v>
      </c>
      <c r="I49">
        <f t="shared" si="3"/>
        <v>-6</v>
      </c>
    </row>
    <row r="50" spans="1:9" x14ac:dyDescent="0.2">
      <c r="A50">
        <f t="shared" si="4"/>
        <v>48</v>
      </c>
      <c r="B50">
        <f t="shared" si="0"/>
        <v>6</v>
      </c>
      <c r="C50">
        <f t="shared" si="1"/>
        <v>0</v>
      </c>
      <c r="D50">
        <f t="shared" si="5"/>
        <v>304</v>
      </c>
      <c r="E50">
        <v>8</v>
      </c>
      <c r="F50">
        <f t="shared" si="8"/>
        <v>197</v>
      </c>
      <c r="G50">
        <f t="shared" si="9"/>
        <v>203</v>
      </c>
      <c r="H50">
        <f t="shared" si="2"/>
        <v>200</v>
      </c>
      <c r="I50">
        <f t="shared" si="3"/>
        <v>6</v>
      </c>
    </row>
    <row r="51" spans="1:9" x14ac:dyDescent="0.2">
      <c r="A51">
        <f>A50+1</f>
        <v>49</v>
      </c>
      <c r="B51">
        <f t="shared" si="0"/>
        <v>6</v>
      </c>
      <c r="C51">
        <f t="shared" si="1"/>
        <v>1</v>
      </c>
      <c r="D51">
        <f t="shared" si="5"/>
        <v>312</v>
      </c>
      <c r="E51">
        <v>8</v>
      </c>
      <c r="F51">
        <f t="shared" si="8"/>
        <v>203</v>
      </c>
      <c r="G51">
        <f t="shared" si="9"/>
        <v>197</v>
      </c>
      <c r="H51">
        <f t="shared" si="2"/>
        <v>200</v>
      </c>
      <c r="I51">
        <f t="shared" si="3"/>
        <v>-6</v>
      </c>
    </row>
    <row r="52" spans="1:9" x14ac:dyDescent="0.2">
      <c r="A52">
        <f t="shared" si="4"/>
        <v>50</v>
      </c>
      <c r="B52">
        <f t="shared" si="0"/>
        <v>6</v>
      </c>
      <c r="C52">
        <f t="shared" si="1"/>
        <v>2</v>
      </c>
      <c r="D52">
        <f t="shared" si="5"/>
        <v>320</v>
      </c>
      <c r="E52">
        <v>8</v>
      </c>
      <c r="F52">
        <f t="shared" si="8"/>
        <v>172</v>
      </c>
      <c r="G52">
        <f t="shared" si="9"/>
        <v>178</v>
      </c>
      <c r="H52">
        <f t="shared" si="2"/>
        <v>175</v>
      </c>
      <c r="I52">
        <f t="shared" si="3"/>
        <v>6</v>
      </c>
    </row>
    <row r="53" spans="1:9" x14ac:dyDescent="0.2">
      <c r="A53">
        <f t="shared" si="4"/>
        <v>51</v>
      </c>
      <c r="B53">
        <f t="shared" si="0"/>
        <v>6</v>
      </c>
      <c r="C53">
        <f t="shared" si="1"/>
        <v>3</v>
      </c>
      <c r="D53">
        <f t="shared" si="5"/>
        <v>328</v>
      </c>
      <c r="E53">
        <v>8</v>
      </c>
      <c r="F53">
        <f t="shared" si="8"/>
        <v>178</v>
      </c>
      <c r="G53">
        <f t="shared" si="9"/>
        <v>172</v>
      </c>
      <c r="H53">
        <f t="shared" si="2"/>
        <v>175</v>
      </c>
      <c r="I53">
        <f t="shared" si="3"/>
        <v>-6</v>
      </c>
    </row>
    <row r="54" spans="1:9" x14ac:dyDescent="0.2">
      <c r="A54">
        <f t="shared" si="4"/>
        <v>52</v>
      </c>
      <c r="B54">
        <f t="shared" si="0"/>
        <v>6</v>
      </c>
      <c r="C54">
        <f t="shared" si="1"/>
        <v>4</v>
      </c>
      <c r="D54">
        <f t="shared" si="5"/>
        <v>340</v>
      </c>
      <c r="E54">
        <v>12</v>
      </c>
      <c r="F54">
        <f t="shared" si="8"/>
        <v>147</v>
      </c>
      <c r="G54">
        <f t="shared" si="9"/>
        <v>153</v>
      </c>
      <c r="H54">
        <f t="shared" si="2"/>
        <v>150</v>
      </c>
      <c r="I54">
        <f t="shared" si="3"/>
        <v>6</v>
      </c>
    </row>
    <row r="55" spans="1:9" x14ac:dyDescent="0.2">
      <c r="A55">
        <f t="shared" si="4"/>
        <v>53</v>
      </c>
      <c r="B55">
        <f t="shared" si="0"/>
        <v>6</v>
      </c>
      <c r="C55">
        <f t="shared" si="1"/>
        <v>5</v>
      </c>
      <c r="D55">
        <f t="shared" si="5"/>
        <v>348</v>
      </c>
      <c r="E55">
        <v>8</v>
      </c>
      <c r="F55">
        <f t="shared" si="8"/>
        <v>153</v>
      </c>
      <c r="G55">
        <f t="shared" si="9"/>
        <v>147</v>
      </c>
      <c r="H55">
        <f t="shared" si="2"/>
        <v>150</v>
      </c>
      <c r="I55">
        <f t="shared" si="3"/>
        <v>-6</v>
      </c>
    </row>
    <row r="56" spans="1:9" x14ac:dyDescent="0.2">
      <c r="A56">
        <f t="shared" si="4"/>
        <v>54</v>
      </c>
      <c r="B56">
        <f t="shared" si="0"/>
        <v>6</v>
      </c>
      <c r="C56">
        <f t="shared" si="1"/>
        <v>6</v>
      </c>
      <c r="D56">
        <f t="shared" si="5"/>
        <v>360</v>
      </c>
      <c r="E56">
        <v>12</v>
      </c>
      <c r="F56">
        <f t="shared" si="8"/>
        <v>122</v>
      </c>
      <c r="G56">
        <f t="shared" si="9"/>
        <v>128</v>
      </c>
      <c r="H56">
        <f t="shared" si="2"/>
        <v>125</v>
      </c>
      <c r="I56">
        <f t="shared" si="3"/>
        <v>6</v>
      </c>
    </row>
    <row r="57" spans="1:9" x14ac:dyDescent="0.2">
      <c r="A57">
        <f t="shared" si="4"/>
        <v>55</v>
      </c>
      <c r="B57">
        <f t="shared" si="0"/>
        <v>6</v>
      </c>
      <c r="C57">
        <f t="shared" si="1"/>
        <v>7</v>
      </c>
      <c r="D57">
        <f t="shared" si="5"/>
        <v>368</v>
      </c>
      <c r="E57">
        <v>8</v>
      </c>
      <c r="F57">
        <f t="shared" si="8"/>
        <v>128</v>
      </c>
      <c r="G57">
        <f t="shared" si="9"/>
        <v>122</v>
      </c>
      <c r="H57">
        <f t="shared" si="2"/>
        <v>125</v>
      </c>
      <c r="I57">
        <f t="shared" si="3"/>
        <v>-6</v>
      </c>
    </row>
    <row r="58" spans="1:9" x14ac:dyDescent="0.2">
      <c r="A58">
        <f t="shared" si="4"/>
        <v>56</v>
      </c>
      <c r="B58">
        <f t="shared" si="0"/>
        <v>7</v>
      </c>
      <c r="C58">
        <f t="shared" si="1"/>
        <v>0</v>
      </c>
      <c r="D58">
        <f t="shared" si="5"/>
        <v>384</v>
      </c>
      <c r="E58">
        <v>16</v>
      </c>
      <c r="F58">
        <f t="shared" si="8"/>
        <v>97</v>
      </c>
      <c r="G58">
        <f t="shared" si="9"/>
        <v>103</v>
      </c>
      <c r="H58">
        <f t="shared" si="2"/>
        <v>100</v>
      </c>
      <c r="I58">
        <f t="shared" si="3"/>
        <v>6</v>
      </c>
    </row>
    <row r="59" spans="1:9" x14ac:dyDescent="0.2">
      <c r="A59">
        <f t="shared" si="4"/>
        <v>57</v>
      </c>
      <c r="B59">
        <f t="shared" si="0"/>
        <v>7</v>
      </c>
      <c r="C59">
        <f t="shared" si="1"/>
        <v>1</v>
      </c>
      <c r="D59">
        <f t="shared" si="5"/>
        <v>396</v>
      </c>
      <c r="E59">
        <v>12</v>
      </c>
      <c r="F59">
        <f t="shared" si="8"/>
        <v>103</v>
      </c>
      <c r="G59">
        <f t="shared" si="9"/>
        <v>97</v>
      </c>
      <c r="H59">
        <f t="shared" si="2"/>
        <v>100</v>
      </c>
      <c r="I59">
        <f t="shared" si="3"/>
        <v>-6</v>
      </c>
    </row>
    <row r="60" spans="1:9" x14ac:dyDescent="0.2">
      <c r="A60">
        <f t="shared" si="4"/>
        <v>58</v>
      </c>
      <c r="B60">
        <f t="shared" si="0"/>
        <v>7</v>
      </c>
      <c r="C60">
        <f t="shared" si="1"/>
        <v>2</v>
      </c>
      <c r="D60">
        <f t="shared" si="5"/>
        <v>420</v>
      </c>
      <c r="E60">
        <v>24</v>
      </c>
      <c r="F60">
        <f t="shared" si="8"/>
        <v>72</v>
      </c>
      <c r="G60">
        <f t="shared" si="9"/>
        <v>78</v>
      </c>
      <c r="H60">
        <f t="shared" si="2"/>
        <v>75</v>
      </c>
      <c r="I60">
        <f t="shared" si="3"/>
        <v>6</v>
      </c>
    </row>
    <row r="61" spans="1:9" x14ac:dyDescent="0.2">
      <c r="A61">
        <f t="shared" si="4"/>
        <v>59</v>
      </c>
      <c r="B61">
        <f t="shared" si="0"/>
        <v>7</v>
      </c>
      <c r="C61">
        <f t="shared" si="1"/>
        <v>3</v>
      </c>
      <c r="D61">
        <f t="shared" si="5"/>
        <v>440</v>
      </c>
      <c r="E61">
        <v>20</v>
      </c>
      <c r="F61">
        <f t="shared" si="8"/>
        <v>78</v>
      </c>
      <c r="G61">
        <f t="shared" si="9"/>
        <v>72</v>
      </c>
      <c r="H61">
        <f t="shared" si="2"/>
        <v>75</v>
      </c>
      <c r="I61">
        <f t="shared" si="3"/>
        <v>-6</v>
      </c>
    </row>
    <row r="62" spans="1:9" x14ac:dyDescent="0.2">
      <c r="A62">
        <f t="shared" si="4"/>
        <v>60</v>
      </c>
      <c r="B62">
        <f t="shared" si="0"/>
        <v>7</v>
      </c>
      <c r="C62">
        <f t="shared" si="1"/>
        <v>4</v>
      </c>
      <c r="D62">
        <f t="shared" si="5"/>
        <v>464</v>
      </c>
      <c r="E62">
        <v>24</v>
      </c>
      <c r="F62">
        <f t="shared" si="8"/>
        <v>47</v>
      </c>
      <c r="G62">
        <f t="shared" si="9"/>
        <v>53</v>
      </c>
      <c r="H62">
        <f t="shared" si="2"/>
        <v>50</v>
      </c>
      <c r="I62">
        <f t="shared" si="3"/>
        <v>6</v>
      </c>
    </row>
    <row r="63" spans="1:9" x14ac:dyDescent="0.2">
      <c r="A63">
        <f t="shared" si="4"/>
        <v>61</v>
      </c>
      <c r="B63">
        <f t="shared" si="0"/>
        <v>7</v>
      </c>
      <c r="C63">
        <f t="shared" si="1"/>
        <v>5</v>
      </c>
      <c r="D63">
        <f t="shared" si="5"/>
        <v>488</v>
      </c>
      <c r="E63">
        <v>24</v>
      </c>
      <c r="F63">
        <f t="shared" si="8"/>
        <v>53</v>
      </c>
      <c r="G63">
        <f t="shared" si="9"/>
        <v>47</v>
      </c>
      <c r="H63">
        <f t="shared" si="2"/>
        <v>50</v>
      </c>
      <c r="I63">
        <f t="shared" si="3"/>
        <v>-6</v>
      </c>
    </row>
    <row r="64" spans="1:9" x14ac:dyDescent="0.2">
      <c r="A64">
        <f t="shared" si="4"/>
        <v>62</v>
      </c>
      <c r="B64">
        <f t="shared" si="0"/>
        <v>7</v>
      </c>
      <c r="C64">
        <f t="shared" si="1"/>
        <v>6</v>
      </c>
      <c r="D64">
        <f t="shared" si="5"/>
        <v>489</v>
      </c>
      <c r="E64">
        <v>1</v>
      </c>
      <c r="F64">
        <v>35</v>
      </c>
      <c r="G64">
        <v>35</v>
      </c>
      <c r="H64">
        <f t="shared" si="2"/>
        <v>35</v>
      </c>
      <c r="I64">
        <f t="shared" si="3"/>
        <v>0</v>
      </c>
    </row>
    <row r="65" spans="1:9" x14ac:dyDescent="0.2">
      <c r="A65">
        <f t="shared" si="4"/>
        <v>63</v>
      </c>
      <c r="B65">
        <f t="shared" si="0"/>
        <v>7</v>
      </c>
      <c r="C65">
        <f t="shared" si="1"/>
        <v>7</v>
      </c>
      <c r="D65">
        <f t="shared" si="5"/>
        <v>490</v>
      </c>
      <c r="E65">
        <v>1</v>
      </c>
      <c r="F65">
        <v>35</v>
      </c>
      <c r="G65">
        <v>35</v>
      </c>
      <c r="H65">
        <f t="shared" si="2"/>
        <v>35</v>
      </c>
      <c r="I65">
        <f t="shared" si="3"/>
        <v>0</v>
      </c>
    </row>
  </sheetData>
  <pageMargins left="0.7" right="0.7" top="0.75" bottom="0.75" header="0.3" footer="0.3"/>
  <pageSetup scale="65" fitToHeight="2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5"/>
  <sheetViews>
    <sheetView workbookViewId="0">
      <selection activeCell="H1" sqref="H1:H1048576"/>
    </sheetView>
  </sheetViews>
  <sheetFormatPr baseColWidth="10" defaultRowHeight="16" x14ac:dyDescent="0.2"/>
  <sheetData>
    <row r="1" spans="1:9" s="1" customFormat="1" x14ac:dyDescent="0.2">
      <c r="A1" s="1" t="s">
        <v>8</v>
      </c>
      <c r="B1" s="1" t="s">
        <v>6</v>
      </c>
      <c r="C1" s="1" t="s">
        <v>7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 x14ac:dyDescent="0.2">
      <c r="A2">
        <v>0</v>
      </c>
      <c r="B2">
        <f t="shared" ref="B2:B65" si="0">QUOTIENT(A2,8)</f>
        <v>0</v>
      </c>
      <c r="C2">
        <f t="shared" ref="C2:C65" si="1">MOD(A2,8)</f>
        <v>0</v>
      </c>
      <c r="D2">
        <v>4</v>
      </c>
      <c r="E2">
        <v>4</v>
      </c>
      <c r="F2">
        <v>47</v>
      </c>
      <c r="G2">
        <v>53</v>
      </c>
      <c r="H2">
        <f t="shared" ref="H2:H65" si="2">AVERAGE(F2:G2)</f>
        <v>50</v>
      </c>
      <c r="I2">
        <f t="shared" ref="I2:I65" si="3">G2-F2</f>
        <v>6</v>
      </c>
    </row>
    <row r="3" spans="1:9" x14ac:dyDescent="0.2">
      <c r="A3">
        <f t="shared" ref="A3:A65" si="4">A2+1</f>
        <v>1</v>
      </c>
      <c r="B3">
        <f t="shared" si="0"/>
        <v>0</v>
      </c>
      <c r="C3">
        <f t="shared" si="1"/>
        <v>1</v>
      </c>
      <c r="D3">
        <f>D2+E3</f>
        <v>24</v>
      </c>
      <c r="E3">
        <v>20</v>
      </c>
      <c r="F3">
        <f>MOD(A3,2)*(F2+6)+MOD(A3+1,2)*(F2+27-6)</f>
        <v>53</v>
      </c>
      <c r="G3">
        <f>MOD(A3,2)*(G2-6)+MOD(A3+1,2)*(G2+27+6)</f>
        <v>47</v>
      </c>
      <c r="H3">
        <f t="shared" si="2"/>
        <v>50</v>
      </c>
      <c r="I3">
        <f t="shared" si="3"/>
        <v>-6</v>
      </c>
    </row>
    <row r="4" spans="1:9" x14ac:dyDescent="0.2">
      <c r="A4">
        <f t="shared" si="4"/>
        <v>2</v>
      </c>
      <c r="B4">
        <f t="shared" si="0"/>
        <v>0</v>
      </c>
      <c r="C4">
        <f t="shared" si="1"/>
        <v>2</v>
      </c>
      <c r="D4">
        <f t="shared" ref="D4:D65" si="5">D3+E4</f>
        <v>27</v>
      </c>
      <c r="E4">
        <v>3</v>
      </c>
      <c r="F4">
        <f t="shared" ref="F4:F65" si="6">MOD(A4,2)*(F3+6)+MOD(A4+1,2)*(F3+27-6)</f>
        <v>74</v>
      </c>
      <c r="G4">
        <f t="shared" ref="G4:G65" si="7">MOD(A4,2)*(G3-6)+MOD(A4+1,2)*(G3+27+6)</f>
        <v>80</v>
      </c>
      <c r="H4">
        <f t="shared" si="2"/>
        <v>77</v>
      </c>
      <c r="I4">
        <f t="shared" si="3"/>
        <v>6</v>
      </c>
    </row>
    <row r="5" spans="1:9" x14ac:dyDescent="0.2">
      <c r="A5">
        <f t="shared" si="4"/>
        <v>3</v>
      </c>
      <c r="B5">
        <f t="shared" si="0"/>
        <v>0</v>
      </c>
      <c r="C5">
        <f t="shared" si="1"/>
        <v>3</v>
      </c>
      <c r="D5">
        <f t="shared" si="5"/>
        <v>41</v>
      </c>
      <c r="E5">
        <v>14</v>
      </c>
      <c r="F5">
        <f t="shared" si="6"/>
        <v>80</v>
      </c>
      <c r="G5">
        <f t="shared" si="7"/>
        <v>74</v>
      </c>
      <c r="H5">
        <f t="shared" si="2"/>
        <v>77</v>
      </c>
      <c r="I5">
        <f t="shared" si="3"/>
        <v>-6</v>
      </c>
    </row>
    <row r="6" spans="1:9" x14ac:dyDescent="0.2">
      <c r="A6">
        <f t="shared" si="4"/>
        <v>4</v>
      </c>
      <c r="B6">
        <f t="shared" si="0"/>
        <v>0</v>
      </c>
      <c r="C6">
        <f t="shared" si="1"/>
        <v>4</v>
      </c>
      <c r="D6">
        <f t="shared" si="5"/>
        <v>44</v>
      </c>
      <c r="E6">
        <v>3</v>
      </c>
      <c r="F6">
        <f t="shared" si="6"/>
        <v>101</v>
      </c>
      <c r="G6">
        <f t="shared" si="7"/>
        <v>107</v>
      </c>
      <c r="H6">
        <f t="shared" si="2"/>
        <v>104</v>
      </c>
      <c r="I6">
        <f t="shared" si="3"/>
        <v>6</v>
      </c>
    </row>
    <row r="7" spans="1:9" x14ac:dyDescent="0.2">
      <c r="A7">
        <f t="shared" si="4"/>
        <v>5</v>
      </c>
      <c r="B7">
        <f t="shared" si="0"/>
        <v>0</v>
      </c>
      <c r="C7">
        <f t="shared" si="1"/>
        <v>5</v>
      </c>
      <c r="D7">
        <f t="shared" si="5"/>
        <v>55</v>
      </c>
      <c r="E7">
        <v>11</v>
      </c>
      <c r="F7">
        <f t="shared" si="6"/>
        <v>107</v>
      </c>
      <c r="G7">
        <f t="shared" si="7"/>
        <v>101</v>
      </c>
      <c r="H7">
        <f t="shared" si="2"/>
        <v>104</v>
      </c>
      <c r="I7">
        <f>G5-F5</f>
        <v>-6</v>
      </c>
    </row>
    <row r="8" spans="1:9" x14ac:dyDescent="0.2">
      <c r="A8">
        <f t="shared" si="4"/>
        <v>6</v>
      </c>
      <c r="B8">
        <f t="shared" si="0"/>
        <v>0</v>
      </c>
      <c r="C8">
        <f t="shared" si="1"/>
        <v>6</v>
      </c>
      <c r="D8">
        <f t="shared" si="5"/>
        <v>58</v>
      </c>
      <c r="E8">
        <v>3</v>
      </c>
      <c r="F8">
        <f t="shared" si="6"/>
        <v>128</v>
      </c>
      <c r="G8">
        <f t="shared" si="7"/>
        <v>134</v>
      </c>
      <c r="H8">
        <f t="shared" si="2"/>
        <v>131</v>
      </c>
      <c r="I8">
        <f t="shared" si="3"/>
        <v>6</v>
      </c>
    </row>
    <row r="9" spans="1:9" x14ac:dyDescent="0.2">
      <c r="A9">
        <f t="shared" si="4"/>
        <v>7</v>
      </c>
      <c r="B9">
        <f t="shared" si="0"/>
        <v>0</v>
      </c>
      <c r="C9">
        <f t="shared" si="1"/>
        <v>7</v>
      </c>
      <c r="D9">
        <f t="shared" si="5"/>
        <v>66</v>
      </c>
      <c r="E9">
        <v>8</v>
      </c>
      <c r="F9">
        <f t="shared" si="6"/>
        <v>134</v>
      </c>
      <c r="G9">
        <f t="shared" si="7"/>
        <v>128</v>
      </c>
      <c r="H9">
        <f t="shared" si="2"/>
        <v>131</v>
      </c>
      <c r="I9">
        <f t="shared" si="3"/>
        <v>-6</v>
      </c>
    </row>
    <row r="10" spans="1:9" x14ac:dyDescent="0.2">
      <c r="A10">
        <f t="shared" si="4"/>
        <v>8</v>
      </c>
      <c r="B10">
        <f t="shared" si="0"/>
        <v>1</v>
      </c>
      <c r="C10">
        <f t="shared" si="1"/>
        <v>0</v>
      </c>
      <c r="D10">
        <f t="shared" si="5"/>
        <v>69</v>
      </c>
      <c r="E10">
        <v>3</v>
      </c>
      <c r="F10">
        <f t="shared" si="6"/>
        <v>155</v>
      </c>
      <c r="G10">
        <f t="shared" si="7"/>
        <v>161</v>
      </c>
      <c r="H10">
        <f t="shared" si="2"/>
        <v>158</v>
      </c>
      <c r="I10">
        <f t="shared" si="3"/>
        <v>6</v>
      </c>
    </row>
    <row r="11" spans="1:9" x14ac:dyDescent="0.2">
      <c r="A11">
        <f t="shared" si="4"/>
        <v>9</v>
      </c>
      <c r="B11">
        <f t="shared" si="0"/>
        <v>1</v>
      </c>
      <c r="C11">
        <f t="shared" si="1"/>
        <v>1</v>
      </c>
      <c r="D11">
        <f t="shared" si="5"/>
        <v>77</v>
      </c>
      <c r="E11">
        <v>8</v>
      </c>
      <c r="F11">
        <f t="shared" si="6"/>
        <v>161</v>
      </c>
      <c r="G11">
        <f t="shared" si="7"/>
        <v>155</v>
      </c>
      <c r="H11">
        <f t="shared" si="2"/>
        <v>158</v>
      </c>
      <c r="I11">
        <f t="shared" si="3"/>
        <v>-6</v>
      </c>
    </row>
    <row r="12" spans="1:9" x14ac:dyDescent="0.2">
      <c r="A12">
        <f t="shared" si="4"/>
        <v>10</v>
      </c>
      <c r="B12">
        <f t="shared" si="0"/>
        <v>1</v>
      </c>
      <c r="C12">
        <f t="shared" si="1"/>
        <v>2</v>
      </c>
      <c r="D12">
        <f t="shared" si="5"/>
        <v>80</v>
      </c>
      <c r="E12">
        <v>3</v>
      </c>
      <c r="F12">
        <f t="shared" si="6"/>
        <v>182</v>
      </c>
      <c r="G12">
        <f t="shared" si="7"/>
        <v>188</v>
      </c>
      <c r="H12">
        <f t="shared" si="2"/>
        <v>185</v>
      </c>
      <c r="I12">
        <f t="shared" si="3"/>
        <v>6</v>
      </c>
    </row>
    <row r="13" spans="1:9" x14ac:dyDescent="0.2">
      <c r="A13">
        <f t="shared" si="4"/>
        <v>11</v>
      </c>
      <c r="B13">
        <f t="shared" si="0"/>
        <v>1</v>
      </c>
      <c r="C13">
        <f t="shared" si="1"/>
        <v>3</v>
      </c>
      <c r="D13">
        <f t="shared" si="5"/>
        <v>88</v>
      </c>
      <c r="E13">
        <v>8</v>
      </c>
      <c r="F13">
        <f t="shared" si="6"/>
        <v>188</v>
      </c>
      <c r="G13">
        <f t="shared" si="7"/>
        <v>182</v>
      </c>
      <c r="H13">
        <f t="shared" si="2"/>
        <v>185</v>
      </c>
      <c r="I13">
        <f t="shared" si="3"/>
        <v>-6</v>
      </c>
    </row>
    <row r="14" spans="1:9" x14ac:dyDescent="0.2">
      <c r="A14">
        <f t="shared" si="4"/>
        <v>12</v>
      </c>
      <c r="B14">
        <f t="shared" si="0"/>
        <v>1</v>
      </c>
      <c r="C14">
        <f t="shared" si="1"/>
        <v>4</v>
      </c>
      <c r="D14">
        <f t="shared" si="5"/>
        <v>91</v>
      </c>
      <c r="E14">
        <v>3</v>
      </c>
      <c r="F14">
        <f t="shared" si="6"/>
        <v>209</v>
      </c>
      <c r="G14">
        <f t="shared" si="7"/>
        <v>215</v>
      </c>
      <c r="H14">
        <f t="shared" si="2"/>
        <v>212</v>
      </c>
      <c r="I14">
        <f t="shared" si="3"/>
        <v>6</v>
      </c>
    </row>
    <row r="15" spans="1:9" x14ac:dyDescent="0.2">
      <c r="A15">
        <f t="shared" si="4"/>
        <v>13</v>
      </c>
      <c r="B15">
        <f t="shared" si="0"/>
        <v>1</v>
      </c>
      <c r="C15">
        <f t="shared" si="1"/>
        <v>5</v>
      </c>
      <c r="D15">
        <f t="shared" si="5"/>
        <v>99</v>
      </c>
      <c r="E15">
        <v>8</v>
      </c>
      <c r="F15">
        <f t="shared" si="6"/>
        <v>215</v>
      </c>
      <c r="G15">
        <f t="shared" si="7"/>
        <v>209</v>
      </c>
      <c r="H15">
        <f t="shared" si="2"/>
        <v>212</v>
      </c>
      <c r="I15">
        <f t="shared" si="3"/>
        <v>-6</v>
      </c>
    </row>
    <row r="16" spans="1:9" x14ac:dyDescent="0.2">
      <c r="A16">
        <f t="shared" si="4"/>
        <v>14</v>
      </c>
      <c r="B16">
        <f t="shared" si="0"/>
        <v>1</v>
      </c>
      <c r="C16">
        <f t="shared" si="1"/>
        <v>6</v>
      </c>
      <c r="D16">
        <f t="shared" si="5"/>
        <v>102</v>
      </c>
      <c r="E16">
        <v>3</v>
      </c>
      <c r="F16">
        <f t="shared" si="6"/>
        <v>236</v>
      </c>
      <c r="G16">
        <f t="shared" si="7"/>
        <v>242</v>
      </c>
      <c r="H16">
        <f t="shared" si="2"/>
        <v>239</v>
      </c>
      <c r="I16">
        <f t="shared" si="3"/>
        <v>6</v>
      </c>
    </row>
    <row r="17" spans="1:9" x14ac:dyDescent="0.2">
      <c r="A17">
        <f t="shared" si="4"/>
        <v>15</v>
      </c>
      <c r="B17">
        <f t="shared" si="0"/>
        <v>1</v>
      </c>
      <c r="C17">
        <f t="shared" si="1"/>
        <v>7</v>
      </c>
      <c r="D17">
        <f t="shared" si="5"/>
        <v>110</v>
      </c>
      <c r="E17">
        <v>8</v>
      </c>
      <c r="F17">
        <f t="shared" si="6"/>
        <v>242</v>
      </c>
      <c r="G17">
        <f t="shared" si="7"/>
        <v>236</v>
      </c>
      <c r="H17">
        <f t="shared" si="2"/>
        <v>239</v>
      </c>
      <c r="I17">
        <f t="shared" si="3"/>
        <v>-6</v>
      </c>
    </row>
    <row r="18" spans="1:9" x14ac:dyDescent="0.2">
      <c r="A18">
        <f t="shared" si="4"/>
        <v>16</v>
      </c>
      <c r="B18">
        <f t="shared" si="0"/>
        <v>2</v>
      </c>
      <c r="C18">
        <f t="shared" si="1"/>
        <v>0</v>
      </c>
      <c r="D18">
        <f t="shared" si="5"/>
        <v>113</v>
      </c>
      <c r="E18">
        <v>3</v>
      </c>
      <c r="F18">
        <f t="shared" si="6"/>
        <v>263</v>
      </c>
      <c r="G18">
        <f t="shared" si="7"/>
        <v>269</v>
      </c>
      <c r="H18">
        <f t="shared" si="2"/>
        <v>266</v>
      </c>
      <c r="I18">
        <f t="shared" si="3"/>
        <v>6</v>
      </c>
    </row>
    <row r="19" spans="1:9" x14ac:dyDescent="0.2">
      <c r="A19">
        <f t="shared" si="4"/>
        <v>17</v>
      </c>
      <c r="B19">
        <f t="shared" si="0"/>
        <v>2</v>
      </c>
      <c r="C19">
        <f t="shared" si="1"/>
        <v>1</v>
      </c>
      <c r="D19">
        <f t="shared" si="5"/>
        <v>121</v>
      </c>
      <c r="E19">
        <v>8</v>
      </c>
      <c r="F19">
        <f t="shared" si="6"/>
        <v>269</v>
      </c>
      <c r="G19">
        <f t="shared" si="7"/>
        <v>263</v>
      </c>
      <c r="H19">
        <f t="shared" si="2"/>
        <v>266</v>
      </c>
      <c r="I19">
        <f t="shared" si="3"/>
        <v>-6</v>
      </c>
    </row>
    <row r="20" spans="1:9" x14ac:dyDescent="0.2">
      <c r="A20">
        <f t="shared" si="4"/>
        <v>18</v>
      </c>
      <c r="B20">
        <f t="shared" si="0"/>
        <v>2</v>
      </c>
      <c r="C20">
        <f t="shared" si="1"/>
        <v>2</v>
      </c>
      <c r="D20">
        <f t="shared" si="5"/>
        <v>124</v>
      </c>
      <c r="E20">
        <v>3</v>
      </c>
      <c r="F20">
        <f t="shared" si="6"/>
        <v>290</v>
      </c>
      <c r="G20">
        <f t="shared" si="7"/>
        <v>296</v>
      </c>
      <c r="H20">
        <f t="shared" si="2"/>
        <v>293</v>
      </c>
      <c r="I20">
        <f t="shared" si="3"/>
        <v>6</v>
      </c>
    </row>
    <row r="21" spans="1:9" x14ac:dyDescent="0.2">
      <c r="A21">
        <f t="shared" si="4"/>
        <v>19</v>
      </c>
      <c r="B21">
        <f t="shared" si="0"/>
        <v>2</v>
      </c>
      <c r="C21">
        <f t="shared" si="1"/>
        <v>3</v>
      </c>
      <c r="D21">
        <f t="shared" si="5"/>
        <v>132</v>
      </c>
      <c r="E21">
        <v>8</v>
      </c>
      <c r="F21">
        <f t="shared" si="6"/>
        <v>296</v>
      </c>
      <c r="G21">
        <f t="shared" si="7"/>
        <v>290</v>
      </c>
      <c r="H21">
        <f t="shared" si="2"/>
        <v>293</v>
      </c>
      <c r="I21">
        <f t="shared" si="3"/>
        <v>-6</v>
      </c>
    </row>
    <row r="22" spans="1:9" x14ac:dyDescent="0.2">
      <c r="A22">
        <f t="shared" si="4"/>
        <v>20</v>
      </c>
      <c r="B22">
        <f t="shared" si="0"/>
        <v>2</v>
      </c>
      <c r="C22">
        <f t="shared" si="1"/>
        <v>4</v>
      </c>
      <c r="D22">
        <f t="shared" si="5"/>
        <v>135</v>
      </c>
      <c r="E22">
        <v>3</v>
      </c>
      <c r="F22">
        <f t="shared" si="6"/>
        <v>317</v>
      </c>
      <c r="G22">
        <f t="shared" si="7"/>
        <v>323</v>
      </c>
      <c r="H22">
        <f t="shared" si="2"/>
        <v>320</v>
      </c>
      <c r="I22">
        <f t="shared" si="3"/>
        <v>6</v>
      </c>
    </row>
    <row r="23" spans="1:9" x14ac:dyDescent="0.2">
      <c r="A23">
        <f t="shared" si="4"/>
        <v>21</v>
      </c>
      <c r="B23">
        <f t="shared" si="0"/>
        <v>2</v>
      </c>
      <c r="C23">
        <f t="shared" si="1"/>
        <v>5</v>
      </c>
      <c r="D23">
        <f t="shared" si="5"/>
        <v>143</v>
      </c>
      <c r="E23">
        <v>8</v>
      </c>
      <c r="F23">
        <f t="shared" si="6"/>
        <v>323</v>
      </c>
      <c r="G23">
        <f t="shared" si="7"/>
        <v>317</v>
      </c>
      <c r="H23">
        <f t="shared" si="2"/>
        <v>320</v>
      </c>
      <c r="I23">
        <f t="shared" si="3"/>
        <v>-6</v>
      </c>
    </row>
    <row r="24" spans="1:9" x14ac:dyDescent="0.2">
      <c r="A24">
        <f t="shared" si="4"/>
        <v>22</v>
      </c>
      <c r="B24">
        <f t="shared" si="0"/>
        <v>2</v>
      </c>
      <c r="C24">
        <f t="shared" si="1"/>
        <v>6</v>
      </c>
      <c r="D24">
        <f t="shared" si="5"/>
        <v>146</v>
      </c>
      <c r="E24">
        <v>3</v>
      </c>
      <c r="F24">
        <f t="shared" si="6"/>
        <v>344</v>
      </c>
      <c r="G24">
        <f t="shared" si="7"/>
        <v>350</v>
      </c>
      <c r="H24">
        <f t="shared" si="2"/>
        <v>347</v>
      </c>
      <c r="I24">
        <f t="shared" si="3"/>
        <v>6</v>
      </c>
    </row>
    <row r="25" spans="1:9" x14ac:dyDescent="0.2">
      <c r="A25">
        <f t="shared" si="4"/>
        <v>23</v>
      </c>
      <c r="B25">
        <f t="shared" si="0"/>
        <v>2</v>
      </c>
      <c r="C25">
        <f t="shared" si="1"/>
        <v>7</v>
      </c>
      <c r="D25">
        <f t="shared" si="5"/>
        <v>154</v>
      </c>
      <c r="E25">
        <v>8</v>
      </c>
      <c r="F25">
        <f t="shared" si="6"/>
        <v>350</v>
      </c>
      <c r="G25">
        <f t="shared" si="7"/>
        <v>344</v>
      </c>
      <c r="H25">
        <f t="shared" si="2"/>
        <v>347</v>
      </c>
      <c r="I25">
        <f t="shared" si="3"/>
        <v>-6</v>
      </c>
    </row>
    <row r="26" spans="1:9" x14ac:dyDescent="0.2">
      <c r="A26">
        <f t="shared" si="4"/>
        <v>24</v>
      </c>
      <c r="B26">
        <f t="shared" si="0"/>
        <v>3</v>
      </c>
      <c r="C26">
        <f t="shared" si="1"/>
        <v>0</v>
      </c>
      <c r="D26">
        <f t="shared" si="5"/>
        <v>157</v>
      </c>
      <c r="E26">
        <v>3</v>
      </c>
      <c r="F26">
        <f t="shared" si="6"/>
        <v>371</v>
      </c>
      <c r="G26">
        <f t="shared" si="7"/>
        <v>377</v>
      </c>
      <c r="H26">
        <f t="shared" si="2"/>
        <v>374</v>
      </c>
      <c r="I26">
        <f t="shared" si="3"/>
        <v>6</v>
      </c>
    </row>
    <row r="27" spans="1:9" x14ac:dyDescent="0.2">
      <c r="A27">
        <f t="shared" si="4"/>
        <v>25</v>
      </c>
      <c r="B27">
        <f t="shared" si="0"/>
        <v>3</v>
      </c>
      <c r="C27">
        <f t="shared" si="1"/>
        <v>1</v>
      </c>
      <c r="D27">
        <f t="shared" si="5"/>
        <v>165</v>
      </c>
      <c r="E27">
        <v>8</v>
      </c>
      <c r="F27">
        <f t="shared" si="6"/>
        <v>377</v>
      </c>
      <c r="G27">
        <f t="shared" si="7"/>
        <v>371</v>
      </c>
      <c r="H27">
        <f t="shared" si="2"/>
        <v>374</v>
      </c>
      <c r="I27">
        <f t="shared" si="3"/>
        <v>-6</v>
      </c>
    </row>
    <row r="28" spans="1:9" x14ac:dyDescent="0.2">
      <c r="A28">
        <f t="shared" si="4"/>
        <v>26</v>
      </c>
      <c r="B28">
        <f t="shared" si="0"/>
        <v>3</v>
      </c>
      <c r="C28">
        <f t="shared" si="1"/>
        <v>2</v>
      </c>
      <c r="D28">
        <f t="shared" si="5"/>
        <v>168</v>
      </c>
      <c r="E28">
        <v>3</v>
      </c>
      <c r="F28">
        <f t="shared" si="6"/>
        <v>398</v>
      </c>
      <c r="G28">
        <f t="shared" si="7"/>
        <v>404</v>
      </c>
      <c r="H28">
        <f t="shared" si="2"/>
        <v>401</v>
      </c>
      <c r="I28">
        <f t="shared" si="3"/>
        <v>6</v>
      </c>
    </row>
    <row r="29" spans="1:9" x14ac:dyDescent="0.2">
      <c r="A29">
        <f t="shared" si="4"/>
        <v>27</v>
      </c>
      <c r="B29">
        <f t="shared" si="0"/>
        <v>3</v>
      </c>
      <c r="C29">
        <f t="shared" si="1"/>
        <v>3</v>
      </c>
      <c r="D29">
        <f t="shared" si="5"/>
        <v>176</v>
      </c>
      <c r="E29">
        <v>8</v>
      </c>
      <c r="F29">
        <f t="shared" si="6"/>
        <v>404</v>
      </c>
      <c r="G29">
        <f t="shared" si="7"/>
        <v>398</v>
      </c>
      <c r="H29">
        <f t="shared" si="2"/>
        <v>401</v>
      </c>
      <c r="I29">
        <f t="shared" si="3"/>
        <v>-6</v>
      </c>
    </row>
    <row r="30" spans="1:9" x14ac:dyDescent="0.2">
      <c r="A30">
        <f t="shared" si="4"/>
        <v>28</v>
      </c>
      <c r="B30">
        <f t="shared" si="0"/>
        <v>3</v>
      </c>
      <c r="C30">
        <f t="shared" si="1"/>
        <v>4</v>
      </c>
      <c r="D30">
        <f t="shared" si="5"/>
        <v>179</v>
      </c>
      <c r="E30">
        <v>3</v>
      </c>
      <c r="F30">
        <f t="shared" si="6"/>
        <v>425</v>
      </c>
      <c r="G30">
        <f t="shared" si="7"/>
        <v>431</v>
      </c>
      <c r="H30">
        <f t="shared" si="2"/>
        <v>428</v>
      </c>
      <c r="I30">
        <f t="shared" si="3"/>
        <v>6</v>
      </c>
    </row>
    <row r="31" spans="1:9" x14ac:dyDescent="0.2">
      <c r="A31">
        <f t="shared" si="4"/>
        <v>29</v>
      </c>
      <c r="B31">
        <f t="shared" si="0"/>
        <v>3</v>
      </c>
      <c r="C31">
        <f t="shared" si="1"/>
        <v>5</v>
      </c>
      <c r="D31">
        <f t="shared" si="5"/>
        <v>187</v>
      </c>
      <c r="E31">
        <v>8</v>
      </c>
      <c r="F31">
        <f t="shared" si="6"/>
        <v>431</v>
      </c>
      <c r="G31">
        <f t="shared" si="7"/>
        <v>425</v>
      </c>
      <c r="H31">
        <f t="shared" si="2"/>
        <v>428</v>
      </c>
      <c r="I31">
        <f t="shared" si="3"/>
        <v>-6</v>
      </c>
    </row>
    <row r="32" spans="1:9" x14ac:dyDescent="0.2">
      <c r="A32">
        <f t="shared" si="4"/>
        <v>30</v>
      </c>
      <c r="B32">
        <f t="shared" si="0"/>
        <v>3</v>
      </c>
      <c r="C32">
        <f t="shared" si="1"/>
        <v>6</v>
      </c>
      <c r="D32">
        <f t="shared" si="5"/>
        <v>190</v>
      </c>
      <c r="E32">
        <v>3</v>
      </c>
      <c r="F32">
        <v>447</v>
      </c>
      <c r="G32">
        <v>453</v>
      </c>
      <c r="H32">
        <f t="shared" si="2"/>
        <v>450</v>
      </c>
      <c r="I32">
        <f t="shared" si="3"/>
        <v>6</v>
      </c>
    </row>
    <row r="33" spans="1:9" x14ac:dyDescent="0.2">
      <c r="A33">
        <f t="shared" si="4"/>
        <v>31</v>
      </c>
      <c r="B33">
        <f t="shared" si="0"/>
        <v>3</v>
      </c>
      <c r="C33">
        <f t="shared" si="1"/>
        <v>7</v>
      </c>
      <c r="D33">
        <f t="shared" si="5"/>
        <v>198</v>
      </c>
      <c r="E33">
        <v>8</v>
      </c>
      <c r="F33">
        <f t="shared" si="6"/>
        <v>453</v>
      </c>
      <c r="G33">
        <f t="shared" si="7"/>
        <v>447</v>
      </c>
      <c r="H33">
        <f t="shared" si="2"/>
        <v>450</v>
      </c>
      <c r="I33">
        <f t="shared" si="3"/>
        <v>-6</v>
      </c>
    </row>
    <row r="34" spans="1:9" x14ac:dyDescent="0.2">
      <c r="A34">
        <f t="shared" si="4"/>
        <v>32</v>
      </c>
      <c r="B34">
        <f t="shared" si="0"/>
        <v>4</v>
      </c>
      <c r="C34">
        <f t="shared" si="1"/>
        <v>0</v>
      </c>
      <c r="D34">
        <f t="shared" si="5"/>
        <v>202</v>
      </c>
      <c r="E34">
        <v>4</v>
      </c>
      <c r="F34">
        <v>425</v>
      </c>
      <c r="G34">
        <v>431</v>
      </c>
      <c r="H34">
        <f t="shared" si="2"/>
        <v>428</v>
      </c>
      <c r="I34">
        <f t="shared" si="3"/>
        <v>6</v>
      </c>
    </row>
    <row r="35" spans="1:9" x14ac:dyDescent="0.2">
      <c r="A35">
        <f t="shared" si="4"/>
        <v>33</v>
      </c>
      <c r="B35">
        <f t="shared" si="0"/>
        <v>4</v>
      </c>
      <c r="C35">
        <f t="shared" si="1"/>
        <v>1</v>
      </c>
      <c r="D35">
        <f t="shared" si="5"/>
        <v>210</v>
      </c>
      <c r="E35">
        <v>8</v>
      </c>
      <c r="F35">
        <f t="shared" ref="F35:F65" si="8">MOD(A35,2)*(F34+6)+MOD(A35+1,2)*(F34-27-6)</f>
        <v>431</v>
      </c>
      <c r="G35">
        <f t="shared" ref="G35:G65" si="9">MOD(A35,2)*(G34-6)+MOD(A35+1,2)*(G34-27+6)</f>
        <v>425</v>
      </c>
      <c r="H35">
        <f t="shared" si="2"/>
        <v>428</v>
      </c>
      <c r="I35">
        <f t="shared" si="3"/>
        <v>-6</v>
      </c>
    </row>
    <row r="36" spans="1:9" x14ac:dyDescent="0.2">
      <c r="A36">
        <f t="shared" si="4"/>
        <v>34</v>
      </c>
      <c r="B36">
        <f t="shared" si="0"/>
        <v>4</v>
      </c>
      <c r="C36">
        <f t="shared" si="1"/>
        <v>2</v>
      </c>
      <c r="D36">
        <f t="shared" si="5"/>
        <v>214</v>
      </c>
      <c r="E36">
        <f t="shared" ref="E36:E44" si="10">4+MOD(A36,2)*6</f>
        <v>4</v>
      </c>
      <c r="F36">
        <f t="shared" si="8"/>
        <v>398</v>
      </c>
      <c r="G36">
        <f t="shared" si="9"/>
        <v>404</v>
      </c>
      <c r="H36">
        <f t="shared" si="2"/>
        <v>401</v>
      </c>
      <c r="I36">
        <f t="shared" si="3"/>
        <v>6</v>
      </c>
    </row>
    <row r="37" spans="1:9" x14ac:dyDescent="0.2">
      <c r="A37">
        <f t="shared" si="4"/>
        <v>35</v>
      </c>
      <c r="B37">
        <f t="shared" si="0"/>
        <v>4</v>
      </c>
      <c r="C37">
        <f t="shared" si="1"/>
        <v>3</v>
      </c>
      <c r="D37">
        <f t="shared" si="5"/>
        <v>222</v>
      </c>
      <c r="E37">
        <v>8</v>
      </c>
      <c r="F37">
        <f t="shared" si="8"/>
        <v>404</v>
      </c>
      <c r="G37">
        <f t="shared" si="9"/>
        <v>398</v>
      </c>
      <c r="H37">
        <f t="shared" si="2"/>
        <v>401</v>
      </c>
      <c r="I37">
        <f t="shared" si="3"/>
        <v>-6</v>
      </c>
    </row>
    <row r="38" spans="1:9" x14ac:dyDescent="0.2">
      <c r="A38">
        <f t="shared" si="4"/>
        <v>36</v>
      </c>
      <c r="B38">
        <f t="shared" si="0"/>
        <v>4</v>
      </c>
      <c r="C38">
        <f t="shared" si="1"/>
        <v>4</v>
      </c>
      <c r="D38">
        <f t="shared" si="5"/>
        <v>226</v>
      </c>
      <c r="E38">
        <f t="shared" si="10"/>
        <v>4</v>
      </c>
      <c r="F38">
        <f t="shared" si="8"/>
        <v>371</v>
      </c>
      <c r="G38">
        <f t="shared" si="9"/>
        <v>377</v>
      </c>
      <c r="H38">
        <f t="shared" si="2"/>
        <v>374</v>
      </c>
      <c r="I38">
        <f t="shared" si="3"/>
        <v>6</v>
      </c>
    </row>
    <row r="39" spans="1:9" x14ac:dyDescent="0.2">
      <c r="A39">
        <f t="shared" si="4"/>
        <v>37</v>
      </c>
      <c r="B39">
        <f t="shared" si="0"/>
        <v>4</v>
      </c>
      <c r="C39">
        <f t="shared" si="1"/>
        <v>5</v>
      </c>
      <c r="D39">
        <f t="shared" si="5"/>
        <v>234</v>
      </c>
      <c r="E39">
        <v>8</v>
      </c>
      <c r="F39">
        <f t="shared" si="8"/>
        <v>377</v>
      </c>
      <c r="G39">
        <f t="shared" si="9"/>
        <v>371</v>
      </c>
      <c r="H39">
        <f t="shared" si="2"/>
        <v>374</v>
      </c>
      <c r="I39">
        <f t="shared" si="3"/>
        <v>-6</v>
      </c>
    </row>
    <row r="40" spans="1:9" x14ac:dyDescent="0.2">
      <c r="A40">
        <f t="shared" si="4"/>
        <v>38</v>
      </c>
      <c r="B40">
        <f t="shared" si="0"/>
        <v>4</v>
      </c>
      <c r="C40">
        <f t="shared" si="1"/>
        <v>6</v>
      </c>
      <c r="D40">
        <f t="shared" si="5"/>
        <v>238</v>
      </c>
      <c r="E40">
        <f t="shared" si="10"/>
        <v>4</v>
      </c>
      <c r="F40">
        <f t="shared" si="8"/>
        <v>344</v>
      </c>
      <c r="G40">
        <f t="shared" si="9"/>
        <v>350</v>
      </c>
      <c r="H40">
        <f t="shared" si="2"/>
        <v>347</v>
      </c>
      <c r="I40">
        <f t="shared" si="3"/>
        <v>6</v>
      </c>
    </row>
    <row r="41" spans="1:9" x14ac:dyDescent="0.2">
      <c r="A41">
        <f t="shared" si="4"/>
        <v>39</v>
      </c>
      <c r="B41">
        <f t="shared" si="0"/>
        <v>4</v>
      </c>
      <c r="C41">
        <f t="shared" si="1"/>
        <v>7</v>
      </c>
      <c r="D41">
        <f t="shared" si="5"/>
        <v>246</v>
      </c>
      <c r="E41">
        <v>8</v>
      </c>
      <c r="F41">
        <f t="shared" si="8"/>
        <v>350</v>
      </c>
      <c r="G41">
        <f t="shared" si="9"/>
        <v>344</v>
      </c>
      <c r="H41">
        <f t="shared" si="2"/>
        <v>347</v>
      </c>
      <c r="I41">
        <f t="shared" si="3"/>
        <v>-6</v>
      </c>
    </row>
    <row r="42" spans="1:9" x14ac:dyDescent="0.2">
      <c r="A42">
        <f t="shared" si="4"/>
        <v>40</v>
      </c>
      <c r="B42">
        <f t="shared" si="0"/>
        <v>5</v>
      </c>
      <c r="C42">
        <f t="shared" si="1"/>
        <v>0</v>
      </c>
      <c r="D42">
        <f t="shared" si="5"/>
        <v>250</v>
      </c>
      <c r="E42">
        <f t="shared" si="10"/>
        <v>4</v>
      </c>
      <c r="F42">
        <f t="shared" si="8"/>
        <v>317</v>
      </c>
      <c r="G42">
        <f t="shared" si="9"/>
        <v>323</v>
      </c>
      <c r="H42">
        <f t="shared" si="2"/>
        <v>320</v>
      </c>
      <c r="I42">
        <f t="shared" si="3"/>
        <v>6</v>
      </c>
    </row>
    <row r="43" spans="1:9" x14ac:dyDescent="0.2">
      <c r="A43">
        <f t="shared" si="4"/>
        <v>41</v>
      </c>
      <c r="B43">
        <f t="shared" si="0"/>
        <v>5</v>
      </c>
      <c r="C43">
        <f t="shared" si="1"/>
        <v>1</v>
      </c>
      <c r="D43">
        <f t="shared" si="5"/>
        <v>258</v>
      </c>
      <c r="E43">
        <v>8</v>
      </c>
      <c r="F43">
        <f t="shared" si="8"/>
        <v>323</v>
      </c>
      <c r="G43">
        <f t="shared" si="9"/>
        <v>317</v>
      </c>
      <c r="H43">
        <f t="shared" si="2"/>
        <v>320</v>
      </c>
      <c r="I43">
        <f t="shared" si="3"/>
        <v>-6</v>
      </c>
    </row>
    <row r="44" spans="1:9" x14ac:dyDescent="0.2">
      <c r="A44">
        <f t="shared" si="4"/>
        <v>42</v>
      </c>
      <c r="B44">
        <f t="shared" si="0"/>
        <v>5</v>
      </c>
      <c r="C44">
        <f t="shared" si="1"/>
        <v>2</v>
      </c>
      <c r="D44">
        <f t="shared" si="5"/>
        <v>262</v>
      </c>
      <c r="E44">
        <f t="shared" si="10"/>
        <v>4</v>
      </c>
      <c r="F44">
        <f t="shared" si="8"/>
        <v>290</v>
      </c>
      <c r="G44">
        <f t="shared" si="9"/>
        <v>296</v>
      </c>
      <c r="H44">
        <f t="shared" si="2"/>
        <v>293</v>
      </c>
      <c r="I44">
        <f t="shared" si="3"/>
        <v>6</v>
      </c>
    </row>
    <row r="45" spans="1:9" x14ac:dyDescent="0.2">
      <c r="A45">
        <f t="shared" si="4"/>
        <v>43</v>
      </c>
      <c r="B45">
        <f t="shared" si="0"/>
        <v>5</v>
      </c>
      <c r="C45">
        <f t="shared" si="1"/>
        <v>3</v>
      </c>
      <c r="D45">
        <f t="shared" si="5"/>
        <v>270</v>
      </c>
      <c r="E45">
        <v>8</v>
      </c>
      <c r="F45">
        <f t="shared" si="8"/>
        <v>296</v>
      </c>
      <c r="G45">
        <f t="shared" si="9"/>
        <v>290</v>
      </c>
      <c r="H45">
        <f t="shared" si="2"/>
        <v>293</v>
      </c>
      <c r="I45">
        <f t="shared" si="3"/>
        <v>-6</v>
      </c>
    </row>
    <row r="46" spans="1:9" x14ac:dyDescent="0.2">
      <c r="A46">
        <f t="shared" si="4"/>
        <v>44</v>
      </c>
      <c r="B46">
        <f t="shared" si="0"/>
        <v>5</v>
      </c>
      <c r="C46">
        <f t="shared" si="1"/>
        <v>4</v>
      </c>
      <c r="D46">
        <f t="shared" si="5"/>
        <v>274</v>
      </c>
      <c r="E46">
        <v>4</v>
      </c>
      <c r="F46">
        <f t="shared" si="8"/>
        <v>263</v>
      </c>
      <c r="G46">
        <f t="shared" si="9"/>
        <v>269</v>
      </c>
      <c r="H46">
        <f t="shared" si="2"/>
        <v>266</v>
      </c>
      <c r="I46">
        <f t="shared" si="3"/>
        <v>6</v>
      </c>
    </row>
    <row r="47" spans="1:9" x14ac:dyDescent="0.2">
      <c r="A47">
        <f t="shared" si="4"/>
        <v>45</v>
      </c>
      <c r="B47">
        <f t="shared" si="0"/>
        <v>5</v>
      </c>
      <c r="C47">
        <f t="shared" si="1"/>
        <v>5</v>
      </c>
      <c r="D47">
        <f t="shared" si="5"/>
        <v>282</v>
      </c>
      <c r="E47">
        <v>8</v>
      </c>
      <c r="F47">
        <f t="shared" si="8"/>
        <v>269</v>
      </c>
      <c r="G47">
        <f t="shared" si="9"/>
        <v>263</v>
      </c>
      <c r="H47">
        <f t="shared" si="2"/>
        <v>266</v>
      </c>
      <c r="I47">
        <f t="shared" si="3"/>
        <v>-6</v>
      </c>
    </row>
    <row r="48" spans="1:9" x14ac:dyDescent="0.2">
      <c r="A48">
        <f t="shared" si="4"/>
        <v>46</v>
      </c>
      <c r="B48">
        <f t="shared" si="0"/>
        <v>5</v>
      </c>
      <c r="C48">
        <f t="shared" si="1"/>
        <v>6</v>
      </c>
      <c r="D48">
        <f t="shared" si="5"/>
        <v>288</v>
      </c>
      <c r="E48">
        <v>6</v>
      </c>
      <c r="F48">
        <f t="shared" si="8"/>
        <v>236</v>
      </c>
      <c r="G48">
        <f t="shared" si="9"/>
        <v>242</v>
      </c>
      <c r="H48">
        <f t="shared" si="2"/>
        <v>239</v>
      </c>
      <c r="I48">
        <f t="shared" si="3"/>
        <v>6</v>
      </c>
    </row>
    <row r="49" spans="1:9" x14ac:dyDescent="0.2">
      <c r="A49">
        <f t="shared" si="4"/>
        <v>47</v>
      </c>
      <c r="B49">
        <f t="shared" si="0"/>
        <v>5</v>
      </c>
      <c r="C49">
        <f t="shared" si="1"/>
        <v>7</v>
      </c>
      <c r="D49">
        <f t="shared" si="5"/>
        <v>296</v>
      </c>
      <c r="E49">
        <v>8</v>
      </c>
      <c r="F49">
        <f t="shared" si="8"/>
        <v>242</v>
      </c>
      <c r="G49">
        <f t="shared" si="9"/>
        <v>236</v>
      </c>
      <c r="H49">
        <f t="shared" si="2"/>
        <v>239</v>
      </c>
      <c r="I49">
        <f t="shared" si="3"/>
        <v>-6</v>
      </c>
    </row>
    <row r="50" spans="1:9" x14ac:dyDescent="0.2">
      <c r="A50">
        <f t="shared" si="4"/>
        <v>48</v>
      </c>
      <c r="B50">
        <f t="shared" si="0"/>
        <v>6</v>
      </c>
      <c r="C50">
        <f t="shared" si="1"/>
        <v>0</v>
      </c>
      <c r="D50">
        <f t="shared" si="5"/>
        <v>304</v>
      </c>
      <c r="E50">
        <v>8</v>
      </c>
      <c r="F50">
        <f t="shared" si="8"/>
        <v>209</v>
      </c>
      <c r="G50">
        <f t="shared" si="9"/>
        <v>215</v>
      </c>
      <c r="H50">
        <f t="shared" si="2"/>
        <v>212</v>
      </c>
      <c r="I50">
        <f t="shared" si="3"/>
        <v>6</v>
      </c>
    </row>
    <row r="51" spans="1:9" x14ac:dyDescent="0.2">
      <c r="A51">
        <f>A50+1</f>
        <v>49</v>
      </c>
      <c r="B51">
        <f t="shared" si="0"/>
        <v>6</v>
      </c>
      <c r="C51">
        <f t="shared" si="1"/>
        <v>1</v>
      </c>
      <c r="D51">
        <f t="shared" si="5"/>
        <v>312</v>
      </c>
      <c r="E51">
        <v>8</v>
      </c>
      <c r="F51">
        <f t="shared" si="8"/>
        <v>215</v>
      </c>
      <c r="G51">
        <f t="shared" si="9"/>
        <v>209</v>
      </c>
      <c r="H51">
        <f t="shared" si="2"/>
        <v>212</v>
      </c>
      <c r="I51">
        <f t="shared" si="3"/>
        <v>-6</v>
      </c>
    </row>
    <row r="52" spans="1:9" x14ac:dyDescent="0.2">
      <c r="A52">
        <f t="shared" si="4"/>
        <v>50</v>
      </c>
      <c r="B52">
        <f t="shared" si="0"/>
        <v>6</v>
      </c>
      <c r="C52">
        <f t="shared" si="1"/>
        <v>2</v>
      </c>
      <c r="D52">
        <f t="shared" si="5"/>
        <v>320</v>
      </c>
      <c r="E52">
        <v>8</v>
      </c>
      <c r="F52">
        <f t="shared" si="8"/>
        <v>182</v>
      </c>
      <c r="G52">
        <f t="shared" si="9"/>
        <v>188</v>
      </c>
      <c r="H52">
        <f t="shared" si="2"/>
        <v>185</v>
      </c>
      <c r="I52">
        <f t="shared" si="3"/>
        <v>6</v>
      </c>
    </row>
    <row r="53" spans="1:9" x14ac:dyDescent="0.2">
      <c r="A53">
        <f t="shared" si="4"/>
        <v>51</v>
      </c>
      <c r="B53">
        <f t="shared" si="0"/>
        <v>6</v>
      </c>
      <c r="C53">
        <f t="shared" si="1"/>
        <v>3</v>
      </c>
      <c r="D53">
        <f t="shared" si="5"/>
        <v>328</v>
      </c>
      <c r="E53">
        <v>8</v>
      </c>
      <c r="F53">
        <f t="shared" si="8"/>
        <v>188</v>
      </c>
      <c r="G53">
        <f t="shared" si="9"/>
        <v>182</v>
      </c>
      <c r="H53">
        <f t="shared" si="2"/>
        <v>185</v>
      </c>
      <c r="I53">
        <f t="shared" si="3"/>
        <v>-6</v>
      </c>
    </row>
    <row r="54" spans="1:9" x14ac:dyDescent="0.2">
      <c r="A54">
        <f t="shared" si="4"/>
        <v>52</v>
      </c>
      <c r="B54">
        <f t="shared" si="0"/>
        <v>6</v>
      </c>
      <c r="C54">
        <f t="shared" si="1"/>
        <v>4</v>
      </c>
      <c r="D54">
        <f t="shared" si="5"/>
        <v>340</v>
      </c>
      <c r="E54">
        <v>12</v>
      </c>
      <c r="F54">
        <f t="shared" si="8"/>
        <v>155</v>
      </c>
      <c r="G54">
        <f t="shared" si="9"/>
        <v>161</v>
      </c>
      <c r="H54">
        <f t="shared" si="2"/>
        <v>158</v>
      </c>
      <c r="I54">
        <f t="shared" si="3"/>
        <v>6</v>
      </c>
    </row>
    <row r="55" spans="1:9" x14ac:dyDescent="0.2">
      <c r="A55">
        <f t="shared" si="4"/>
        <v>53</v>
      </c>
      <c r="B55">
        <f t="shared" si="0"/>
        <v>6</v>
      </c>
      <c r="C55">
        <f t="shared" si="1"/>
        <v>5</v>
      </c>
      <c r="D55">
        <f t="shared" si="5"/>
        <v>348</v>
      </c>
      <c r="E55">
        <v>8</v>
      </c>
      <c r="F55">
        <f t="shared" si="8"/>
        <v>161</v>
      </c>
      <c r="G55">
        <f t="shared" si="9"/>
        <v>155</v>
      </c>
      <c r="H55">
        <f t="shared" si="2"/>
        <v>158</v>
      </c>
      <c r="I55">
        <f t="shared" si="3"/>
        <v>-6</v>
      </c>
    </row>
    <row r="56" spans="1:9" x14ac:dyDescent="0.2">
      <c r="A56">
        <f t="shared" si="4"/>
        <v>54</v>
      </c>
      <c r="B56">
        <f t="shared" si="0"/>
        <v>6</v>
      </c>
      <c r="C56">
        <f t="shared" si="1"/>
        <v>6</v>
      </c>
      <c r="D56">
        <f t="shared" si="5"/>
        <v>360</v>
      </c>
      <c r="E56">
        <v>12</v>
      </c>
      <c r="F56">
        <f t="shared" si="8"/>
        <v>128</v>
      </c>
      <c r="G56">
        <f t="shared" si="9"/>
        <v>134</v>
      </c>
      <c r="H56">
        <f t="shared" si="2"/>
        <v>131</v>
      </c>
      <c r="I56">
        <f t="shared" si="3"/>
        <v>6</v>
      </c>
    </row>
    <row r="57" spans="1:9" x14ac:dyDescent="0.2">
      <c r="A57">
        <f t="shared" si="4"/>
        <v>55</v>
      </c>
      <c r="B57">
        <f t="shared" si="0"/>
        <v>6</v>
      </c>
      <c r="C57">
        <f t="shared" si="1"/>
        <v>7</v>
      </c>
      <c r="D57">
        <f t="shared" si="5"/>
        <v>368</v>
      </c>
      <c r="E57">
        <v>8</v>
      </c>
      <c r="F57">
        <f t="shared" si="8"/>
        <v>134</v>
      </c>
      <c r="G57">
        <f t="shared" si="9"/>
        <v>128</v>
      </c>
      <c r="H57">
        <f t="shared" si="2"/>
        <v>131</v>
      </c>
      <c r="I57">
        <f t="shared" si="3"/>
        <v>-6</v>
      </c>
    </row>
    <row r="58" spans="1:9" x14ac:dyDescent="0.2">
      <c r="A58">
        <f t="shared" si="4"/>
        <v>56</v>
      </c>
      <c r="B58">
        <f t="shared" si="0"/>
        <v>7</v>
      </c>
      <c r="C58">
        <f t="shared" si="1"/>
        <v>0</v>
      </c>
      <c r="D58">
        <f t="shared" si="5"/>
        <v>384</v>
      </c>
      <c r="E58">
        <v>16</v>
      </c>
      <c r="F58">
        <f t="shared" si="8"/>
        <v>101</v>
      </c>
      <c r="G58">
        <f t="shared" si="9"/>
        <v>107</v>
      </c>
      <c r="H58">
        <f t="shared" si="2"/>
        <v>104</v>
      </c>
      <c r="I58">
        <f t="shared" si="3"/>
        <v>6</v>
      </c>
    </row>
    <row r="59" spans="1:9" x14ac:dyDescent="0.2">
      <c r="A59">
        <f t="shared" si="4"/>
        <v>57</v>
      </c>
      <c r="B59">
        <f t="shared" si="0"/>
        <v>7</v>
      </c>
      <c r="C59">
        <f t="shared" si="1"/>
        <v>1</v>
      </c>
      <c r="D59">
        <f t="shared" si="5"/>
        <v>396</v>
      </c>
      <c r="E59">
        <v>12</v>
      </c>
      <c r="F59">
        <f t="shared" si="8"/>
        <v>107</v>
      </c>
      <c r="G59">
        <f t="shared" si="9"/>
        <v>101</v>
      </c>
      <c r="H59">
        <f t="shared" si="2"/>
        <v>104</v>
      </c>
      <c r="I59">
        <f t="shared" si="3"/>
        <v>-6</v>
      </c>
    </row>
    <row r="60" spans="1:9" x14ac:dyDescent="0.2">
      <c r="A60">
        <f t="shared" si="4"/>
        <v>58</v>
      </c>
      <c r="B60">
        <f t="shared" si="0"/>
        <v>7</v>
      </c>
      <c r="C60">
        <f t="shared" si="1"/>
        <v>2</v>
      </c>
      <c r="D60">
        <f t="shared" si="5"/>
        <v>420</v>
      </c>
      <c r="E60">
        <v>24</v>
      </c>
      <c r="F60">
        <f t="shared" si="8"/>
        <v>74</v>
      </c>
      <c r="G60">
        <f t="shared" si="9"/>
        <v>80</v>
      </c>
      <c r="H60">
        <f t="shared" si="2"/>
        <v>77</v>
      </c>
      <c r="I60">
        <f t="shared" si="3"/>
        <v>6</v>
      </c>
    </row>
    <row r="61" spans="1:9" x14ac:dyDescent="0.2">
      <c r="A61">
        <f t="shared" si="4"/>
        <v>59</v>
      </c>
      <c r="B61">
        <f t="shared" si="0"/>
        <v>7</v>
      </c>
      <c r="C61">
        <f t="shared" si="1"/>
        <v>3</v>
      </c>
      <c r="D61">
        <f t="shared" si="5"/>
        <v>440</v>
      </c>
      <c r="E61">
        <v>20</v>
      </c>
      <c r="F61">
        <f t="shared" si="8"/>
        <v>80</v>
      </c>
      <c r="G61">
        <f t="shared" si="9"/>
        <v>74</v>
      </c>
      <c r="H61">
        <f t="shared" si="2"/>
        <v>77</v>
      </c>
      <c r="I61">
        <f t="shared" si="3"/>
        <v>-6</v>
      </c>
    </row>
    <row r="62" spans="1:9" x14ac:dyDescent="0.2">
      <c r="A62">
        <f t="shared" si="4"/>
        <v>60</v>
      </c>
      <c r="B62">
        <f t="shared" si="0"/>
        <v>7</v>
      </c>
      <c r="C62">
        <f t="shared" si="1"/>
        <v>4</v>
      </c>
      <c r="D62">
        <f t="shared" si="5"/>
        <v>464</v>
      </c>
      <c r="E62">
        <v>24</v>
      </c>
      <c r="F62">
        <f t="shared" si="8"/>
        <v>47</v>
      </c>
      <c r="G62">
        <f t="shared" si="9"/>
        <v>53</v>
      </c>
      <c r="H62">
        <f t="shared" si="2"/>
        <v>50</v>
      </c>
      <c r="I62">
        <f t="shared" si="3"/>
        <v>6</v>
      </c>
    </row>
    <row r="63" spans="1:9" x14ac:dyDescent="0.2">
      <c r="A63">
        <f t="shared" si="4"/>
        <v>61</v>
      </c>
      <c r="B63">
        <f t="shared" si="0"/>
        <v>7</v>
      </c>
      <c r="C63">
        <f t="shared" si="1"/>
        <v>5</v>
      </c>
      <c r="D63">
        <f t="shared" si="5"/>
        <v>488</v>
      </c>
      <c r="E63">
        <v>24</v>
      </c>
      <c r="F63">
        <f t="shared" si="8"/>
        <v>53</v>
      </c>
      <c r="G63">
        <f t="shared" si="9"/>
        <v>47</v>
      </c>
      <c r="H63">
        <f t="shared" si="2"/>
        <v>50</v>
      </c>
      <c r="I63">
        <f t="shared" si="3"/>
        <v>-6</v>
      </c>
    </row>
    <row r="64" spans="1:9" x14ac:dyDescent="0.2">
      <c r="A64">
        <f t="shared" si="4"/>
        <v>62</v>
      </c>
      <c r="B64">
        <f t="shared" si="0"/>
        <v>7</v>
      </c>
      <c r="C64">
        <f t="shared" si="1"/>
        <v>6</v>
      </c>
      <c r="D64">
        <f t="shared" si="5"/>
        <v>489</v>
      </c>
      <c r="E64">
        <v>1</v>
      </c>
      <c r="F64">
        <v>35</v>
      </c>
      <c r="G64">
        <v>35</v>
      </c>
      <c r="H64">
        <f t="shared" si="2"/>
        <v>35</v>
      </c>
      <c r="I64">
        <f t="shared" si="3"/>
        <v>0</v>
      </c>
    </row>
    <row r="65" spans="1:9" x14ac:dyDescent="0.2">
      <c r="A65">
        <f t="shared" si="4"/>
        <v>63</v>
      </c>
      <c r="B65">
        <f t="shared" si="0"/>
        <v>7</v>
      </c>
      <c r="C65">
        <f t="shared" si="1"/>
        <v>7</v>
      </c>
      <c r="D65">
        <f t="shared" si="5"/>
        <v>490</v>
      </c>
      <c r="E65">
        <v>1</v>
      </c>
      <c r="F65">
        <v>35</v>
      </c>
      <c r="G65">
        <v>35</v>
      </c>
      <c r="H65">
        <f t="shared" si="2"/>
        <v>35</v>
      </c>
      <c r="I65">
        <f t="shared" si="3"/>
        <v>0</v>
      </c>
    </row>
  </sheetData>
  <pageMargins left="0.7" right="0.7" top="0.75" bottom="0.75" header="0.3" footer="0.3"/>
  <pageSetup scale="65" fitToHeight="2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5"/>
  <sheetViews>
    <sheetView tabSelected="1" workbookViewId="0">
      <selection activeCell="K13" sqref="K13"/>
    </sheetView>
  </sheetViews>
  <sheetFormatPr baseColWidth="10" defaultRowHeight="16" x14ac:dyDescent="0.2"/>
  <sheetData>
    <row r="1" spans="1:9" s="1" customFormat="1" x14ac:dyDescent="0.2">
      <c r="A1" s="1" t="s">
        <v>8</v>
      </c>
      <c r="B1" s="1" t="s">
        <v>6</v>
      </c>
      <c r="C1" s="1" t="s">
        <v>7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 x14ac:dyDescent="0.2">
      <c r="A2">
        <v>0</v>
      </c>
      <c r="B2">
        <f t="shared" ref="B2:B65" si="0">QUOTIENT(A2,8)</f>
        <v>0</v>
      </c>
      <c r="C2">
        <f t="shared" ref="C2:C65" si="1">MOD(A2,8)</f>
        <v>0</v>
      </c>
      <c r="D2">
        <v>4</v>
      </c>
      <c r="E2">
        <v>4</v>
      </c>
      <c r="F2">
        <v>47</v>
      </c>
      <c r="G2">
        <v>53</v>
      </c>
      <c r="H2">
        <f t="shared" ref="H2:H65" si="2">AVERAGE(F2:G2)</f>
        <v>50</v>
      </c>
      <c r="I2">
        <f t="shared" ref="I2:I65" si="3">G2-F2</f>
        <v>6</v>
      </c>
    </row>
    <row r="3" spans="1:9" x14ac:dyDescent="0.2">
      <c r="A3">
        <f t="shared" ref="A3:A65" si="4">A2+1</f>
        <v>1</v>
      </c>
      <c r="B3">
        <f t="shared" si="0"/>
        <v>0</v>
      </c>
      <c r="C3">
        <f t="shared" si="1"/>
        <v>1</v>
      </c>
      <c r="D3">
        <f>D2+E3</f>
        <v>24</v>
      </c>
      <c r="E3">
        <v>20</v>
      </c>
      <c r="F3">
        <f>MOD(A3,2)*(F2+6)+MOD(A3+1,2)*(F2+29-6)</f>
        <v>53</v>
      </c>
      <c r="G3">
        <f>MOD(A3,2)*(G2-6)+MOD(A3+1,2)*(G2+29+6)</f>
        <v>47</v>
      </c>
      <c r="H3">
        <f t="shared" si="2"/>
        <v>50</v>
      </c>
      <c r="I3">
        <f t="shared" si="3"/>
        <v>-6</v>
      </c>
    </row>
    <row r="4" spans="1:9" x14ac:dyDescent="0.2">
      <c r="A4">
        <f t="shared" si="4"/>
        <v>2</v>
      </c>
      <c r="B4">
        <f t="shared" si="0"/>
        <v>0</v>
      </c>
      <c r="C4">
        <f t="shared" si="1"/>
        <v>2</v>
      </c>
      <c r="D4">
        <f t="shared" ref="D4:D65" si="5">D3+E4</f>
        <v>27</v>
      </c>
      <c r="E4">
        <v>3</v>
      </c>
      <c r="F4">
        <f t="shared" ref="F4:F65" si="6">MOD(A4,2)*(F3+6)+MOD(A4+1,2)*(F3+29-6)</f>
        <v>76</v>
      </c>
      <c r="G4">
        <f t="shared" ref="G4:G65" si="7">MOD(A4,2)*(G3-6)+MOD(A4+1,2)*(G3+29+6)</f>
        <v>82</v>
      </c>
      <c r="H4">
        <f t="shared" si="2"/>
        <v>79</v>
      </c>
      <c r="I4">
        <f t="shared" si="3"/>
        <v>6</v>
      </c>
    </row>
    <row r="5" spans="1:9" x14ac:dyDescent="0.2">
      <c r="A5">
        <f t="shared" si="4"/>
        <v>3</v>
      </c>
      <c r="B5">
        <f t="shared" si="0"/>
        <v>0</v>
      </c>
      <c r="C5">
        <f t="shared" si="1"/>
        <v>3</v>
      </c>
      <c r="D5">
        <f t="shared" si="5"/>
        <v>41</v>
      </c>
      <c r="E5">
        <v>14</v>
      </c>
      <c r="F5">
        <f t="shared" si="6"/>
        <v>82</v>
      </c>
      <c r="G5">
        <f t="shared" si="7"/>
        <v>76</v>
      </c>
      <c r="H5">
        <f t="shared" si="2"/>
        <v>79</v>
      </c>
      <c r="I5">
        <f t="shared" si="3"/>
        <v>-6</v>
      </c>
    </row>
    <row r="6" spans="1:9" x14ac:dyDescent="0.2">
      <c r="A6">
        <f t="shared" si="4"/>
        <v>4</v>
      </c>
      <c r="B6">
        <f t="shared" si="0"/>
        <v>0</v>
      </c>
      <c r="C6">
        <f t="shared" si="1"/>
        <v>4</v>
      </c>
      <c r="D6">
        <f t="shared" si="5"/>
        <v>44</v>
      </c>
      <c r="E6">
        <v>3</v>
      </c>
      <c r="F6">
        <f t="shared" si="6"/>
        <v>105</v>
      </c>
      <c r="G6">
        <f t="shared" si="7"/>
        <v>111</v>
      </c>
      <c r="H6">
        <f t="shared" si="2"/>
        <v>108</v>
      </c>
      <c r="I6">
        <f t="shared" si="3"/>
        <v>6</v>
      </c>
    </row>
    <row r="7" spans="1:9" x14ac:dyDescent="0.2">
      <c r="A7">
        <f t="shared" si="4"/>
        <v>5</v>
      </c>
      <c r="B7">
        <f t="shared" si="0"/>
        <v>0</v>
      </c>
      <c r="C7">
        <f t="shared" si="1"/>
        <v>5</v>
      </c>
      <c r="D7">
        <f t="shared" si="5"/>
        <v>55</v>
      </c>
      <c r="E7">
        <v>11</v>
      </c>
      <c r="F7">
        <f t="shared" si="6"/>
        <v>111</v>
      </c>
      <c r="G7">
        <f t="shared" si="7"/>
        <v>105</v>
      </c>
      <c r="H7">
        <f t="shared" si="2"/>
        <v>108</v>
      </c>
      <c r="I7">
        <f>G5-F5</f>
        <v>-6</v>
      </c>
    </row>
    <row r="8" spans="1:9" x14ac:dyDescent="0.2">
      <c r="A8">
        <f t="shared" si="4"/>
        <v>6</v>
      </c>
      <c r="B8">
        <f t="shared" si="0"/>
        <v>0</v>
      </c>
      <c r="C8">
        <f t="shared" si="1"/>
        <v>6</v>
      </c>
      <c r="D8">
        <f t="shared" si="5"/>
        <v>58</v>
      </c>
      <c r="E8">
        <v>3</v>
      </c>
      <c r="F8">
        <f t="shared" si="6"/>
        <v>134</v>
      </c>
      <c r="G8">
        <f t="shared" si="7"/>
        <v>140</v>
      </c>
      <c r="H8">
        <f t="shared" si="2"/>
        <v>137</v>
      </c>
      <c r="I8">
        <f t="shared" si="3"/>
        <v>6</v>
      </c>
    </row>
    <row r="9" spans="1:9" x14ac:dyDescent="0.2">
      <c r="A9">
        <f t="shared" si="4"/>
        <v>7</v>
      </c>
      <c r="B9">
        <f t="shared" si="0"/>
        <v>0</v>
      </c>
      <c r="C9">
        <f t="shared" si="1"/>
        <v>7</v>
      </c>
      <c r="D9">
        <f t="shared" si="5"/>
        <v>66</v>
      </c>
      <c r="E9">
        <v>8</v>
      </c>
      <c r="F9">
        <f t="shared" si="6"/>
        <v>140</v>
      </c>
      <c r="G9">
        <f t="shared" si="7"/>
        <v>134</v>
      </c>
      <c r="H9">
        <f t="shared" si="2"/>
        <v>137</v>
      </c>
      <c r="I9">
        <f t="shared" si="3"/>
        <v>-6</v>
      </c>
    </row>
    <row r="10" spans="1:9" x14ac:dyDescent="0.2">
      <c r="A10">
        <f t="shared" si="4"/>
        <v>8</v>
      </c>
      <c r="B10">
        <f t="shared" si="0"/>
        <v>1</v>
      </c>
      <c r="C10">
        <f t="shared" si="1"/>
        <v>0</v>
      </c>
      <c r="D10">
        <f t="shared" si="5"/>
        <v>69</v>
      </c>
      <c r="E10">
        <v>3</v>
      </c>
      <c r="F10">
        <f t="shared" si="6"/>
        <v>163</v>
      </c>
      <c r="G10">
        <f t="shared" si="7"/>
        <v>169</v>
      </c>
      <c r="H10">
        <f t="shared" si="2"/>
        <v>166</v>
      </c>
      <c r="I10">
        <f t="shared" si="3"/>
        <v>6</v>
      </c>
    </row>
    <row r="11" spans="1:9" x14ac:dyDescent="0.2">
      <c r="A11">
        <f t="shared" si="4"/>
        <v>9</v>
      </c>
      <c r="B11">
        <f t="shared" si="0"/>
        <v>1</v>
      </c>
      <c r="C11">
        <f t="shared" si="1"/>
        <v>1</v>
      </c>
      <c r="D11">
        <f t="shared" si="5"/>
        <v>77</v>
      </c>
      <c r="E11">
        <v>8</v>
      </c>
      <c r="F11">
        <f t="shared" si="6"/>
        <v>169</v>
      </c>
      <c r="G11">
        <f t="shared" si="7"/>
        <v>163</v>
      </c>
      <c r="H11">
        <f t="shared" si="2"/>
        <v>166</v>
      </c>
      <c r="I11">
        <f t="shared" si="3"/>
        <v>-6</v>
      </c>
    </row>
    <row r="12" spans="1:9" x14ac:dyDescent="0.2">
      <c r="A12">
        <f t="shared" si="4"/>
        <v>10</v>
      </c>
      <c r="B12">
        <f t="shared" si="0"/>
        <v>1</v>
      </c>
      <c r="C12">
        <f t="shared" si="1"/>
        <v>2</v>
      </c>
      <c r="D12">
        <f t="shared" si="5"/>
        <v>80</v>
      </c>
      <c r="E12">
        <v>3</v>
      </c>
      <c r="F12">
        <f t="shared" si="6"/>
        <v>192</v>
      </c>
      <c r="G12">
        <f t="shared" si="7"/>
        <v>198</v>
      </c>
      <c r="H12">
        <f t="shared" si="2"/>
        <v>195</v>
      </c>
      <c r="I12">
        <f t="shared" si="3"/>
        <v>6</v>
      </c>
    </row>
    <row r="13" spans="1:9" x14ac:dyDescent="0.2">
      <c r="A13">
        <f t="shared" si="4"/>
        <v>11</v>
      </c>
      <c r="B13">
        <f t="shared" si="0"/>
        <v>1</v>
      </c>
      <c r="C13">
        <f t="shared" si="1"/>
        <v>3</v>
      </c>
      <c r="D13">
        <f t="shared" si="5"/>
        <v>88</v>
      </c>
      <c r="E13">
        <v>8</v>
      </c>
      <c r="F13">
        <f t="shared" si="6"/>
        <v>198</v>
      </c>
      <c r="G13">
        <f t="shared" si="7"/>
        <v>192</v>
      </c>
      <c r="H13">
        <f t="shared" si="2"/>
        <v>195</v>
      </c>
      <c r="I13">
        <f t="shared" si="3"/>
        <v>-6</v>
      </c>
    </row>
    <row r="14" spans="1:9" x14ac:dyDescent="0.2">
      <c r="A14">
        <f t="shared" si="4"/>
        <v>12</v>
      </c>
      <c r="B14">
        <f t="shared" si="0"/>
        <v>1</v>
      </c>
      <c r="C14">
        <f t="shared" si="1"/>
        <v>4</v>
      </c>
      <c r="D14">
        <f t="shared" si="5"/>
        <v>91</v>
      </c>
      <c r="E14">
        <v>3</v>
      </c>
      <c r="F14">
        <f t="shared" si="6"/>
        <v>221</v>
      </c>
      <c r="G14">
        <f t="shared" si="7"/>
        <v>227</v>
      </c>
      <c r="H14">
        <f t="shared" si="2"/>
        <v>224</v>
      </c>
      <c r="I14">
        <f t="shared" si="3"/>
        <v>6</v>
      </c>
    </row>
    <row r="15" spans="1:9" x14ac:dyDescent="0.2">
      <c r="A15">
        <f t="shared" si="4"/>
        <v>13</v>
      </c>
      <c r="B15">
        <f t="shared" si="0"/>
        <v>1</v>
      </c>
      <c r="C15">
        <f t="shared" si="1"/>
        <v>5</v>
      </c>
      <c r="D15">
        <f t="shared" si="5"/>
        <v>99</v>
      </c>
      <c r="E15">
        <v>8</v>
      </c>
      <c r="F15">
        <f t="shared" si="6"/>
        <v>227</v>
      </c>
      <c r="G15">
        <f t="shared" si="7"/>
        <v>221</v>
      </c>
      <c r="H15">
        <f t="shared" si="2"/>
        <v>224</v>
      </c>
      <c r="I15">
        <f t="shared" si="3"/>
        <v>-6</v>
      </c>
    </row>
    <row r="16" spans="1:9" x14ac:dyDescent="0.2">
      <c r="A16">
        <f t="shared" si="4"/>
        <v>14</v>
      </c>
      <c r="B16">
        <f t="shared" si="0"/>
        <v>1</v>
      </c>
      <c r="C16">
        <f t="shared" si="1"/>
        <v>6</v>
      </c>
      <c r="D16">
        <f t="shared" si="5"/>
        <v>102</v>
      </c>
      <c r="E16">
        <v>3</v>
      </c>
      <c r="F16">
        <f t="shared" si="6"/>
        <v>250</v>
      </c>
      <c r="G16">
        <f t="shared" si="7"/>
        <v>256</v>
      </c>
      <c r="H16">
        <f t="shared" si="2"/>
        <v>253</v>
      </c>
      <c r="I16">
        <f t="shared" si="3"/>
        <v>6</v>
      </c>
    </row>
    <row r="17" spans="1:9" x14ac:dyDescent="0.2">
      <c r="A17">
        <f t="shared" si="4"/>
        <v>15</v>
      </c>
      <c r="B17">
        <f t="shared" si="0"/>
        <v>1</v>
      </c>
      <c r="C17">
        <f t="shared" si="1"/>
        <v>7</v>
      </c>
      <c r="D17">
        <f t="shared" si="5"/>
        <v>110</v>
      </c>
      <c r="E17">
        <v>8</v>
      </c>
      <c r="F17">
        <f t="shared" si="6"/>
        <v>256</v>
      </c>
      <c r="G17">
        <f t="shared" si="7"/>
        <v>250</v>
      </c>
      <c r="H17">
        <f t="shared" si="2"/>
        <v>253</v>
      </c>
      <c r="I17">
        <f t="shared" si="3"/>
        <v>-6</v>
      </c>
    </row>
    <row r="18" spans="1:9" x14ac:dyDescent="0.2">
      <c r="A18">
        <f t="shared" si="4"/>
        <v>16</v>
      </c>
      <c r="B18">
        <f t="shared" si="0"/>
        <v>2</v>
      </c>
      <c r="C18">
        <f t="shared" si="1"/>
        <v>0</v>
      </c>
      <c r="D18">
        <f t="shared" si="5"/>
        <v>113</v>
      </c>
      <c r="E18">
        <v>3</v>
      </c>
      <c r="F18">
        <f t="shared" si="6"/>
        <v>279</v>
      </c>
      <c r="G18">
        <f t="shared" si="7"/>
        <v>285</v>
      </c>
      <c r="H18">
        <f t="shared" si="2"/>
        <v>282</v>
      </c>
      <c r="I18">
        <f t="shared" si="3"/>
        <v>6</v>
      </c>
    </row>
    <row r="19" spans="1:9" x14ac:dyDescent="0.2">
      <c r="A19">
        <f t="shared" si="4"/>
        <v>17</v>
      </c>
      <c r="B19">
        <f t="shared" si="0"/>
        <v>2</v>
      </c>
      <c r="C19">
        <f t="shared" si="1"/>
        <v>1</v>
      </c>
      <c r="D19">
        <f t="shared" si="5"/>
        <v>121</v>
      </c>
      <c r="E19">
        <v>8</v>
      </c>
      <c r="F19">
        <f t="shared" si="6"/>
        <v>285</v>
      </c>
      <c r="G19">
        <f t="shared" si="7"/>
        <v>279</v>
      </c>
      <c r="H19">
        <f t="shared" si="2"/>
        <v>282</v>
      </c>
      <c r="I19">
        <f t="shared" si="3"/>
        <v>-6</v>
      </c>
    </row>
    <row r="20" spans="1:9" x14ac:dyDescent="0.2">
      <c r="A20">
        <f t="shared" si="4"/>
        <v>18</v>
      </c>
      <c r="B20">
        <f t="shared" si="0"/>
        <v>2</v>
      </c>
      <c r="C20">
        <f t="shared" si="1"/>
        <v>2</v>
      </c>
      <c r="D20">
        <f t="shared" si="5"/>
        <v>124</v>
      </c>
      <c r="E20">
        <v>3</v>
      </c>
      <c r="F20">
        <f t="shared" si="6"/>
        <v>308</v>
      </c>
      <c r="G20">
        <f t="shared" si="7"/>
        <v>314</v>
      </c>
      <c r="H20">
        <f t="shared" si="2"/>
        <v>311</v>
      </c>
      <c r="I20">
        <f t="shared" si="3"/>
        <v>6</v>
      </c>
    </row>
    <row r="21" spans="1:9" x14ac:dyDescent="0.2">
      <c r="A21">
        <f t="shared" si="4"/>
        <v>19</v>
      </c>
      <c r="B21">
        <f t="shared" si="0"/>
        <v>2</v>
      </c>
      <c r="C21">
        <f t="shared" si="1"/>
        <v>3</v>
      </c>
      <c r="D21">
        <f t="shared" si="5"/>
        <v>132</v>
      </c>
      <c r="E21">
        <v>8</v>
      </c>
      <c r="F21">
        <f t="shared" si="6"/>
        <v>314</v>
      </c>
      <c r="G21">
        <f t="shared" si="7"/>
        <v>308</v>
      </c>
      <c r="H21">
        <f t="shared" si="2"/>
        <v>311</v>
      </c>
      <c r="I21">
        <f t="shared" si="3"/>
        <v>-6</v>
      </c>
    </row>
    <row r="22" spans="1:9" x14ac:dyDescent="0.2">
      <c r="A22">
        <f t="shared" si="4"/>
        <v>20</v>
      </c>
      <c r="B22">
        <f t="shared" si="0"/>
        <v>2</v>
      </c>
      <c r="C22">
        <f t="shared" si="1"/>
        <v>4</v>
      </c>
      <c r="D22">
        <f t="shared" si="5"/>
        <v>135</v>
      </c>
      <c r="E22">
        <v>3</v>
      </c>
      <c r="F22">
        <f t="shared" si="6"/>
        <v>337</v>
      </c>
      <c r="G22">
        <f t="shared" si="7"/>
        <v>343</v>
      </c>
      <c r="H22">
        <f t="shared" si="2"/>
        <v>340</v>
      </c>
      <c r="I22">
        <f t="shared" si="3"/>
        <v>6</v>
      </c>
    </row>
    <row r="23" spans="1:9" x14ac:dyDescent="0.2">
      <c r="A23">
        <f t="shared" si="4"/>
        <v>21</v>
      </c>
      <c r="B23">
        <f t="shared" si="0"/>
        <v>2</v>
      </c>
      <c r="C23">
        <f t="shared" si="1"/>
        <v>5</v>
      </c>
      <c r="D23">
        <f t="shared" si="5"/>
        <v>143</v>
      </c>
      <c r="E23">
        <v>8</v>
      </c>
      <c r="F23">
        <f t="shared" si="6"/>
        <v>343</v>
      </c>
      <c r="G23">
        <f t="shared" si="7"/>
        <v>337</v>
      </c>
      <c r="H23">
        <f t="shared" si="2"/>
        <v>340</v>
      </c>
      <c r="I23">
        <f t="shared" si="3"/>
        <v>-6</v>
      </c>
    </row>
    <row r="24" spans="1:9" x14ac:dyDescent="0.2">
      <c r="A24">
        <f t="shared" si="4"/>
        <v>22</v>
      </c>
      <c r="B24">
        <f t="shared" si="0"/>
        <v>2</v>
      </c>
      <c r="C24">
        <f t="shared" si="1"/>
        <v>6</v>
      </c>
      <c r="D24">
        <f t="shared" si="5"/>
        <v>146</v>
      </c>
      <c r="E24">
        <v>3</v>
      </c>
      <c r="F24">
        <f t="shared" si="6"/>
        <v>366</v>
      </c>
      <c r="G24">
        <f t="shared" si="7"/>
        <v>372</v>
      </c>
      <c r="H24">
        <f t="shared" si="2"/>
        <v>369</v>
      </c>
      <c r="I24">
        <f t="shared" si="3"/>
        <v>6</v>
      </c>
    </row>
    <row r="25" spans="1:9" x14ac:dyDescent="0.2">
      <c r="A25">
        <f t="shared" si="4"/>
        <v>23</v>
      </c>
      <c r="B25">
        <f t="shared" si="0"/>
        <v>2</v>
      </c>
      <c r="C25">
        <f t="shared" si="1"/>
        <v>7</v>
      </c>
      <c r="D25">
        <f t="shared" si="5"/>
        <v>154</v>
      </c>
      <c r="E25">
        <v>8</v>
      </c>
      <c r="F25">
        <f t="shared" si="6"/>
        <v>372</v>
      </c>
      <c r="G25">
        <f t="shared" si="7"/>
        <v>366</v>
      </c>
      <c r="H25">
        <f t="shared" si="2"/>
        <v>369</v>
      </c>
      <c r="I25">
        <f t="shared" si="3"/>
        <v>-6</v>
      </c>
    </row>
    <row r="26" spans="1:9" x14ac:dyDescent="0.2">
      <c r="A26">
        <f t="shared" si="4"/>
        <v>24</v>
      </c>
      <c r="B26">
        <f t="shared" si="0"/>
        <v>3</v>
      </c>
      <c r="C26">
        <f t="shared" si="1"/>
        <v>0</v>
      </c>
      <c r="D26">
        <f t="shared" si="5"/>
        <v>157</v>
      </c>
      <c r="E26">
        <v>3</v>
      </c>
      <c r="F26">
        <f t="shared" si="6"/>
        <v>395</v>
      </c>
      <c r="G26">
        <f t="shared" si="7"/>
        <v>401</v>
      </c>
      <c r="H26">
        <f t="shared" si="2"/>
        <v>398</v>
      </c>
      <c r="I26">
        <f t="shared" si="3"/>
        <v>6</v>
      </c>
    </row>
    <row r="27" spans="1:9" x14ac:dyDescent="0.2">
      <c r="A27">
        <f t="shared" si="4"/>
        <v>25</v>
      </c>
      <c r="B27">
        <f t="shared" si="0"/>
        <v>3</v>
      </c>
      <c r="C27">
        <f t="shared" si="1"/>
        <v>1</v>
      </c>
      <c r="D27">
        <f t="shared" si="5"/>
        <v>165</v>
      </c>
      <c r="E27">
        <v>8</v>
      </c>
      <c r="F27">
        <f t="shared" si="6"/>
        <v>401</v>
      </c>
      <c r="G27">
        <f t="shared" si="7"/>
        <v>395</v>
      </c>
      <c r="H27">
        <f t="shared" si="2"/>
        <v>398</v>
      </c>
      <c r="I27">
        <f t="shared" si="3"/>
        <v>-6</v>
      </c>
    </row>
    <row r="28" spans="1:9" x14ac:dyDescent="0.2">
      <c r="A28">
        <f t="shared" si="4"/>
        <v>26</v>
      </c>
      <c r="B28">
        <f t="shared" si="0"/>
        <v>3</v>
      </c>
      <c r="C28">
        <f t="shared" si="1"/>
        <v>2</v>
      </c>
      <c r="D28">
        <f t="shared" si="5"/>
        <v>168</v>
      </c>
      <c r="E28">
        <v>3</v>
      </c>
      <c r="F28">
        <f t="shared" si="6"/>
        <v>424</v>
      </c>
      <c r="G28">
        <f t="shared" si="7"/>
        <v>430</v>
      </c>
      <c r="H28">
        <f t="shared" si="2"/>
        <v>427</v>
      </c>
      <c r="I28">
        <f t="shared" si="3"/>
        <v>6</v>
      </c>
    </row>
    <row r="29" spans="1:9" x14ac:dyDescent="0.2">
      <c r="A29">
        <f t="shared" si="4"/>
        <v>27</v>
      </c>
      <c r="B29">
        <f t="shared" si="0"/>
        <v>3</v>
      </c>
      <c r="C29">
        <f t="shared" si="1"/>
        <v>3</v>
      </c>
      <c r="D29">
        <f t="shared" si="5"/>
        <v>176</v>
      </c>
      <c r="E29">
        <v>8</v>
      </c>
      <c r="F29">
        <f t="shared" si="6"/>
        <v>430</v>
      </c>
      <c r="G29">
        <f t="shared" si="7"/>
        <v>424</v>
      </c>
      <c r="H29">
        <f t="shared" si="2"/>
        <v>427</v>
      </c>
      <c r="I29">
        <f t="shared" si="3"/>
        <v>-6</v>
      </c>
    </row>
    <row r="30" spans="1:9" x14ac:dyDescent="0.2">
      <c r="A30">
        <f t="shared" si="4"/>
        <v>28</v>
      </c>
      <c r="B30">
        <f t="shared" si="0"/>
        <v>3</v>
      </c>
      <c r="C30">
        <f t="shared" si="1"/>
        <v>4</v>
      </c>
      <c r="D30">
        <f t="shared" si="5"/>
        <v>179</v>
      </c>
      <c r="E30">
        <v>3</v>
      </c>
      <c r="F30">
        <f t="shared" si="6"/>
        <v>453</v>
      </c>
      <c r="G30">
        <f t="shared" si="7"/>
        <v>459</v>
      </c>
      <c r="H30">
        <f t="shared" si="2"/>
        <v>456</v>
      </c>
      <c r="I30">
        <f t="shared" si="3"/>
        <v>6</v>
      </c>
    </row>
    <row r="31" spans="1:9" x14ac:dyDescent="0.2">
      <c r="A31">
        <f t="shared" si="4"/>
        <v>29</v>
      </c>
      <c r="B31">
        <f t="shared" si="0"/>
        <v>3</v>
      </c>
      <c r="C31">
        <f t="shared" si="1"/>
        <v>5</v>
      </c>
      <c r="D31">
        <f t="shared" si="5"/>
        <v>187</v>
      </c>
      <c r="E31">
        <v>8</v>
      </c>
      <c r="F31">
        <f t="shared" si="6"/>
        <v>459</v>
      </c>
      <c r="G31">
        <f t="shared" si="7"/>
        <v>453</v>
      </c>
      <c r="H31">
        <f t="shared" si="2"/>
        <v>456</v>
      </c>
      <c r="I31">
        <f t="shared" si="3"/>
        <v>-6</v>
      </c>
    </row>
    <row r="32" spans="1:9" x14ac:dyDescent="0.2">
      <c r="A32">
        <f t="shared" si="4"/>
        <v>30</v>
      </c>
      <c r="B32">
        <f t="shared" si="0"/>
        <v>3</v>
      </c>
      <c r="C32">
        <f t="shared" si="1"/>
        <v>6</v>
      </c>
      <c r="D32">
        <f t="shared" si="5"/>
        <v>190</v>
      </c>
      <c r="E32">
        <v>3</v>
      </c>
      <c r="F32">
        <v>472</v>
      </c>
      <c r="G32">
        <v>478</v>
      </c>
      <c r="H32">
        <f t="shared" si="2"/>
        <v>475</v>
      </c>
      <c r="I32">
        <f t="shared" si="3"/>
        <v>6</v>
      </c>
    </row>
    <row r="33" spans="1:9" x14ac:dyDescent="0.2">
      <c r="A33">
        <f t="shared" si="4"/>
        <v>31</v>
      </c>
      <c r="B33">
        <f t="shared" si="0"/>
        <v>3</v>
      </c>
      <c r="C33">
        <f t="shared" si="1"/>
        <v>7</v>
      </c>
      <c r="D33">
        <f t="shared" si="5"/>
        <v>198</v>
      </c>
      <c r="E33">
        <v>8</v>
      </c>
      <c r="F33">
        <f t="shared" si="6"/>
        <v>478</v>
      </c>
      <c r="G33">
        <f t="shared" si="7"/>
        <v>472</v>
      </c>
      <c r="H33">
        <f t="shared" si="2"/>
        <v>475</v>
      </c>
      <c r="I33">
        <f t="shared" si="3"/>
        <v>-6</v>
      </c>
    </row>
    <row r="34" spans="1:9" x14ac:dyDescent="0.2">
      <c r="A34">
        <f t="shared" si="4"/>
        <v>32</v>
      </c>
      <c r="B34">
        <f t="shared" si="0"/>
        <v>4</v>
      </c>
      <c r="C34">
        <f t="shared" si="1"/>
        <v>0</v>
      </c>
      <c r="D34">
        <f t="shared" si="5"/>
        <v>202</v>
      </c>
      <c r="E34">
        <v>4</v>
      </c>
      <c r="F34">
        <v>453</v>
      </c>
      <c r="G34">
        <v>459</v>
      </c>
      <c r="H34">
        <f t="shared" si="2"/>
        <v>456</v>
      </c>
      <c r="I34">
        <f t="shared" si="3"/>
        <v>6</v>
      </c>
    </row>
    <row r="35" spans="1:9" x14ac:dyDescent="0.2">
      <c r="A35">
        <f t="shared" si="4"/>
        <v>33</v>
      </c>
      <c r="B35">
        <f t="shared" si="0"/>
        <v>4</v>
      </c>
      <c r="C35">
        <f t="shared" si="1"/>
        <v>1</v>
      </c>
      <c r="D35">
        <f t="shared" si="5"/>
        <v>210</v>
      </c>
      <c r="E35">
        <v>8</v>
      </c>
      <c r="F35">
        <f t="shared" ref="F35:F65" si="8">MOD(A35,2)*(F34+6)+MOD(A35+1,2)*(F34-29-6)</f>
        <v>459</v>
      </c>
      <c r="G35">
        <f t="shared" ref="G35:G65" si="9">MOD(A35,2)*(G34-6)+MOD(A35+1,2)*(G34-29+6)</f>
        <v>453</v>
      </c>
      <c r="H35">
        <f t="shared" si="2"/>
        <v>456</v>
      </c>
      <c r="I35">
        <f t="shared" si="3"/>
        <v>-6</v>
      </c>
    </row>
    <row r="36" spans="1:9" x14ac:dyDescent="0.2">
      <c r="A36">
        <f t="shared" si="4"/>
        <v>34</v>
      </c>
      <c r="B36">
        <f t="shared" si="0"/>
        <v>4</v>
      </c>
      <c r="C36">
        <f t="shared" si="1"/>
        <v>2</v>
      </c>
      <c r="D36">
        <f t="shared" si="5"/>
        <v>214</v>
      </c>
      <c r="E36">
        <f t="shared" ref="E36:E44" si="10">4+MOD(A36,2)*6</f>
        <v>4</v>
      </c>
      <c r="F36">
        <f t="shared" si="8"/>
        <v>424</v>
      </c>
      <c r="G36">
        <f t="shared" si="9"/>
        <v>430</v>
      </c>
      <c r="H36">
        <f t="shared" si="2"/>
        <v>427</v>
      </c>
      <c r="I36">
        <f t="shared" si="3"/>
        <v>6</v>
      </c>
    </row>
    <row r="37" spans="1:9" x14ac:dyDescent="0.2">
      <c r="A37">
        <f t="shared" si="4"/>
        <v>35</v>
      </c>
      <c r="B37">
        <f t="shared" si="0"/>
        <v>4</v>
      </c>
      <c r="C37">
        <f t="shared" si="1"/>
        <v>3</v>
      </c>
      <c r="D37">
        <f t="shared" si="5"/>
        <v>222</v>
      </c>
      <c r="E37">
        <v>8</v>
      </c>
      <c r="F37">
        <f t="shared" si="8"/>
        <v>430</v>
      </c>
      <c r="G37">
        <f t="shared" si="9"/>
        <v>424</v>
      </c>
      <c r="H37">
        <f t="shared" si="2"/>
        <v>427</v>
      </c>
      <c r="I37">
        <f t="shared" si="3"/>
        <v>-6</v>
      </c>
    </row>
    <row r="38" spans="1:9" x14ac:dyDescent="0.2">
      <c r="A38">
        <f t="shared" si="4"/>
        <v>36</v>
      </c>
      <c r="B38">
        <f t="shared" si="0"/>
        <v>4</v>
      </c>
      <c r="C38">
        <f t="shared" si="1"/>
        <v>4</v>
      </c>
      <c r="D38">
        <f t="shared" si="5"/>
        <v>226</v>
      </c>
      <c r="E38">
        <f t="shared" si="10"/>
        <v>4</v>
      </c>
      <c r="F38">
        <f t="shared" si="8"/>
        <v>395</v>
      </c>
      <c r="G38">
        <f t="shared" si="9"/>
        <v>401</v>
      </c>
      <c r="H38">
        <f t="shared" si="2"/>
        <v>398</v>
      </c>
      <c r="I38">
        <f t="shared" si="3"/>
        <v>6</v>
      </c>
    </row>
    <row r="39" spans="1:9" x14ac:dyDescent="0.2">
      <c r="A39">
        <f t="shared" si="4"/>
        <v>37</v>
      </c>
      <c r="B39">
        <f t="shared" si="0"/>
        <v>4</v>
      </c>
      <c r="C39">
        <f t="shared" si="1"/>
        <v>5</v>
      </c>
      <c r="D39">
        <f t="shared" si="5"/>
        <v>234</v>
      </c>
      <c r="E39">
        <v>8</v>
      </c>
      <c r="F39">
        <f t="shared" si="8"/>
        <v>401</v>
      </c>
      <c r="G39">
        <f t="shared" si="9"/>
        <v>395</v>
      </c>
      <c r="H39">
        <f t="shared" si="2"/>
        <v>398</v>
      </c>
      <c r="I39">
        <f t="shared" si="3"/>
        <v>-6</v>
      </c>
    </row>
    <row r="40" spans="1:9" x14ac:dyDescent="0.2">
      <c r="A40">
        <f t="shared" si="4"/>
        <v>38</v>
      </c>
      <c r="B40">
        <f t="shared" si="0"/>
        <v>4</v>
      </c>
      <c r="C40">
        <f t="shared" si="1"/>
        <v>6</v>
      </c>
      <c r="D40">
        <f t="shared" si="5"/>
        <v>238</v>
      </c>
      <c r="E40">
        <f t="shared" si="10"/>
        <v>4</v>
      </c>
      <c r="F40">
        <f t="shared" si="8"/>
        <v>366</v>
      </c>
      <c r="G40">
        <f t="shared" si="9"/>
        <v>372</v>
      </c>
      <c r="H40">
        <f t="shared" si="2"/>
        <v>369</v>
      </c>
      <c r="I40">
        <f t="shared" si="3"/>
        <v>6</v>
      </c>
    </row>
    <row r="41" spans="1:9" x14ac:dyDescent="0.2">
      <c r="A41">
        <f t="shared" si="4"/>
        <v>39</v>
      </c>
      <c r="B41">
        <f t="shared" si="0"/>
        <v>4</v>
      </c>
      <c r="C41">
        <f t="shared" si="1"/>
        <v>7</v>
      </c>
      <c r="D41">
        <f t="shared" si="5"/>
        <v>246</v>
      </c>
      <c r="E41">
        <v>8</v>
      </c>
      <c r="F41">
        <f t="shared" si="8"/>
        <v>372</v>
      </c>
      <c r="G41">
        <f t="shared" si="9"/>
        <v>366</v>
      </c>
      <c r="H41">
        <f t="shared" si="2"/>
        <v>369</v>
      </c>
      <c r="I41">
        <f t="shared" si="3"/>
        <v>-6</v>
      </c>
    </row>
    <row r="42" spans="1:9" x14ac:dyDescent="0.2">
      <c r="A42">
        <f t="shared" si="4"/>
        <v>40</v>
      </c>
      <c r="B42">
        <f t="shared" si="0"/>
        <v>5</v>
      </c>
      <c r="C42">
        <f t="shared" si="1"/>
        <v>0</v>
      </c>
      <c r="D42">
        <f t="shared" si="5"/>
        <v>250</v>
      </c>
      <c r="E42">
        <f t="shared" si="10"/>
        <v>4</v>
      </c>
      <c r="F42">
        <f t="shared" si="8"/>
        <v>337</v>
      </c>
      <c r="G42">
        <f t="shared" si="9"/>
        <v>343</v>
      </c>
      <c r="H42">
        <f t="shared" si="2"/>
        <v>340</v>
      </c>
      <c r="I42">
        <f t="shared" si="3"/>
        <v>6</v>
      </c>
    </row>
    <row r="43" spans="1:9" x14ac:dyDescent="0.2">
      <c r="A43">
        <f t="shared" si="4"/>
        <v>41</v>
      </c>
      <c r="B43">
        <f t="shared" si="0"/>
        <v>5</v>
      </c>
      <c r="C43">
        <f t="shared" si="1"/>
        <v>1</v>
      </c>
      <c r="D43">
        <f t="shared" si="5"/>
        <v>258</v>
      </c>
      <c r="E43">
        <v>8</v>
      </c>
      <c r="F43">
        <f t="shared" si="8"/>
        <v>343</v>
      </c>
      <c r="G43">
        <f t="shared" si="9"/>
        <v>337</v>
      </c>
      <c r="H43">
        <f t="shared" si="2"/>
        <v>340</v>
      </c>
      <c r="I43">
        <f t="shared" si="3"/>
        <v>-6</v>
      </c>
    </row>
    <row r="44" spans="1:9" x14ac:dyDescent="0.2">
      <c r="A44">
        <f t="shared" si="4"/>
        <v>42</v>
      </c>
      <c r="B44">
        <f t="shared" si="0"/>
        <v>5</v>
      </c>
      <c r="C44">
        <f t="shared" si="1"/>
        <v>2</v>
      </c>
      <c r="D44">
        <f t="shared" si="5"/>
        <v>262</v>
      </c>
      <c r="E44">
        <f t="shared" si="10"/>
        <v>4</v>
      </c>
      <c r="F44">
        <f t="shared" si="8"/>
        <v>308</v>
      </c>
      <c r="G44">
        <f t="shared" si="9"/>
        <v>314</v>
      </c>
      <c r="H44">
        <f t="shared" si="2"/>
        <v>311</v>
      </c>
      <c r="I44">
        <f t="shared" si="3"/>
        <v>6</v>
      </c>
    </row>
    <row r="45" spans="1:9" x14ac:dyDescent="0.2">
      <c r="A45">
        <f t="shared" si="4"/>
        <v>43</v>
      </c>
      <c r="B45">
        <f t="shared" si="0"/>
        <v>5</v>
      </c>
      <c r="C45">
        <f t="shared" si="1"/>
        <v>3</v>
      </c>
      <c r="D45">
        <f t="shared" si="5"/>
        <v>270</v>
      </c>
      <c r="E45">
        <v>8</v>
      </c>
      <c r="F45">
        <f t="shared" si="8"/>
        <v>314</v>
      </c>
      <c r="G45">
        <f t="shared" si="9"/>
        <v>308</v>
      </c>
      <c r="H45">
        <f t="shared" si="2"/>
        <v>311</v>
      </c>
      <c r="I45">
        <f t="shared" si="3"/>
        <v>-6</v>
      </c>
    </row>
    <row r="46" spans="1:9" x14ac:dyDescent="0.2">
      <c r="A46">
        <f t="shared" si="4"/>
        <v>44</v>
      </c>
      <c r="B46">
        <f t="shared" si="0"/>
        <v>5</v>
      </c>
      <c r="C46">
        <f t="shared" si="1"/>
        <v>4</v>
      </c>
      <c r="D46">
        <f t="shared" si="5"/>
        <v>274</v>
      </c>
      <c r="E46">
        <v>4</v>
      </c>
      <c r="F46">
        <f t="shared" si="8"/>
        <v>279</v>
      </c>
      <c r="G46">
        <f t="shared" si="9"/>
        <v>285</v>
      </c>
      <c r="H46">
        <f t="shared" si="2"/>
        <v>282</v>
      </c>
      <c r="I46">
        <f t="shared" si="3"/>
        <v>6</v>
      </c>
    </row>
    <row r="47" spans="1:9" x14ac:dyDescent="0.2">
      <c r="A47">
        <f t="shared" si="4"/>
        <v>45</v>
      </c>
      <c r="B47">
        <f t="shared" si="0"/>
        <v>5</v>
      </c>
      <c r="C47">
        <f t="shared" si="1"/>
        <v>5</v>
      </c>
      <c r="D47">
        <f t="shared" si="5"/>
        <v>282</v>
      </c>
      <c r="E47">
        <v>8</v>
      </c>
      <c r="F47">
        <f t="shared" si="8"/>
        <v>285</v>
      </c>
      <c r="G47">
        <f t="shared" si="9"/>
        <v>279</v>
      </c>
      <c r="H47">
        <f t="shared" si="2"/>
        <v>282</v>
      </c>
      <c r="I47">
        <f t="shared" si="3"/>
        <v>-6</v>
      </c>
    </row>
    <row r="48" spans="1:9" x14ac:dyDescent="0.2">
      <c r="A48">
        <f t="shared" si="4"/>
        <v>46</v>
      </c>
      <c r="B48">
        <f t="shared" si="0"/>
        <v>5</v>
      </c>
      <c r="C48">
        <f t="shared" si="1"/>
        <v>6</v>
      </c>
      <c r="D48">
        <f t="shared" si="5"/>
        <v>288</v>
      </c>
      <c r="E48">
        <v>6</v>
      </c>
      <c r="F48">
        <f t="shared" si="8"/>
        <v>250</v>
      </c>
      <c r="G48">
        <f t="shared" si="9"/>
        <v>256</v>
      </c>
      <c r="H48">
        <f t="shared" si="2"/>
        <v>253</v>
      </c>
      <c r="I48">
        <f t="shared" si="3"/>
        <v>6</v>
      </c>
    </row>
    <row r="49" spans="1:9" x14ac:dyDescent="0.2">
      <c r="A49">
        <f t="shared" si="4"/>
        <v>47</v>
      </c>
      <c r="B49">
        <f t="shared" si="0"/>
        <v>5</v>
      </c>
      <c r="C49">
        <f t="shared" si="1"/>
        <v>7</v>
      </c>
      <c r="D49">
        <f t="shared" si="5"/>
        <v>296</v>
      </c>
      <c r="E49">
        <v>8</v>
      </c>
      <c r="F49">
        <f t="shared" si="8"/>
        <v>256</v>
      </c>
      <c r="G49">
        <f t="shared" si="9"/>
        <v>250</v>
      </c>
      <c r="H49">
        <f t="shared" si="2"/>
        <v>253</v>
      </c>
      <c r="I49">
        <f t="shared" si="3"/>
        <v>-6</v>
      </c>
    </row>
    <row r="50" spans="1:9" x14ac:dyDescent="0.2">
      <c r="A50">
        <f t="shared" si="4"/>
        <v>48</v>
      </c>
      <c r="B50">
        <f t="shared" si="0"/>
        <v>6</v>
      </c>
      <c r="C50">
        <f t="shared" si="1"/>
        <v>0</v>
      </c>
      <c r="D50">
        <f t="shared" si="5"/>
        <v>304</v>
      </c>
      <c r="E50">
        <v>8</v>
      </c>
      <c r="F50">
        <f t="shared" si="8"/>
        <v>221</v>
      </c>
      <c r="G50">
        <f t="shared" si="9"/>
        <v>227</v>
      </c>
      <c r="H50">
        <f t="shared" si="2"/>
        <v>224</v>
      </c>
      <c r="I50">
        <f t="shared" si="3"/>
        <v>6</v>
      </c>
    </row>
    <row r="51" spans="1:9" x14ac:dyDescent="0.2">
      <c r="A51">
        <f>A50+1</f>
        <v>49</v>
      </c>
      <c r="B51">
        <f t="shared" si="0"/>
        <v>6</v>
      </c>
      <c r="C51">
        <f t="shared" si="1"/>
        <v>1</v>
      </c>
      <c r="D51">
        <f t="shared" si="5"/>
        <v>312</v>
      </c>
      <c r="E51">
        <v>8</v>
      </c>
      <c r="F51">
        <f t="shared" si="8"/>
        <v>227</v>
      </c>
      <c r="G51">
        <f t="shared" si="9"/>
        <v>221</v>
      </c>
      <c r="H51">
        <f t="shared" si="2"/>
        <v>224</v>
      </c>
      <c r="I51">
        <f t="shared" si="3"/>
        <v>-6</v>
      </c>
    </row>
    <row r="52" spans="1:9" x14ac:dyDescent="0.2">
      <c r="A52">
        <f t="shared" si="4"/>
        <v>50</v>
      </c>
      <c r="B52">
        <f t="shared" si="0"/>
        <v>6</v>
      </c>
      <c r="C52">
        <f t="shared" si="1"/>
        <v>2</v>
      </c>
      <c r="D52">
        <f t="shared" si="5"/>
        <v>320</v>
      </c>
      <c r="E52">
        <v>8</v>
      </c>
      <c r="F52">
        <f t="shared" si="8"/>
        <v>192</v>
      </c>
      <c r="G52">
        <f t="shared" si="9"/>
        <v>198</v>
      </c>
      <c r="H52">
        <f t="shared" si="2"/>
        <v>195</v>
      </c>
      <c r="I52">
        <f t="shared" si="3"/>
        <v>6</v>
      </c>
    </row>
    <row r="53" spans="1:9" x14ac:dyDescent="0.2">
      <c r="A53">
        <f t="shared" si="4"/>
        <v>51</v>
      </c>
      <c r="B53">
        <f t="shared" si="0"/>
        <v>6</v>
      </c>
      <c r="C53">
        <f t="shared" si="1"/>
        <v>3</v>
      </c>
      <c r="D53">
        <f t="shared" si="5"/>
        <v>328</v>
      </c>
      <c r="E53">
        <v>8</v>
      </c>
      <c r="F53">
        <f t="shared" si="8"/>
        <v>198</v>
      </c>
      <c r="G53">
        <f t="shared" si="9"/>
        <v>192</v>
      </c>
      <c r="H53">
        <f t="shared" si="2"/>
        <v>195</v>
      </c>
      <c r="I53">
        <f t="shared" si="3"/>
        <v>-6</v>
      </c>
    </row>
    <row r="54" spans="1:9" x14ac:dyDescent="0.2">
      <c r="A54">
        <f t="shared" si="4"/>
        <v>52</v>
      </c>
      <c r="B54">
        <f t="shared" si="0"/>
        <v>6</v>
      </c>
      <c r="C54">
        <f t="shared" si="1"/>
        <v>4</v>
      </c>
      <c r="D54">
        <f t="shared" si="5"/>
        <v>340</v>
      </c>
      <c r="E54">
        <v>12</v>
      </c>
      <c r="F54">
        <f t="shared" si="8"/>
        <v>163</v>
      </c>
      <c r="G54">
        <f t="shared" si="9"/>
        <v>169</v>
      </c>
      <c r="H54">
        <f t="shared" si="2"/>
        <v>166</v>
      </c>
      <c r="I54">
        <f t="shared" si="3"/>
        <v>6</v>
      </c>
    </row>
    <row r="55" spans="1:9" x14ac:dyDescent="0.2">
      <c r="A55">
        <f t="shared" si="4"/>
        <v>53</v>
      </c>
      <c r="B55">
        <f t="shared" si="0"/>
        <v>6</v>
      </c>
      <c r="C55">
        <f t="shared" si="1"/>
        <v>5</v>
      </c>
      <c r="D55">
        <f t="shared" si="5"/>
        <v>348</v>
      </c>
      <c r="E55">
        <v>8</v>
      </c>
      <c r="F55">
        <f t="shared" si="8"/>
        <v>169</v>
      </c>
      <c r="G55">
        <f t="shared" si="9"/>
        <v>163</v>
      </c>
      <c r="H55">
        <f t="shared" si="2"/>
        <v>166</v>
      </c>
      <c r="I55">
        <f t="shared" si="3"/>
        <v>-6</v>
      </c>
    </row>
    <row r="56" spans="1:9" x14ac:dyDescent="0.2">
      <c r="A56">
        <f t="shared" si="4"/>
        <v>54</v>
      </c>
      <c r="B56">
        <f t="shared" si="0"/>
        <v>6</v>
      </c>
      <c r="C56">
        <f t="shared" si="1"/>
        <v>6</v>
      </c>
      <c r="D56">
        <f t="shared" si="5"/>
        <v>360</v>
      </c>
      <c r="E56">
        <v>12</v>
      </c>
      <c r="F56">
        <f t="shared" si="8"/>
        <v>134</v>
      </c>
      <c r="G56">
        <f t="shared" si="9"/>
        <v>140</v>
      </c>
      <c r="H56">
        <f t="shared" si="2"/>
        <v>137</v>
      </c>
      <c r="I56">
        <f t="shared" si="3"/>
        <v>6</v>
      </c>
    </row>
    <row r="57" spans="1:9" x14ac:dyDescent="0.2">
      <c r="A57">
        <f t="shared" si="4"/>
        <v>55</v>
      </c>
      <c r="B57">
        <f t="shared" si="0"/>
        <v>6</v>
      </c>
      <c r="C57">
        <f t="shared" si="1"/>
        <v>7</v>
      </c>
      <c r="D57">
        <f t="shared" si="5"/>
        <v>368</v>
      </c>
      <c r="E57">
        <v>8</v>
      </c>
      <c r="F57">
        <f t="shared" si="8"/>
        <v>140</v>
      </c>
      <c r="G57">
        <f t="shared" si="9"/>
        <v>134</v>
      </c>
      <c r="H57">
        <f t="shared" si="2"/>
        <v>137</v>
      </c>
      <c r="I57">
        <f t="shared" si="3"/>
        <v>-6</v>
      </c>
    </row>
    <row r="58" spans="1:9" x14ac:dyDescent="0.2">
      <c r="A58">
        <f t="shared" si="4"/>
        <v>56</v>
      </c>
      <c r="B58">
        <f t="shared" si="0"/>
        <v>7</v>
      </c>
      <c r="C58">
        <f t="shared" si="1"/>
        <v>0</v>
      </c>
      <c r="D58">
        <f t="shared" si="5"/>
        <v>384</v>
      </c>
      <c r="E58">
        <v>16</v>
      </c>
      <c r="F58">
        <f t="shared" si="8"/>
        <v>105</v>
      </c>
      <c r="G58">
        <f t="shared" si="9"/>
        <v>111</v>
      </c>
      <c r="H58">
        <f t="shared" si="2"/>
        <v>108</v>
      </c>
      <c r="I58">
        <f t="shared" si="3"/>
        <v>6</v>
      </c>
    </row>
    <row r="59" spans="1:9" x14ac:dyDescent="0.2">
      <c r="A59">
        <f t="shared" si="4"/>
        <v>57</v>
      </c>
      <c r="B59">
        <f t="shared" si="0"/>
        <v>7</v>
      </c>
      <c r="C59">
        <f t="shared" si="1"/>
        <v>1</v>
      </c>
      <c r="D59">
        <f t="shared" si="5"/>
        <v>396</v>
      </c>
      <c r="E59">
        <v>12</v>
      </c>
      <c r="F59">
        <f t="shared" si="8"/>
        <v>111</v>
      </c>
      <c r="G59">
        <f t="shared" si="9"/>
        <v>105</v>
      </c>
      <c r="H59">
        <f t="shared" si="2"/>
        <v>108</v>
      </c>
      <c r="I59">
        <f t="shared" si="3"/>
        <v>-6</v>
      </c>
    </row>
    <row r="60" spans="1:9" x14ac:dyDescent="0.2">
      <c r="A60">
        <f t="shared" si="4"/>
        <v>58</v>
      </c>
      <c r="B60">
        <f t="shared" si="0"/>
        <v>7</v>
      </c>
      <c r="C60">
        <f t="shared" si="1"/>
        <v>2</v>
      </c>
      <c r="D60">
        <f t="shared" si="5"/>
        <v>420</v>
      </c>
      <c r="E60">
        <v>24</v>
      </c>
      <c r="F60">
        <f t="shared" si="8"/>
        <v>76</v>
      </c>
      <c r="G60">
        <f t="shared" si="9"/>
        <v>82</v>
      </c>
      <c r="H60">
        <f t="shared" si="2"/>
        <v>79</v>
      </c>
      <c r="I60">
        <f t="shared" si="3"/>
        <v>6</v>
      </c>
    </row>
    <row r="61" spans="1:9" x14ac:dyDescent="0.2">
      <c r="A61">
        <f t="shared" si="4"/>
        <v>59</v>
      </c>
      <c r="B61">
        <f t="shared" si="0"/>
        <v>7</v>
      </c>
      <c r="C61">
        <f t="shared" si="1"/>
        <v>3</v>
      </c>
      <c r="D61">
        <f t="shared" si="5"/>
        <v>440</v>
      </c>
      <c r="E61">
        <v>20</v>
      </c>
      <c r="F61">
        <f t="shared" si="8"/>
        <v>82</v>
      </c>
      <c r="G61">
        <f t="shared" si="9"/>
        <v>76</v>
      </c>
      <c r="H61">
        <f t="shared" si="2"/>
        <v>79</v>
      </c>
      <c r="I61">
        <f t="shared" si="3"/>
        <v>-6</v>
      </c>
    </row>
    <row r="62" spans="1:9" x14ac:dyDescent="0.2">
      <c r="A62">
        <f t="shared" si="4"/>
        <v>60</v>
      </c>
      <c r="B62">
        <f t="shared" si="0"/>
        <v>7</v>
      </c>
      <c r="C62">
        <f t="shared" si="1"/>
        <v>4</v>
      </c>
      <c r="D62">
        <f t="shared" si="5"/>
        <v>464</v>
      </c>
      <c r="E62">
        <v>24</v>
      </c>
      <c r="F62">
        <f t="shared" si="8"/>
        <v>47</v>
      </c>
      <c r="G62">
        <f t="shared" si="9"/>
        <v>53</v>
      </c>
      <c r="H62">
        <f t="shared" si="2"/>
        <v>50</v>
      </c>
      <c r="I62">
        <f t="shared" si="3"/>
        <v>6</v>
      </c>
    </row>
    <row r="63" spans="1:9" x14ac:dyDescent="0.2">
      <c r="A63">
        <f t="shared" si="4"/>
        <v>61</v>
      </c>
      <c r="B63">
        <f t="shared" si="0"/>
        <v>7</v>
      </c>
      <c r="C63">
        <f t="shared" si="1"/>
        <v>5</v>
      </c>
      <c r="D63">
        <f t="shared" si="5"/>
        <v>488</v>
      </c>
      <c r="E63">
        <v>24</v>
      </c>
      <c r="F63">
        <f t="shared" si="8"/>
        <v>53</v>
      </c>
      <c r="G63">
        <f t="shared" si="9"/>
        <v>47</v>
      </c>
      <c r="H63">
        <f t="shared" si="2"/>
        <v>50</v>
      </c>
      <c r="I63">
        <f t="shared" si="3"/>
        <v>-6</v>
      </c>
    </row>
    <row r="64" spans="1:9" x14ac:dyDescent="0.2">
      <c r="A64">
        <f t="shared" si="4"/>
        <v>62</v>
      </c>
      <c r="B64">
        <f t="shared" si="0"/>
        <v>7</v>
      </c>
      <c r="C64">
        <f t="shared" si="1"/>
        <v>6</v>
      </c>
      <c r="D64">
        <f t="shared" si="5"/>
        <v>489</v>
      </c>
      <c r="E64">
        <v>1</v>
      </c>
      <c r="F64">
        <v>35</v>
      </c>
      <c r="G64">
        <v>35</v>
      </c>
      <c r="H64">
        <f t="shared" si="2"/>
        <v>35</v>
      </c>
      <c r="I64">
        <f t="shared" si="3"/>
        <v>0</v>
      </c>
    </row>
    <row r="65" spans="1:9" x14ac:dyDescent="0.2">
      <c r="A65">
        <f t="shared" si="4"/>
        <v>63</v>
      </c>
      <c r="B65">
        <f t="shared" si="0"/>
        <v>7</v>
      </c>
      <c r="C65">
        <f t="shared" si="1"/>
        <v>7</v>
      </c>
      <c r="D65">
        <f t="shared" si="5"/>
        <v>490</v>
      </c>
      <c r="E65">
        <v>1</v>
      </c>
      <c r="F65">
        <v>35</v>
      </c>
      <c r="G65">
        <v>35</v>
      </c>
      <c r="H65">
        <f t="shared" si="2"/>
        <v>35</v>
      </c>
      <c r="I65">
        <f t="shared" si="3"/>
        <v>0</v>
      </c>
    </row>
  </sheetData>
  <pageMargins left="0.7" right="0.7" top="0.75" bottom="0.75" header="0.3" footer="0.3"/>
  <pageSetup scale="65" fitToHeight="2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5"/>
  <sheetViews>
    <sheetView workbookViewId="0">
      <selection activeCell="G66" sqref="G66"/>
    </sheetView>
  </sheetViews>
  <sheetFormatPr baseColWidth="10" defaultRowHeight="16" x14ac:dyDescent="0.2"/>
  <sheetData>
    <row r="1" spans="1:9" s="1" customFormat="1" x14ac:dyDescent="0.2">
      <c r="A1" s="1" t="s">
        <v>8</v>
      </c>
      <c r="B1" s="1" t="s">
        <v>6</v>
      </c>
      <c r="C1" s="1" t="s">
        <v>7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 x14ac:dyDescent="0.2">
      <c r="A2">
        <v>0</v>
      </c>
      <c r="B2">
        <f t="shared" ref="B2:B65" si="0">QUOTIENT(A2,8)</f>
        <v>0</v>
      </c>
      <c r="C2">
        <f t="shared" ref="C2:C65" si="1">MOD(A2,8)</f>
        <v>0</v>
      </c>
      <c r="D2">
        <v>4</v>
      </c>
      <c r="E2">
        <v>4</v>
      </c>
      <c r="F2">
        <v>47</v>
      </c>
      <c r="G2">
        <v>53</v>
      </c>
      <c r="H2">
        <f t="shared" ref="H2:H65" si="2">AVERAGE(F2:G2)</f>
        <v>50</v>
      </c>
      <c r="I2">
        <f t="shared" ref="I2:I65" si="3">G2-F2</f>
        <v>6</v>
      </c>
    </row>
    <row r="3" spans="1:9" x14ac:dyDescent="0.2">
      <c r="A3">
        <f t="shared" ref="A3:A65" si="4">A2+1</f>
        <v>1</v>
      </c>
      <c r="B3">
        <f t="shared" si="0"/>
        <v>0</v>
      </c>
      <c r="C3">
        <f t="shared" si="1"/>
        <v>1</v>
      </c>
      <c r="D3">
        <f>D2+E3</f>
        <v>24</v>
      </c>
      <c r="E3">
        <v>20</v>
      </c>
      <c r="F3">
        <f>MOD(A3,2)*(F2+6)+MOD(A3+1,2)*(F2+30-6)</f>
        <v>53</v>
      </c>
      <c r="G3">
        <f>MOD(A3,2)*(G2-6)+MOD(A3+1,2)*(G2+30+6)</f>
        <v>47</v>
      </c>
      <c r="H3">
        <f t="shared" si="2"/>
        <v>50</v>
      </c>
      <c r="I3">
        <f t="shared" si="3"/>
        <v>-6</v>
      </c>
    </row>
    <row r="4" spans="1:9" x14ac:dyDescent="0.2">
      <c r="A4">
        <f t="shared" si="4"/>
        <v>2</v>
      </c>
      <c r="B4">
        <f t="shared" si="0"/>
        <v>0</v>
      </c>
      <c r="C4">
        <f t="shared" si="1"/>
        <v>2</v>
      </c>
      <c r="D4">
        <f t="shared" ref="D4:D65" si="5">D3+E4</f>
        <v>27</v>
      </c>
      <c r="E4">
        <v>3</v>
      </c>
      <c r="F4">
        <f t="shared" ref="F4:F65" si="6">MOD(A4,2)*(F3+6)+MOD(A4+1,2)*(F3+30-6)</f>
        <v>77</v>
      </c>
      <c r="G4">
        <f t="shared" ref="G4:G65" si="7">MOD(A4,2)*(G3-6)+MOD(A4+1,2)*(G3+30+6)</f>
        <v>83</v>
      </c>
      <c r="H4">
        <f t="shared" si="2"/>
        <v>80</v>
      </c>
      <c r="I4">
        <f t="shared" si="3"/>
        <v>6</v>
      </c>
    </row>
    <row r="5" spans="1:9" x14ac:dyDescent="0.2">
      <c r="A5">
        <f t="shared" si="4"/>
        <v>3</v>
      </c>
      <c r="B5">
        <f t="shared" si="0"/>
        <v>0</v>
      </c>
      <c r="C5">
        <f t="shared" si="1"/>
        <v>3</v>
      </c>
      <c r="D5">
        <f t="shared" si="5"/>
        <v>41</v>
      </c>
      <c r="E5">
        <v>14</v>
      </c>
      <c r="F5">
        <f t="shared" si="6"/>
        <v>83</v>
      </c>
      <c r="G5">
        <f t="shared" si="7"/>
        <v>77</v>
      </c>
      <c r="H5">
        <f t="shared" si="2"/>
        <v>80</v>
      </c>
      <c r="I5">
        <f t="shared" si="3"/>
        <v>-6</v>
      </c>
    </row>
    <row r="6" spans="1:9" x14ac:dyDescent="0.2">
      <c r="A6">
        <f t="shared" si="4"/>
        <v>4</v>
      </c>
      <c r="B6">
        <f t="shared" si="0"/>
        <v>0</v>
      </c>
      <c r="C6">
        <f t="shared" si="1"/>
        <v>4</v>
      </c>
      <c r="D6">
        <f t="shared" si="5"/>
        <v>44</v>
      </c>
      <c r="E6">
        <v>3</v>
      </c>
      <c r="F6">
        <f t="shared" si="6"/>
        <v>107</v>
      </c>
      <c r="G6">
        <f t="shared" si="7"/>
        <v>113</v>
      </c>
      <c r="H6">
        <f t="shared" si="2"/>
        <v>110</v>
      </c>
      <c r="I6">
        <f t="shared" si="3"/>
        <v>6</v>
      </c>
    </row>
    <row r="7" spans="1:9" x14ac:dyDescent="0.2">
      <c r="A7">
        <f t="shared" si="4"/>
        <v>5</v>
      </c>
      <c r="B7">
        <f t="shared" si="0"/>
        <v>0</v>
      </c>
      <c r="C7">
        <f t="shared" si="1"/>
        <v>5</v>
      </c>
      <c r="D7">
        <f t="shared" si="5"/>
        <v>55</v>
      </c>
      <c r="E7">
        <v>11</v>
      </c>
      <c r="F7">
        <f t="shared" si="6"/>
        <v>113</v>
      </c>
      <c r="G7">
        <f t="shared" si="7"/>
        <v>107</v>
      </c>
      <c r="H7">
        <f t="shared" si="2"/>
        <v>110</v>
      </c>
      <c r="I7">
        <f>G5-F5</f>
        <v>-6</v>
      </c>
    </row>
    <row r="8" spans="1:9" x14ac:dyDescent="0.2">
      <c r="A8">
        <f t="shared" si="4"/>
        <v>6</v>
      </c>
      <c r="B8">
        <f t="shared" si="0"/>
        <v>0</v>
      </c>
      <c r="C8">
        <f t="shared" si="1"/>
        <v>6</v>
      </c>
      <c r="D8">
        <f t="shared" si="5"/>
        <v>58</v>
      </c>
      <c r="E8">
        <v>3</v>
      </c>
      <c r="F8">
        <f t="shared" si="6"/>
        <v>137</v>
      </c>
      <c r="G8">
        <f t="shared" si="7"/>
        <v>143</v>
      </c>
      <c r="H8">
        <f t="shared" si="2"/>
        <v>140</v>
      </c>
      <c r="I8">
        <f t="shared" si="3"/>
        <v>6</v>
      </c>
    </row>
    <row r="9" spans="1:9" x14ac:dyDescent="0.2">
      <c r="A9">
        <f t="shared" si="4"/>
        <v>7</v>
      </c>
      <c r="B9">
        <f t="shared" si="0"/>
        <v>0</v>
      </c>
      <c r="C9">
        <f t="shared" si="1"/>
        <v>7</v>
      </c>
      <c r="D9">
        <f t="shared" si="5"/>
        <v>66</v>
      </c>
      <c r="E9">
        <v>8</v>
      </c>
      <c r="F9">
        <f t="shared" si="6"/>
        <v>143</v>
      </c>
      <c r="G9">
        <f t="shared" si="7"/>
        <v>137</v>
      </c>
      <c r="H9">
        <f t="shared" si="2"/>
        <v>140</v>
      </c>
      <c r="I9">
        <f t="shared" si="3"/>
        <v>-6</v>
      </c>
    </row>
    <row r="10" spans="1:9" x14ac:dyDescent="0.2">
      <c r="A10">
        <f t="shared" si="4"/>
        <v>8</v>
      </c>
      <c r="B10">
        <f t="shared" si="0"/>
        <v>1</v>
      </c>
      <c r="C10">
        <f t="shared" si="1"/>
        <v>0</v>
      </c>
      <c r="D10">
        <f t="shared" si="5"/>
        <v>69</v>
      </c>
      <c r="E10">
        <v>3</v>
      </c>
      <c r="F10">
        <f t="shared" si="6"/>
        <v>167</v>
      </c>
      <c r="G10">
        <f t="shared" si="7"/>
        <v>173</v>
      </c>
      <c r="H10">
        <f t="shared" si="2"/>
        <v>170</v>
      </c>
      <c r="I10">
        <f t="shared" si="3"/>
        <v>6</v>
      </c>
    </row>
    <row r="11" spans="1:9" x14ac:dyDescent="0.2">
      <c r="A11">
        <f t="shared" si="4"/>
        <v>9</v>
      </c>
      <c r="B11">
        <f t="shared" si="0"/>
        <v>1</v>
      </c>
      <c r="C11">
        <f t="shared" si="1"/>
        <v>1</v>
      </c>
      <c r="D11">
        <f t="shared" si="5"/>
        <v>77</v>
      </c>
      <c r="E11">
        <v>8</v>
      </c>
      <c r="F11">
        <f t="shared" si="6"/>
        <v>173</v>
      </c>
      <c r="G11">
        <f t="shared" si="7"/>
        <v>167</v>
      </c>
      <c r="H11">
        <f t="shared" si="2"/>
        <v>170</v>
      </c>
      <c r="I11">
        <f t="shared" si="3"/>
        <v>-6</v>
      </c>
    </row>
    <row r="12" spans="1:9" x14ac:dyDescent="0.2">
      <c r="A12">
        <f t="shared" si="4"/>
        <v>10</v>
      </c>
      <c r="B12">
        <f t="shared" si="0"/>
        <v>1</v>
      </c>
      <c r="C12">
        <f t="shared" si="1"/>
        <v>2</v>
      </c>
      <c r="D12">
        <f t="shared" si="5"/>
        <v>80</v>
      </c>
      <c r="E12">
        <v>3</v>
      </c>
      <c r="F12">
        <f t="shared" si="6"/>
        <v>197</v>
      </c>
      <c r="G12">
        <f t="shared" si="7"/>
        <v>203</v>
      </c>
      <c r="H12">
        <f t="shared" si="2"/>
        <v>200</v>
      </c>
      <c r="I12">
        <f t="shared" si="3"/>
        <v>6</v>
      </c>
    </row>
    <row r="13" spans="1:9" x14ac:dyDescent="0.2">
      <c r="A13">
        <f t="shared" si="4"/>
        <v>11</v>
      </c>
      <c r="B13">
        <f t="shared" si="0"/>
        <v>1</v>
      </c>
      <c r="C13">
        <f t="shared" si="1"/>
        <v>3</v>
      </c>
      <c r="D13">
        <f t="shared" si="5"/>
        <v>88</v>
      </c>
      <c r="E13">
        <v>8</v>
      </c>
      <c r="F13">
        <f t="shared" si="6"/>
        <v>203</v>
      </c>
      <c r="G13">
        <f t="shared" si="7"/>
        <v>197</v>
      </c>
      <c r="H13">
        <f t="shared" si="2"/>
        <v>200</v>
      </c>
      <c r="I13">
        <f t="shared" si="3"/>
        <v>-6</v>
      </c>
    </row>
    <row r="14" spans="1:9" x14ac:dyDescent="0.2">
      <c r="A14">
        <f t="shared" si="4"/>
        <v>12</v>
      </c>
      <c r="B14">
        <f t="shared" si="0"/>
        <v>1</v>
      </c>
      <c r="C14">
        <f t="shared" si="1"/>
        <v>4</v>
      </c>
      <c r="D14">
        <f t="shared" si="5"/>
        <v>91</v>
      </c>
      <c r="E14">
        <v>3</v>
      </c>
      <c r="F14">
        <f t="shared" si="6"/>
        <v>227</v>
      </c>
      <c r="G14">
        <f t="shared" si="7"/>
        <v>233</v>
      </c>
      <c r="H14">
        <f t="shared" si="2"/>
        <v>230</v>
      </c>
      <c r="I14">
        <f t="shared" si="3"/>
        <v>6</v>
      </c>
    </row>
    <row r="15" spans="1:9" x14ac:dyDescent="0.2">
      <c r="A15">
        <f t="shared" si="4"/>
        <v>13</v>
      </c>
      <c r="B15">
        <f t="shared" si="0"/>
        <v>1</v>
      </c>
      <c r="C15">
        <f t="shared" si="1"/>
        <v>5</v>
      </c>
      <c r="D15">
        <f t="shared" si="5"/>
        <v>99</v>
      </c>
      <c r="E15">
        <v>8</v>
      </c>
      <c r="F15">
        <f t="shared" si="6"/>
        <v>233</v>
      </c>
      <c r="G15">
        <f t="shared" si="7"/>
        <v>227</v>
      </c>
      <c r="H15">
        <f t="shared" si="2"/>
        <v>230</v>
      </c>
      <c r="I15">
        <f t="shared" si="3"/>
        <v>-6</v>
      </c>
    </row>
    <row r="16" spans="1:9" x14ac:dyDescent="0.2">
      <c r="A16">
        <f t="shared" si="4"/>
        <v>14</v>
      </c>
      <c r="B16">
        <f t="shared" si="0"/>
        <v>1</v>
      </c>
      <c r="C16">
        <f t="shared" si="1"/>
        <v>6</v>
      </c>
      <c r="D16">
        <f t="shared" si="5"/>
        <v>102</v>
      </c>
      <c r="E16">
        <v>3</v>
      </c>
      <c r="F16">
        <f t="shared" si="6"/>
        <v>257</v>
      </c>
      <c r="G16">
        <f t="shared" si="7"/>
        <v>263</v>
      </c>
      <c r="H16">
        <f t="shared" si="2"/>
        <v>260</v>
      </c>
      <c r="I16">
        <f t="shared" si="3"/>
        <v>6</v>
      </c>
    </row>
    <row r="17" spans="1:9" x14ac:dyDescent="0.2">
      <c r="A17">
        <f t="shared" si="4"/>
        <v>15</v>
      </c>
      <c r="B17">
        <f t="shared" si="0"/>
        <v>1</v>
      </c>
      <c r="C17">
        <f t="shared" si="1"/>
        <v>7</v>
      </c>
      <c r="D17">
        <f t="shared" si="5"/>
        <v>110</v>
      </c>
      <c r="E17">
        <v>8</v>
      </c>
      <c r="F17">
        <f t="shared" si="6"/>
        <v>263</v>
      </c>
      <c r="G17">
        <f t="shared" si="7"/>
        <v>257</v>
      </c>
      <c r="H17">
        <f t="shared" si="2"/>
        <v>260</v>
      </c>
      <c r="I17">
        <f t="shared" si="3"/>
        <v>-6</v>
      </c>
    </row>
    <row r="18" spans="1:9" x14ac:dyDescent="0.2">
      <c r="A18">
        <f t="shared" si="4"/>
        <v>16</v>
      </c>
      <c r="B18">
        <f t="shared" si="0"/>
        <v>2</v>
      </c>
      <c r="C18">
        <f t="shared" si="1"/>
        <v>0</v>
      </c>
      <c r="D18">
        <f t="shared" si="5"/>
        <v>113</v>
      </c>
      <c r="E18">
        <v>3</v>
      </c>
      <c r="F18">
        <f t="shared" si="6"/>
        <v>287</v>
      </c>
      <c r="G18">
        <f t="shared" si="7"/>
        <v>293</v>
      </c>
      <c r="H18">
        <f t="shared" si="2"/>
        <v>290</v>
      </c>
      <c r="I18">
        <f t="shared" si="3"/>
        <v>6</v>
      </c>
    </row>
    <row r="19" spans="1:9" x14ac:dyDescent="0.2">
      <c r="A19">
        <f t="shared" si="4"/>
        <v>17</v>
      </c>
      <c r="B19">
        <f t="shared" si="0"/>
        <v>2</v>
      </c>
      <c r="C19">
        <f t="shared" si="1"/>
        <v>1</v>
      </c>
      <c r="D19">
        <f t="shared" si="5"/>
        <v>121</v>
      </c>
      <c r="E19">
        <v>8</v>
      </c>
      <c r="F19">
        <f t="shared" si="6"/>
        <v>293</v>
      </c>
      <c r="G19">
        <f t="shared" si="7"/>
        <v>287</v>
      </c>
      <c r="H19">
        <f t="shared" si="2"/>
        <v>290</v>
      </c>
      <c r="I19">
        <f t="shared" si="3"/>
        <v>-6</v>
      </c>
    </row>
    <row r="20" spans="1:9" x14ac:dyDescent="0.2">
      <c r="A20">
        <f t="shared" si="4"/>
        <v>18</v>
      </c>
      <c r="B20">
        <f t="shared" si="0"/>
        <v>2</v>
      </c>
      <c r="C20">
        <f t="shared" si="1"/>
        <v>2</v>
      </c>
      <c r="D20">
        <f t="shared" si="5"/>
        <v>124</v>
      </c>
      <c r="E20">
        <v>3</v>
      </c>
      <c r="F20">
        <f t="shared" si="6"/>
        <v>317</v>
      </c>
      <c r="G20">
        <f t="shared" si="7"/>
        <v>323</v>
      </c>
      <c r="H20">
        <f t="shared" si="2"/>
        <v>320</v>
      </c>
      <c r="I20">
        <f t="shared" si="3"/>
        <v>6</v>
      </c>
    </row>
    <row r="21" spans="1:9" x14ac:dyDescent="0.2">
      <c r="A21">
        <f t="shared" si="4"/>
        <v>19</v>
      </c>
      <c r="B21">
        <f t="shared" si="0"/>
        <v>2</v>
      </c>
      <c r="C21">
        <f t="shared" si="1"/>
        <v>3</v>
      </c>
      <c r="D21">
        <f t="shared" si="5"/>
        <v>132</v>
      </c>
      <c r="E21">
        <v>8</v>
      </c>
      <c r="F21">
        <f t="shared" si="6"/>
        <v>323</v>
      </c>
      <c r="G21">
        <f t="shared" si="7"/>
        <v>317</v>
      </c>
      <c r="H21">
        <f t="shared" si="2"/>
        <v>320</v>
      </c>
      <c r="I21">
        <f t="shared" si="3"/>
        <v>-6</v>
      </c>
    </row>
    <row r="22" spans="1:9" x14ac:dyDescent="0.2">
      <c r="A22">
        <f t="shared" si="4"/>
        <v>20</v>
      </c>
      <c r="B22">
        <f t="shared" si="0"/>
        <v>2</v>
      </c>
      <c r="C22">
        <f t="shared" si="1"/>
        <v>4</v>
      </c>
      <c r="D22">
        <f t="shared" si="5"/>
        <v>135</v>
      </c>
      <c r="E22">
        <v>3</v>
      </c>
      <c r="F22">
        <f t="shared" si="6"/>
        <v>347</v>
      </c>
      <c r="G22">
        <f t="shared" si="7"/>
        <v>353</v>
      </c>
      <c r="H22">
        <f t="shared" si="2"/>
        <v>350</v>
      </c>
      <c r="I22">
        <f t="shared" si="3"/>
        <v>6</v>
      </c>
    </row>
    <row r="23" spans="1:9" x14ac:dyDescent="0.2">
      <c r="A23">
        <f t="shared" si="4"/>
        <v>21</v>
      </c>
      <c r="B23">
        <f t="shared" si="0"/>
        <v>2</v>
      </c>
      <c r="C23">
        <f t="shared" si="1"/>
        <v>5</v>
      </c>
      <c r="D23">
        <f t="shared" si="5"/>
        <v>143</v>
      </c>
      <c r="E23">
        <v>8</v>
      </c>
      <c r="F23">
        <f t="shared" si="6"/>
        <v>353</v>
      </c>
      <c r="G23">
        <f t="shared" si="7"/>
        <v>347</v>
      </c>
      <c r="H23">
        <f t="shared" si="2"/>
        <v>350</v>
      </c>
      <c r="I23">
        <f t="shared" si="3"/>
        <v>-6</v>
      </c>
    </row>
    <row r="24" spans="1:9" x14ac:dyDescent="0.2">
      <c r="A24">
        <f t="shared" si="4"/>
        <v>22</v>
      </c>
      <c r="B24">
        <f t="shared" si="0"/>
        <v>2</v>
      </c>
      <c r="C24">
        <f t="shared" si="1"/>
        <v>6</v>
      </c>
      <c r="D24">
        <f t="shared" si="5"/>
        <v>146</v>
      </c>
      <c r="E24">
        <v>3</v>
      </c>
      <c r="F24">
        <f t="shared" si="6"/>
        <v>377</v>
      </c>
      <c r="G24">
        <f t="shared" si="7"/>
        <v>383</v>
      </c>
      <c r="H24">
        <f t="shared" si="2"/>
        <v>380</v>
      </c>
      <c r="I24">
        <f t="shared" si="3"/>
        <v>6</v>
      </c>
    </row>
    <row r="25" spans="1:9" x14ac:dyDescent="0.2">
      <c r="A25">
        <f t="shared" si="4"/>
        <v>23</v>
      </c>
      <c r="B25">
        <f t="shared" si="0"/>
        <v>2</v>
      </c>
      <c r="C25">
        <f t="shared" si="1"/>
        <v>7</v>
      </c>
      <c r="D25">
        <f t="shared" si="5"/>
        <v>154</v>
      </c>
      <c r="E25">
        <v>8</v>
      </c>
      <c r="F25">
        <f t="shared" si="6"/>
        <v>383</v>
      </c>
      <c r="G25">
        <f t="shared" si="7"/>
        <v>377</v>
      </c>
      <c r="H25">
        <f t="shared" si="2"/>
        <v>380</v>
      </c>
      <c r="I25">
        <f t="shared" si="3"/>
        <v>-6</v>
      </c>
    </row>
    <row r="26" spans="1:9" x14ac:dyDescent="0.2">
      <c r="A26">
        <f t="shared" si="4"/>
        <v>24</v>
      </c>
      <c r="B26">
        <f t="shared" si="0"/>
        <v>3</v>
      </c>
      <c r="C26">
        <f t="shared" si="1"/>
        <v>0</v>
      </c>
      <c r="D26">
        <f t="shared" si="5"/>
        <v>157</v>
      </c>
      <c r="E26">
        <v>3</v>
      </c>
      <c r="F26">
        <f t="shared" si="6"/>
        <v>407</v>
      </c>
      <c r="G26">
        <f t="shared" si="7"/>
        <v>413</v>
      </c>
      <c r="H26">
        <f t="shared" si="2"/>
        <v>410</v>
      </c>
      <c r="I26">
        <f t="shared" si="3"/>
        <v>6</v>
      </c>
    </row>
    <row r="27" spans="1:9" x14ac:dyDescent="0.2">
      <c r="A27">
        <f t="shared" si="4"/>
        <v>25</v>
      </c>
      <c r="B27">
        <f t="shared" si="0"/>
        <v>3</v>
      </c>
      <c r="C27">
        <f t="shared" si="1"/>
        <v>1</v>
      </c>
      <c r="D27">
        <f t="shared" si="5"/>
        <v>165</v>
      </c>
      <c r="E27">
        <v>8</v>
      </c>
      <c r="F27">
        <f t="shared" si="6"/>
        <v>413</v>
      </c>
      <c r="G27">
        <f t="shared" si="7"/>
        <v>407</v>
      </c>
      <c r="H27">
        <f t="shared" si="2"/>
        <v>410</v>
      </c>
      <c r="I27">
        <f t="shared" si="3"/>
        <v>-6</v>
      </c>
    </row>
    <row r="28" spans="1:9" x14ac:dyDescent="0.2">
      <c r="A28">
        <f t="shared" si="4"/>
        <v>26</v>
      </c>
      <c r="B28">
        <f t="shared" si="0"/>
        <v>3</v>
      </c>
      <c r="C28">
        <f t="shared" si="1"/>
        <v>2</v>
      </c>
      <c r="D28">
        <f t="shared" si="5"/>
        <v>168</v>
      </c>
      <c r="E28">
        <v>3</v>
      </c>
      <c r="F28">
        <f t="shared" si="6"/>
        <v>437</v>
      </c>
      <c r="G28">
        <f t="shared" si="7"/>
        <v>443</v>
      </c>
      <c r="H28">
        <f t="shared" si="2"/>
        <v>440</v>
      </c>
      <c r="I28">
        <f t="shared" si="3"/>
        <v>6</v>
      </c>
    </row>
    <row r="29" spans="1:9" x14ac:dyDescent="0.2">
      <c r="A29">
        <f t="shared" si="4"/>
        <v>27</v>
      </c>
      <c r="B29">
        <f t="shared" si="0"/>
        <v>3</v>
      </c>
      <c r="C29">
        <f t="shared" si="1"/>
        <v>3</v>
      </c>
      <c r="D29">
        <f t="shared" si="5"/>
        <v>176</v>
      </c>
      <c r="E29">
        <v>8</v>
      </c>
      <c r="F29">
        <f t="shared" si="6"/>
        <v>443</v>
      </c>
      <c r="G29">
        <f t="shared" si="7"/>
        <v>437</v>
      </c>
      <c r="H29">
        <f t="shared" si="2"/>
        <v>440</v>
      </c>
      <c r="I29">
        <f t="shared" si="3"/>
        <v>-6</v>
      </c>
    </row>
    <row r="30" spans="1:9" x14ac:dyDescent="0.2">
      <c r="A30">
        <f t="shared" si="4"/>
        <v>28</v>
      </c>
      <c r="B30">
        <f t="shared" si="0"/>
        <v>3</v>
      </c>
      <c r="C30">
        <f t="shared" si="1"/>
        <v>4</v>
      </c>
      <c r="D30">
        <f t="shared" si="5"/>
        <v>179</v>
      </c>
      <c r="E30">
        <v>3</v>
      </c>
      <c r="F30">
        <f t="shared" si="6"/>
        <v>467</v>
      </c>
      <c r="G30">
        <f t="shared" si="7"/>
        <v>473</v>
      </c>
      <c r="H30">
        <f t="shared" si="2"/>
        <v>470</v>
      </c>
      <c r="I30">
        <f t="shared" si="3"/>
        <v>6</v>
      </c>
    </row>
    <row r="31" spans="1:9" x14ac:dyDescent="0.2">
      <c r="A31">
        <f t="shared" si="4"/>
        <v>29</v>
      </c>
      <c r="B31">
        <f t="shared" si="0"/>
        <v>3</v>
      </c>
      <c r="C31">
        <f t="shared" si="1"/>
        <v>5</v>
      </c>
      <c r="D31">
        <f t="shared" si="5"/>
        <v>187</v>
      </c>
      <c r="E31">
        <v>8</v>
      </c>
      <c r="F31">
        <f t="shared" si="6"/>
        <v>473</v>
      </c>
      <c r="G31">
        <f t="shared" si="7"/>
        <v>467</v>
      </c>
      <c r="H31">
        <f t="shared" si="2"/>
        <v>470</v>
      </c>
      <c r="I31">
        <f t="shared" si="3"/>
        <v>-6</v>
      </c>
    </row>
    <row r="32" spans="1:9" x14ac:dyDescent="0.2">
      <c r="A32">
        <f t="shared" si="4"/>
        <v>30</v>
      </c>
      <c r="B32">
        <f t="shared" si="0"/>
        <v>3</v>
      </c>
      <c r="C32">
        <f t="shared" si="1"/>
        <v>6</v>
      </c>
      <c r="D32">
        <f t="shared" si="5"/>
        <v>190</v>
      </c>
      <c r="E32">
        <v>3</v>
      </c>
      <c r="F32">
        <f t="shared" si="6"/>
        <v>497</v>
      </c>
      <c r="G32">
        <f t="shared" si="7"/>
        <v>503</v>
      </c>
      <c r="H32">
        <f t="shared" si="2"/>
        <v>500</v>
      </c>
      <c r="I32">
        <f t="shared" si="3"/>
        <v>6</v>
      </c>
    </row>
    <row r="33" spans="1:9" x14ac:dyDescent="0.2">
      <c r="A33">
        <f t="shared" si="4"/>
        <v>31</v>
      </c>
      <c r="B33">
        <f t="shared" si="0"/>
        <v>3</v>
      </c>
      <c r="C33">
        <f t="shared" si="1"/>
        <v>7</v>
      </c>
      <c r="D33">
        <f t="shared" si="5"/>
        <v>198</v>
      </c>
      <c r="E33">
        <v>8</v>
      </c>
      <c r="F33">
        <f t="shared" si="6"/>
        <v>503</v>
      </c>
      <c r="G33">
        <f t="shared" si="7"/>
        <v>497</v>
      </c>
      <c r="H33">
        <f t="shared" si="2"/>
        <v>500</v>
      </c>
      <c r="I33">
        <f t="shared" si="3"/>
        <v>-6</v>
      </c>
    </row>
    <row r="34" spans="1:9" x14ac:dyDescent="0.2">
      <c r="A34">
        <f t="shared" si="4"/>
        <v>32</v>
      </c>
      <c r="B34">
        <f t="shared" si="0"/>
        <v>4</v>
      </c>
      <c r="C34">
        <f t="shared" si="1"/>
        <v>0</v>
      </c>
      <c r="D34">
        <f t="shared" si="5"/>
        <v>202</v>
      </c>
      <c r="E34">
        <v>4</v>
      </c>
      <c r="F34">
        <f>MOD(A34,2)*(F33+6)+MOD(A34+1,2)*(F33-30-6)</f>
        <v>467</v>
      </c>
      <c r="G34">
        <f>MOD(A34,2)*(G33-6)+MOD(A34+1,2)*(G33-30+6)</f>
        <v>473</v>
      </c>
      <c r="H34">
        <f t="shared" si="2"/>
        <v>470</v>
      </c>
      <c r="I34">
        <f t="shared" si="3"/>
        <v>6</v>
      </c>
    </row>
    <row r="35" spans="1:9" x14ac:dyDescent="0.2">
      <c r="A35">
        <f t="shared" si="4"/>
        <v>33</v>
      </c>
      <c r="B35">
        <f t="shared" si="0"/>
        <v>4</v>
      </c>
      <c r="C35">
        <f t="shared" si="1"/>
        <v>1</v>
      </c>
      <c r="D35">
        <f t="shared" si="5"/>
        <v>210</v>
      </c>
      <c r="E35">
        <v>8</v>
      </c>
      <c r="F35">
        <f t="shared" ref="F35:F65" si="8">MOD(A35,2)*(F34+6)+MOD(A35+1,2)*(F34-30-6)</f>
        <v>473</v>
      </c>
      <c r="G35">
        <f t="shared" ref="G35:G65" si="9">MOD(A35,2)*(G34-6)+MOD(A35+1,2)*(G34-30+6)</f>
        <v>467</v>
      </c>
      <c r="H35">
        <f t="shared" si="2"/>
        <v>470</v>
      </c>
      <c r="I35">
        <f t="shared" si="3"/>
        <v>-6</v>
      </c>
    </row>
    <row r="36" spans="1:9" x14ac:dyDescent="0.2">
      <c r="A36">
        <f t="shared" si="4"/>
        <v>34</v>
      </c>
      <c r="B36">
        <f t="shared" si="0"/>
        <v>4</v>
      </c>
      <c r="C36">
        <f t="shared" si="1"/>
        <v>2</v>
      </c>
      <c r="D36">
        <f t="shared" si="5"/>
        <v>214</v>
      </c>
      <c r="E36">
        <f t="shared" ref="E36:E44" si="10">4+MOD(A36,2)*6</f>
        <v>4</v>
      </c>
      <c r="F36">
        <f t="shared" si="8"/>
        <v>437</v>
      </c>
      <c r="G36">
        <f t="shared" si="9"/>
        <v>443</v>
      </c>
      <c r="H36">
        <f t="shared" si="2"/>
        <v>440</v>
      </c>
      <c r="I36">
        <f t="shared" si="3"/>
        <v>6</v>
      </c>
    </row>
    <row r="37" spans="1:9" x14ac:dyDescent="0.2">
      <c r="A37">
        <f t="shared" si="4"/>
        <v>35</v>
      </c>
      <c r="B37">
        <f t="shared" si="0"/>
        <v>4</v>
      </c>
      <c r="C37">
        <f t="shared" si="1"/>
        <v>3</v>
      </c>
      <c r="D37">
        <f t="shared" si="5"/>
        <v>222</v>
      </c>
      <c r="E37">
        <v>8</v>
      </c>
      <c r="F37">
        <f t="shared" si="8"/>
        <v>443</v>
      </c>
      <c r="G37">
        <f t="shared" si="9"/>
        <v>437</v>
      </c>
      <c r="H37">
        <f t="shared" si="2"/>
        <v>440</v>
      </c>
      <c r="I37">
        <f t="shared" si="3"/>
        <v>-6</v>
      </c>
    </row>
    <row r="38" spans="1:9" x14ac:dyDescent="0.2">
      <c r="A38">
        <f t="shared" si="4"/>
        <v>36</v>
      </c>
      <c r="B38">
        <f t="shared" si="0"/>
        <v>4</v>
      </c>
      <c r="C38">
        <f t="shared" si="1"/>
        <v>4</v>
      </c>
      <c r="D38">
        <f t="shared" si="5"/>
        <v>226</v>
      </c>
      <c r="E38">
        <f t="shared" si="10"/>
        <v>4</v>
      </c>
      <c r="F38">
        <f t="shared" si="8"/>
        <v>407</v>
      </c>
      <c r="G38">
        <f t="shared" si="9"/>
        <v>413</v>
      </c>
      <c r="H38">
        <f t="shared" si="2"/>
        <v>410</v>
      </c>
      <c r="I38">
        <f t="shared" si="3"/>
        <v>6</v>
      </c>
    </row>
    <row r="39" spans="1:9" x14ac:dyDescent="0.2">
      <c r="A39">
        <f t="shared" si="4"/>
        <v>37</v>
      </c>
      <c r="B39">
        <f t="shared" si="0"/>
        <v>4</v>
      </c>
      <c r="C39">
        <f t="shared" si="1"/>
        <v>5</v>
      </c>
      <c r="D39">
        <f t="shared" si="5"/>
        <v>234</v>
      </c>
      <c r="E39">
        <v>8</v>
      </c>
      <c r="F39">
        <f t="shared" si="8"/>
        <v>413</v>
      </c>
      <c r="G39">
        <f t="shared" si="9"/>
        <v>407</v>
      </c>
      <c r="H39">
        <f t="shared" si="2"/>
        <v>410</v>
      </c>
      <c r="I39">
        <f t="shared" si="3"/>
        <v>-6</v>
      </c>
    </row>
    <row r="40" spans="1:9" x14ac:dyDescent="0.2">
      <c r="A40">
        <f t="shared" si="4"/>
        <v>38</v>
      </c>
      <c r="B40">
        <f t="shared" si="0"/>
        <v>4</v>
      </c>
      <c r="C40">
        <f t="shared" si="1"/>
        <v>6</v>
      </c>
      <c r="D40">
        <f t="shared" si="5"/>
        <v>238</v>
      </c>
      <c r="E40">
        <f t="shared" si="10"/>
        <v>4</v>
      </c>
      <c r="F40">
        <f t="shared" si="8"/>
        <v>377</v>
      </c>
      <c r="G40">
        <f t="shared" si="9"/>
        <v>383</v>
      </c>
      <c r="H40">
        <f t="shared" si="2"/>
        <v>380</v>
      </c>
      <c r="I40">
        <f t="shared" si="3"/>
        <v>6</v>
      </c>
    </row>
    <row r="41" spans="1:9" x14ac:dyDescent="0.2">
      <c r="A41">
        <f t="shared" si="4"/>
        <v>39</v>
      </c>
      <c r="B41">
        <f t="shared" si="0"/>
        <v>4</v>
      </c>
      <c r="C41">
        <f t="shared" si="1"/>
        <v>7</v>
      </c>
      <c r="D41">
        <f t="shared" si="5"/>
        <v>246</v>
      </c>
      <c r="E41">
        <v>8</v>
      </c>
      <c r="F41">
        <f t="shared" si="8"/>
        <v>383</v>
      </c>
      <c r="G41">
        <f t="shared" si="9"/>
        <v>377</v>
      </c>
      <c r="H41">
        <f t="shared" si="2"/>
        <v>380</v>
      </c>
      <c r="I41">
        <f t="shared" si="3"/>
        <v>-6</v>
      </c>
    </row>
    <row r="42" spans="1:9" x14ac:dyDescent="0.2">
      <c r="A42">
        <f t="shared" si="4"/>
        <v>40</v>
      </c>
      <c r="B42">
        <f t="shared" si="0"/>
        <v>5</v>
      </c>
      <c r="C42">
        <f t="shared" si="1"/>
        <v>0</v>
      </c>
      <c r="D42">
        <f t="shared" si="5"/>
        <v>250</v>
      </c>
      <c r="E42">
        <f t="shared" si="10"/>
        <v>4</v>
      </c>
      <c r="F42">
        <f t="shared" si="8"/>
        <v>347</v>
      </c>
      <c r="G42">
        <f t="shared" si="9"/>
        <v>353</v>
      </c>
      <c r="H42">
        <f t="shared" si="2"/>
        <v>350</v>
      </c>
      <c r="I42">
        <f t="shared" si="3"/>
        <v>6</v>
      </c>
    </row>
    <row r="43" spans="1:9" x14ac:dyDescent="0.2">
      <c r="A43">
        <f t="shared" si="4"/>
        <v>41</v>
      </c>
      <c r="B43">
        <f t="shared" si="0"/>
        <v>5</v>
      </c>
      <c r="C43">
        <f t="shared" si="1"/>
        <v>1</v>
      </c>
      <c r="D43">
        <f t="shared" si="5"/>
        <v>258</v>
      </c>
      <c r="E43">
        <v>8</v>
      </c>
      <c r="F43">
        <f t="shared" si="8"/>
        <v>353</v>
      </c>
      <c r="G43">
        <f t="shared" si="9"/>
        <v>347</v>
      </c>
      <c r="H43">
        <f t="shared" si="2"/>
        <v>350</v>
      </c>
      <c r="I43">
        <f t="shared" si="3"/>
        <v>-6</v>
      </c>
    </row>
    <row r="44" spans="1:9" x14ac:dyDescent="0.2">
      <c r="A44">
        <f t="shared" si="4"/>
        <v>42</v>
      </c>
      <c r="B44">
        <f t="shared" si="0"/>
        <v>5</v>
      </c>
      <c r="C44">
        <f t="shared" si="1"/>
        <v>2</v>
      </c>
      <c r="D44">
        <f t="shared" si="5"/>
        <v>262</v>
      </c>
      <c r="E44">
        <f t="shared" si="10"/>
        <v>4</v>
      </c>
      <c r="F44">
        <f t="shared" si="8"/>
        <v>317</v>
      </c>
      <c r="G44">
        <f t="shared" si="9"/>
        <v>323</v>
      </c>
      <c r="H44">
        <f t="shared" si="2"/>
        <v>320</v>
      </c>
      <c r="I44">
        <f t="shared" si="3"/>
        <v>6</v>
      </c>
    </row>
    <row r="45" spans="1:9" x14ac:dyDescent="0.2">
      <c r="A45">
        <f t="shared" si="4"/>
        <v>43</v>
      </c>
      <c r="B45">
        <f t="shared" si="0"/>
        <v>5</v>
      </c>
      <c r="C45">
        <f t="shared" si="1"/>
        <v>3</v>
      </c>
      <c r="D45">
        <f t="shared" si="5"/>
        <v>270</v>
      </c>
      <c r="E45">
        <v>8</v>
      </c>
      <c r="F45">
        <f t="shared" si="8"/>
        <v>323</v>
      </c>
      <c r="G45">
        <f t="shared" si="9"/>
        <v>317</v>
      </c>
      <c r="H45">
        <f t="shared" si="2"/>
        <v>320</v>
      </c>
      <c r="I45">
        <f t="shared" si="3"/>
        <v>-6</v>
      </c>
    </row>
    <row r="46" spans="1:9" x14ac:dyDescent="0.2">
      <c r="A46">
        <f t="shared" si="4"/>
        <v>44</v>
      </c>
      <c r="B46">
        <f t="shared" si="0"/>
        <v>5</v>
      </c>
      <c r="C46">
        <f t="shared" si="1"/>
        <v>4</v>
      </c>
      <c r="D46">
        <f t="shared" si="5"/>
        <v>274</v>
      </c>
      <c r="E46">
        <v>4</v>
      </c>
      <c r="F46">
        <f t="shared" si="8"/>
        <v>287</v>
      </c>
      <c r="G46">
        <f t="shared" si="9"/>
        <v>293</v>
      </c>
      <c r="H46">
        <f t="shared" si="2"/>
        <v>290</v>
      </c>
      <c r="I46">
        <f t="shared" si="3"/>
        <v>6</v>
      </c>
    </row>
    <row r="47" spans="1:9" x14ac:dyDescent="0.2">
      <c r="A47">
        <f t="shared" si="4"/>
        <v>45</v>
      </c>
      <c r="B47">
        <f t="shared" si="0"/>
        <v>5</v>
      </c>
      <c r="C47">
        <f t="shared" si="1"/>
        <v>5</v>
      </c>
      <c r="D47">
        <f t="shared" si="5"/>
        <v>282</v>
      </c>
      <c r="E47">
        <v>8</v>
      </c>
      <c r="F47">
        <f t="shared" si="8"/>
        <v>293</v>
      </c>
      <c r="G47">
        <f t="shared" si="9"/>
        <v>287</v>
      </c>
      <c r="H47">
        <f t="shared" si="2"/>
        <v>290</v>
      </c>
      <c r="I47">
        <f t="shared" si="3"/>
        <v>-6</v>
      </c>
    </row>
    <row r="48" spans="1:9" x14ac:dyDescent="0.2">
      <c r="A48">
        <f t="shared" si="4"/>
        <v>46</v>
      </c>
      <c r="B48">
        <f t="shared" si="0"/>
        <v>5</v>
      </c>
      <c r="C48">
        <f t="shared" si="1"/>
        <v>6</v>
      </c>
      <c r="D48">
        <f t="shared" si="5"/>
        <v>288</v>
      </c>
      <c r="E48">
        <v>6</v>
      </c>
      <c r="F48">
        <f t="shared" si="8"/>
        <v>257</v>
      </c>
      <c r="G48">
        <f t="shared" si="9"/>
        <v>263</v>
      </c>
      <c r="H48">
        <f t="shared" si="2"/>
        <v>260</v>
      </c>
      <c r="I48">
        <f t="shared" si="3"/>
        <v>6</v>
      </c>
    </row>
    <row r="49" spans="1:9" x14ac:dyDescent="0.2">
      <c r="A49">
        <f t="shared" si="4"/>
        <v>47</v>
      </c>
      <c r="B49">
        <f t="shared" si="0"/>
        <v>5</v>
      </c>
      <c r="C49">
        <f t="shared" si="1"/>
        <v>7</v>
      </c>
      <c r="D49">
        <f t="shared" si="5"/>
        <v>296</v>
      </c>
      <c r="E49">
        <v>8</v>
      </c>
      <c r="F49">
        <f t="shared" si="8"/>
        <v>263</v>
      </c>
      <c r="G49">
        <f t="shared" si="9"/>
        <v>257</v>
      </c>
      <c r="H49">
        <f t="shared" si="2"/>
        <v>260</v>
      </c>
      <c r="I49">
        <f t="shared" si="3"/>
        <v>-6</v>
      </c>
    </row>
    <row r="50" spans="1:9" x14ac:dyDescent="0.2">
      <c r="A50">
        <f t="shared" si="4"/>
        <v>48</v>
      </c>
      <c r="B50">
        <f t="shared" si="0"/>
        <v>6</v>
      </c>
      <c r="C50">
        <f t="shared" si="1"/>
        <v>0</v>
      </c>
      <c r="D50">
        <f t="shared" si="5"/>
        <v>304</v>
      </c>
      <c r="E50">
        <v>8</v>
      </c>
      <c r="F50">
        <f t="shared" si="8"/>
        <v>227</v>
      </c>
      <c r="G50">
        <f t="shared" si="9"/>
        <v>233</v>
      </c>
      <c r="H50">
        <f t="shared" si="2"/>
        <v>230</v>
      </c>
      <c r="I50">
        <f t="shared" si="3"/>
        <v>6</v>
      </c>
    </row>
    <row r="51" spans="1:9" x14ac:dyDescent="0.2">
      <c r="A51">
        <f>A50+1</f>
        <v>49</v>
      </c>
      <c r="B51">
        <f t="shared" si="0"/>
        <v>6</v>
      </c>
      <c r="C51">
        <f t="shared" si="1"/>
        <v>1</v>
      </c>
      <c r="D51">
        <f t="shared" si="5"/>
        <v>312</v>
      </c>
      <c r="E51">
        <v>8</v>
      </c>
      <c r="F51">
        <f t="shared" si="8"/>
        <v>233</v>
      </c>
      <c r="G51">
        <f t="shared" si="9"/>
        <v>227</v>
      </c>
      <c r="H51">
        <f t="shared" si="2"/>
        <v>230</v>
      </c>
      <c r="I51">
        <f t="shared" si="3"/>
        <v>-6</v>
      </c>
    </row>
    <row r="52" spans="1:9" x14ac:dyDescent="0.2">
      <c r="A52">
        <f t="shared" si="4"/>
        <v>50</v>
      </c>
      <c r="B52">
        <f t="shared" si="0"/>
        <v>6</v>
      </c>
      <c r="C52">
        <f t="shared" si="1"/>
        <v>2</v>
      </c>
      <c r="D52">
        <f t="shared" si="5"/>
        <v>320</v>
      </c>
      <c r="E52">
        <v>8</v>
      </c>
      <c r="F52">
        <f t="shared" si="8"/>
        <v>197</v>
      </c>
      <c r="G52">
        <f t="shared" si="9"/>
        <v>203</v>
      </c>
      <c r="H52">
        <f t="shared" si="2"/>
        <v>200</v>
      </c>
      <c r="I52">
        <f t="shared" si="3"/>
        <v>6</v>
      </c>
    </row>
    <row r="53" spans="1:9" x14ac:dyDescent="0.2">
      <c r="A53">
        <f t="shared" si="4"/>
        <v>51</v>
      </c>
      <c r="B53">
        <f t="shared" si="0"/>
        <v>6</v>
      </c>
      <c r="C53">
        <f t="shared" si="1"/>
        <v>3</v>
      </c>
      <c r="D53">
        <f t="shared" si="5"/>
        <v>328</v>
      </c>
      <c r="E53">
        <v>8</v>
      </c>
      <c r="F53">
        <f t="shared" si="8"/>
        <v>203</v>
      </c>
      <c r="G53">
        <f t="shared" si="9"/>
        <v>197</v>
      </c>
      <c r="H53">
        <f t="shared" si="2"/>
        <v>200</v>
      </c>
      <c r="I53">
        <f t="shared" si="3"/>
        <v>-6</v>
      </c>
    </row>
    <row r="54" spans="1:9" x14ac:dyDescent="0.2">
      <c r="A54">
        <f t="shared" si="4"/>
        <v>52</v>
      </c>
      <c r="B54">
        <f t="shared" si="0"/>
        <v>6</v>
      </c>
      <c r="C54">
        <f t="shared" si="1"/>
        <v>4</v>
      </c>
      <c r="D54">
        <f t="shared" si="5"/>
        <v>340</v>
      </c>
      <c r="E54">
        <v>12</v>
      </c>
      <c r="F54">
        <f t="shared" si="8"/>
        <v>167</v>
      </c>
      <c r="G54">
        <f t="shared" si="9"/>
        <v>173</v>
      </c>
      <c r="H54">
        <f t="shared" si="2"/>
        <v>170</v>
      </c>
      <c r="I54">
        <f t="shared" si="3"/>
        <v>6</v>
      </c>
    </row>
    <row r="55" spans="1:9" x14ac:dyDescent="0.2">
      <c r="A55">
        <f t="shared" si="4"/>
        <v>53</v>
      </c>
      <c r="B55">
        <f t="shared" si="0"/>
        <v>6</v>
      </c>
      <c r="C55">
        <f t="shared" si="1"/>
        <v>5</v>
      </c>
      <c r="D55">
        <f t="shared" si="5"/>
        <v>348</v>
      </c>
      <c r="E55">
        <v>8</v>
      </c>
      <c r="F55">
        <f t="shared" si="8"/>
        <v>173</v>
      </c>
      <c r="G55">
        <f t="shared" si="9"/>
        <v>167</v>
      </c>
      <c r="H55">
        <f t="shared" si="2"/>
        <v>170</v>
      </c>
      <c r="I55">
        <f t="shared" si="3"/>
        <v>-6</v>
      </c>
    </row>
    <row r="56" spans="1:9" x14ac:dyDescent="0.2">
      <c r="A56">
        <f t="shared" si="4"/>
        <v>54</v>
      </c>
      <c r="B56">
        <f t="shared" si="0"/>
        <v>6</v>
      </c>
      <c r="C56">
        <f t="shared" si="1"/>
        <v>6</v>
      </c>
      <c r="D56">
        <f t="shared" si="5"/>
        <v>360</v>
      </c>
      <c r="E56">
        <v>12</v>
      </c>
      <c r="F56">
        <f t="shared" si="8"/>
        <v>137</v>
      </c>
      <c r="G56">
        <f t="shared" si="9"/>
        <v>143</v>
      </c>
      <c r="H56">
        <f t="shared" si="2"/>
        <v>140</v>
      </c>
      <c r="I56">
        <f t="shared" si="3"/>
        <v>6</v>
      </c>
    </row>
    <row r="57" spans="1:9" x14ac:dyDescent="0.2">
      <c r="A57">
        <f t="shared" si="4"/>
        <v>55</v>
      </c>
      <c r="B57">
        <f t="shared" si="0"/>
        <v>6</v>
      </c>
      <c r="C57">
        <f t="shared" si="1"/>
        <v>7</v>
      </c>
      <c r="D57">
        <f t="shared" si="5"/>
        <v>368</v>
      </c>
      <c r="E57">
        <v>8</v>
      </c>
      <c r="F57">
        <f t="shared" si="8"/>
        <v>143</v>
      </c>
      <c r="G57">
        <f t="shared" si="9"/>
        <v>137</v>
      </c>
      <c r="H57">
        <f t="shared" si="2"/>
        <v>140</v>
      </c>
      <c r="I57">
        <f t="shared" si="3"/>
        <v>-6</v>
      </c>
    </row>
    <row r="58" spans="1:9" x14ac:dyDescent="0.2">
      <c r="A58">
        <f t="shared" si="4"/>
        <v>56</v>
      </c>
      <c r="B58">
        <f t="shared" si="0"/>
        <v>7</v>
      </c>
      <c r="C58">
        <f t="shared" si="1"/>
        <v>0</v>
      </c>
      <c r="D58">
        <f t="shared" si="5"/>
        <v>384</v>
      </c>
      <c r="E58">
        <v>16</v>
      </c>
      <c r="F58">
        <f t="shared" si="8"/>
        <v>107</v>
      </c>
      <c r="G58">
        <f t="shared" si="9"/>
        <v>113</v>
      </c>
      <c r="H58">
        <f t="shared" si="2"/>
        <v>110</v>
      </c>
      <c r="I58">
        <f t="shared" si="3"/>
        <v>6</v>
      </c>
    </row>
    <row r="59" spans="1:9" x14ac:dyDescent="0.2">
      <c r="A59">
        <f t="shared" si="4"/>
        <v>57</v>
      </c>
      <c r="B59">
        <f t="shared" si="0"/>
        <v>7</v>
      </c>
      <c r="C59">
        <f t="shared" si="1"/>
        <v>1</v>
      </c>
      <c r="D59">
        <f t="shared" si="5"/>
        <v>396</v>
      </c>
      <c r="E59">
        <v>12</v>
      </c>
      <c r="F59">
        <f t="shared" si="8"/>
        <v>113</v>
      </c>
      <c r="G59">
        <f t="shared" si="9"/>
        <v>107</v>
      </c>
      <c r="H59">
        <f t="shared" si="2"/>
        <v>110</v>
      </c>
      <c r="I59">
        <f t="shared" si="3"/>
        <v>-6</v>
      </c>
    </row>
    <row r="60" spans="1:9" x14ac:dyDescent="0.2">
      <c r="A60">
        <f t="shared" si="4"/>
        <v>58</v>
      </c>
      <c r="B60">
        <f t="shared" si="0"/>
        <v>7</v>
      </c>
      <c r="C60">
        <f t="shared" si="1"/>
        <v>2</v>
      </c>
      <c r="D60">
        <f t="shared" si="5"/>
        <v>420</v>
      </c>
      <c r="E60">
        <v>24</v>
      </c>
      <c r="F60">
        <f t="shared" si="8"/>
        <v>77</v>
      </c>
      <c r="G60">
        <f t="shared" si="9"/>
        <v>83</v>
      </c>
      <c r="H60">
        <f t="shared" si="2"/>
        <v>80</v>
      </c>
      <c r="I60">
        <f t="shared" si="3"/>
        <v>6</v>
      </c>
    </row>
    <row r="61" spans="1:9" x14ac:dyDescent="0.2">
      <c r="A61">
        <f t="shared" si="4"/>
        <v>59</v>
      </c>
      <c r="B61">
        <f t="shared" si="0"/>
        <v>7</v>
      </c>
      <c r="C61">
        <f t="shared" si="1"/>
        <v>3</v>
      </c>
      <c r="D61">
        <f t="shared" si="5"/>
        <v>440</v>
      </c>
      <c r="E61">
        <v>20</v>
      </c>
      <c r="F61">
        <f t="shared" si="8"/>
        <v>83</v>
      </c>
      <c r="G61">
        <f t="shared" si="9"/>
        <v>77</v>
      </c>
      <c r="H61">
        <f t="shared" si="2"/>
        <v>80</v>
      </c>
      <c r="I61">
        <f t="shared" si="3"/>
        <v>-6</v>
      </c>
    </row>
    <row r="62" spans="1:9" x14ac:dyDescent="0.2">
      <c r="A62">
        <f t="shared" si="4"/>
        <v>60</v>
      </c>
      <c r="B62">
        <f t="shared" si="0"/>
        <v>7</v>
      </c>
      <c r="C62">
        <f t="shared" si="1"/>
        <v>4</v>
      </c>
      <c r="D62">
        <f t="shared" si="5"/>
        <v>464</v>
      </c>
      <c r="E62">
        <v>24</v>
      </c>
      <c r="F62">
        <f t="shared" si="8"/>
        <v>47</v>
      </c>
      <c r="G62">
        <f t="shared" si="9"/>
        <v>53</v>
      </c>
      <c r="H62">
        <f t="shared" si="2"/>
        <v>50</v>
      </c>
      <c r="I62">
        <f t="shared" si="3"/>
        <v>6</v>
      </c>
    </row>
    <row r="63" spans="1:9" x14ac:dyDescent="0.2">
      <c r="A63">
        <f t="shared" si="4"/>
        <v>61</v>
      </c>
      <c r="B63">
        <f t="shared" si="0"/>
        <v>7</v>
      </c>
      <c r="C63">
        <f t="shared" si="1"/>
        <v>5</v>
      </c>
      <c r="D63">
        <f t="shared" si="5"/>
        <v>488</v>
      </c>
      <c r="E63">
        <v>24</v>
      </c>
      <c r="F63">
        <f t="shared" si="8"/>
        <v>53</v>
      </c>
      <c r="G63">
        <f t="shared" si="9"/>
        <v>47</v>
      </c>
      <c r="H63">
        <f t="shared" si="2"/>
        <v>50</v>
      </c>
      <c r="I63">
        <f t="shared" si="3"/>
        <v>-6</v>
      </c>
    </row>
    <row r="64" spans="1:9" x14ac:dyDescent="0.2">
      <c r="A64">
        <f t="shared" si="4"/>
        <v>62</v>
      </c>
      <c r="B64">
        <f t="shared" si="0"/>
        <v>7</v>
      </c>
      <c r="C64">
        <f t="shared" si="1"/>
        <v>6</v>
      </c>
      <c r="D64">
        <f t="shared" si="5"/>
        <v>489</v>
      </c>
      <c r="E64">
        <v>1</v>
      </c>
      <c r="F64">
        <v>35</v>
      </c>
      <c r="G64">
        <v>35</v>
      </c>
      <c r="H64">
        <f t="shared" si="2"/>
        <v>35</v>
      </c>
      <c r="I64">
        <f t="shared" si="3"/>
        <v>0</v>
      </c>
    </row>
    <row r="65" spans="1:9" x14ac:dyDescent="0.2">
      <c r="A65">
        <f t="shared" si="4"/>
        <v>63</v>
      </c>
      <c r="B65">
        <f t="shared" si="0"/>
        <v>7</v>
      </c>
      <c r="C65">
        <f t="shared" si="1"/>
        <v>7</v>
      </c>
      <c r="D65">
        <f t="shared" si="5"/>
        <v>490</v>
      </c>
      <c r="E65">
        <v>1</v>
      </c>
      <c r="F65">
        <v>35</v>
      </c>
      <c r="G65">
        <v>35</v>
      </c>
      <c r="H65">
        <f t="shared" si="2"/>
        <v>35</v>
      </c>
      <c r="I65">
        <f t="shared" si="3"/>
        <v>0</v>
      </c>
    </row>
  </sheetData>
  <pageMargins left="0.7" right="0.7" top="0.75" bottom="0.75" header="0.3" footer="0.3"/>
  <pageSetup scale="65" fitToHeight="2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H2" sqref="H2:H65"/>
    </sheetView>
  </sheetViews>
  <sheetFormatPr baseColWidth="10" defaultRowHeight="16" x14ac:dyDescent="0.2"/>
  <cols>
    <col min="1" max="1" width="7.6640625" customWidth="1"/>
    <col min="2" max="2" width="7.1640625" customWidth="1"/>
    <col min="3" max="3" width="5.83203125" customWidth="1"/>
  </cols>
  <sheetData>
    <row r="1" spans="1:11" s="1" customFormat="1" x14ac:dyDescent="0.2">
      <c r="A1" s="1" t="s">
        <v>8</v>
      </c>
      <c r="B1" s="1" t="s">
        <v>6</v>
      </c>
      <c r="C1" s="1" t="s">
        <v>7</v>
      </c>
      <c r="D1" s="1" t="s">
        <v>11</v>
      </c>
      <c r="E1" s="1" t="s">
        <v>12</v>
      </c>
      <c r="F1" s="1" t="s">
        <v>3</v>
      </c>
      <c r="G1" s="1" t="s">
        <v>9</v>
      </c>
      <c r="H1" s="1" t="s">
        <v>4</v>
      </c>
      <c r="I1" s="1" t="s">
        <v>10</v>
      </c>
      <c r="J1" s="1" t="s">
        <v>13</v>
      </c>
      <c r="K1" s="1" t="s">
        <v>14</v>
      </c>
    </row>
    <row r="2" spans="1:11" x14ac:dyDescent="0.2">
      <c r="A2">
        <v>0</v>
      </c>
      <c r="B2">
        <f t="shared" ref="B2:B65" si="0">QUOTIENT(A2,8)</f>
        <v>0</v>
      </c>
      <c r="C2">
        <f t="shared" ref="C2:C65" si="1">MOD(A2,8)</f>
        <v>0</v>
      </c>
      <c r="D2">
        <v>2</v>
      </c>
      <c r="E2">
        <v>1</v>
      </c>
      <c r="F2">
        <v>39.5</v>
      </c>
      <c r="G2" s="3">
        <v>0</v>
      </c>
      <c r="H2">
        <v>39.5</v>
      </c>
      <c r="I2" s="3">
        <v>0</v>
      </c>
      <c r="J2">
        <f>AVERAGE(F2,H2)</f>
        <v>39.5</v>
      </c>
      <c r="K2">
        <f>H2-F2</f>
        <v>0</v>
      </c>
    </row>
    <row r="3" spans="1:11" x14ac:dyDescent="0.2">
      <c r="A3">
        <f t="shared" ref="A3:A65" si="2">A2+1</f>
        <v>1</v>
      </c>
      <c r="B3">
        <f t="shared" si="0"/>
        <v>0</v>
      </c>
      <c r="C3">
        <f t="shared" si="1"/>
        <v>1</v>
      </c>
      <c r="D3">
        <f>D2+E3</f>
        <v>5</v>
      </c>
      <c r="E3">
        <v>3</v>
      </c>
      <c r="F3">
        <v>40</v>
      </c>
      <c r="G3" s="3">
        <f t="shared" ref="G3:G65" si="3">(F3-F2)/(D3-D2)</f>
        <v>0.16666666666666666</v>
      </c>
      <c r="H3">
        <v>48</v>
      </c>
      <c r="I3" s="3">
        <f t="shared" ref="I3:I65" si="4">(H3-H2)/(D3-D2)</f>
        <v>2.8333333333333335</v>
      </c>
      <c r="J3">
        <f t="shared" ref="J3:J65" si="5">AVERAGE(F3,H3)</f>
        <v>44</v>
      </c>
      <c r="K3">
        <f t="shared" ref="K3:K65" si="6">H3-F3</f>
        <v>8</v>
      </c>
    </row>
    <row r="4" spans="1:11" x14ac:dyDescent="0.2">
      <c r="A4">
        <f t="shared" si="2"/>
        <v>2</v>
      </c>
      <c r="B4">
        <f t="shared" si="0"/>
        <v>0</v>
      </c>
      <c r="C4">
        <f t="shared" si="1"/>
        <v>2</v>
      </c>
      <c r="D4">
        <f t="shared" ref="D4:D65" si="7">D3+E4</f>
        <v>11</v>
      </c>
      <c r="E4">
        <v>6</v>
      </c>
      <c r="F4">
        <f>MOD(A4+1,2)*(F3+17)+MOD(A4,2)*(F3+1)</f>
        <v>57</v>
      </c>
      <c r="G4" s="3">
        <f t="shared" si="3"/>
        <v>2.8333333333333335</v>
      </c>
      <c r="H4">
        <f>MOD(A4,2)*(H3+17)+MOD(A4+1,2)*(H3+1)</f>
        <v>49</v>
      </c>
      <c r="I4" s="3">
        <f t="shared" si="4"/>
        <v>0.16666666666666666</v>
      </c>
      <c r="J4">
        <f t="shared" si="5"/>
        <v>53</v>
      </c>
      <c r="K4">
        <f t="shared" si="6"/>
        <v>-8</v>
      </c>
    </row>
    <row r="5" spans="1:11" x14ac:dyDescent="0.2">
      <c r="A5">
        <f t="shared" si="2"/>
        <v>3</v>
      </c>
      <c r="B5">
        <f t="shared" si="0"/>
        <v>0</v>
      </c>
      <c r="C5">
        <f t="shared" si="1"/>
        <v>3</v>
      </c>
      <c r="D5">
        <f t="shared" si="7"/>
        <v>17</v>
      </c>
      <c r="E5">
        <v>6</v>
      </c>
      <c r="F5">
        <f t="shared" ref="F5:F31" si="8">MOD(A5+1,2)*(F4+17)+MOD(A5,2)*(F4+1)</f>
        <v>58</v>
      </c>
      <c r="G5" s="3">
        <f t="shared" si="3"/>
        <v>0.16666666666666666</v>
      </c>
      <c r="H5">
        <f t="shared" ref="H5:H31" si="9">MOD(A5,2)*(H4+17)+MOD(A5+1,2)*(H4+1)</f>
        <v>66</v>
      </c>
      <c r="I5" s="3">
        <f t="shared" si="4"/>
        <v>2.8333333333333335</v>
      </c>
      <c r="J5">
        <f t="shared" si="5"/>
        <v>62</v>
      </c>
      <c r="K5">
        <f t="shared" si="6"/>
        <v>8</v>
      </c>
    </row>
    <row r="6" spans="1:11" x14ac:dyDescent="0.2">
      <c r="A6">
        <f t="shared" si="2"/>
        <v>4</v>
      </c>
      <c r="B6">
        <f t="shared" si="0"/>
        <v>0</v>
      </c>
      <c r="C6">
        <f t="shared" si="1"/>
        <v>4</v>
      </c>
      <c r="D6">
        <f t="shared" si="7"/>
        <v>23</v>
      </c>
      <c r="E6">
        <v>6</v>
      </c>
      <c r="F6">
        <f t="shared" si="8"/>
        <v>75</v>
      </c>
      <c r="G6" s="3">
        <f t="shared" si="3"/>
        <v>2.8333333333333335</v>
      </c>
      <c r="H6">
        <f t="shared" si="9"/>
        <v>67</v>
      </c>
      <c r="I6" s="3">
        <f t="shared" si="4"/>
        <v>0.16666666666666666</v>
      </c>
      <c r="J6">
        <f t="shared" si="5"/>
        <v>71</v>
      </c>
      <c r="K6">
        <f t="shared" si="6"/>
        <v>-8</v>
      </c>
    </row>
    <row r="7" spans="1:11" x14ac:dyDescent="0.2">
      <c r="A7">
        <f t="shared" si="2"/>
        <v>5</v>
      </c>
      <c r="B7">
        <f t="shared" si="0"/>
        <v>0</v>
      </c>
      <c r="C7">
        <f t="shared" si="1"/>
        <v>5</v>
      </c>
      <c r="D7">
        <f t="shared" si="7"/>
        <v>29</v>
      </c>
      <c r="E7">
        <v>6</v>
      </c>
      <c r="F7">
        <f t="shared" si="8"/>
        <v>76</v>
      </c>
      <c r="G7" s="3">
        <f t="shared" si="3"/>
        <v>0.16666666666666666</v>
      </c>
      <c r="H7">
        <f t="shared" si="9"/>
        <v>84</v>
      </c>
      <c r="I7" s="3">
        <f t="shared" si="4"/>
        <v>2.8333333333333335</v>
      </c>
      <c r="J7">
        <f t="shared" si="5"/>
        <v>80</v>
      </c>
      <c r="K7">
        <f t="shared" si="6"/>
        <v>8</v>
      </c>
    </row>
    <row r="8" spans="1:11" x14ac:dyDescent="0.2">
      <c r="A8">
        <f t="shared" si="2"/>
        <v>6</v>
      </c>
      <c r="B8">
        <f t="shared" si="0"/>
        <v>0</v>
      </c>
      <c r="C8">
        <f t="shared" si="1"/>
        <v>6</v>
      </c>
      <c r="D8">
        <f t="shared" si="7"/>
        <v>35</v>
      </c>
      <c r="E8">
        <v>6</v>
      </c>
      <c r="F8">
        <f t="shared" si="8"/>
        <v>93</v>
      </c>
      <c r="G8" s="3">
        <f t="shared" si="3"/>
        <v>2.8333333333333335</v>
      </c>
      <c r="H8">
        <f t="shared" si="9"/>
        <v>85</v>
      </c>
      <c r="I8" s="3">
        <f t="shared" si="4"/>
        <v>0.16666666666666666</v>
      </c>
      <c r="J8">
        <f t="shared" si="5"/>
        <v>89</v>
      </c>
      <c r="K8">
        <f t="shared" si="6"/>
        <v>-8</v>
      </c>
    </row>
    <row r="9" spans="1:11" x14ac:dyDescent="0.2">
      <c r="A9">
        <f t="shared" si="2"/>
        <v>7</v>
      </c>
      <c r="B9">
        <f t="shared" si="0"/>
        <v>0</v>
      </c>
      <c r="C9">
        <f t="shared" si="1"/>
        <v>7</v>
      </c>
      <c r="D9">
        <f t="shared" si="7"/>
        <v>41</v>
      </c>
      <c r="E9">
        <v>6</v>
      </c>
      <c r="F9">
        <f t="shared" si="8"/>
        <v>94</v>
      </c>
      <c r="G9" s="3">
        <f t="shared" si="3"/>
        <v>0.16666666666666666</v>
      </c>
      <c r="H9">
        <f t="shared" si="9"/>
        <v>102</v>
      </c>
      <c r="I9" s="3">
        <f t="shared" si="4"/>
        <v>2.8333333333333335</v>
      </c>
      <c r="J9">
        <f t="shared" si="5"/>
        <v>98</v>
      </c>
      <c r="K9">
        <f t="shared" si="6"/>
        <v>8</v>
      </c>
    </row>
    <row r="10" spans="1:11" x14ac:dyDescent="0.2">
      <c r="A10">
        <f t="shared" si="2"/>
        <v>8</v>
      </c>
      <c r="B10">
        <f t="shared" si="0"/>
        <v>1</v>
      </c>
      <c r="C10">
        <f t="shared" si="1"/>
        <v>0</v>
      </c>
      <c r="D10">
        <f t="shared" si="7"/>
        <v>47</v>
      </c>
      <c r="E10">
        <v>6</v>
      </c>
      <c r="F10">
        <f t="shared" si="8"/>
        <v>111</v>
      </c>
      <c r="G10" s="3">
        <f t="shared" si="3"/>
        <v>2.8333333333333335</v>
      </c>
      <c r="H10">
        <f t="shared" si="9"/>
        <v>103</v>
      </c>
      <c r="I10" s="3">
        <f t="shared" si="4"/>
        <v>0.16666666666666666</v>
      </c>
      <c r="J10">
        <f t="shared" si="5"/>
        <v>107</v>
      </c>
      <c r="K10">
        <f t="shared" si="6"/>
        <v>-8</v>
      </c>
    </row>
    <row r="11" spans="1:11" x14ac:dyDescent="0.2">
      <c r="A11">
        <f t="shared" si="2"/>
        <v>9</v>
      </c>
      <c r="B11">
        <f t="shared" si="0"/>
        <v>1</v>
      </c>
      <c r="C11">
        <f t="shared" si="1"/>
        <v>1</v>
      </c>
      <c r="D11">
        <f t="shared" si="7"/>
        <v>53</v>
      </c>
      <c r="E11">
        <v>6</v>
      </c>
      <c r="F11">
        <f t="shared" si="8"/>
        <v>112</v>
      </c>
      <c r="G11" s="3">
        <f t="shared" si="3"/>
        <v>0.16666666666666666</v>
      </c>
      <c r="H11">
        <f t="shared" si="9"/>
        <v>120</v>
      </c>
      <c r="I11" s="3">
        <f t="shared" si="4"/>
        <v>2.8333333333333335</v>
      </c>
      <c r="J11">
        <f t="shared" si="5"/>
        <v>116</v>
      </c>
      <c r="K11">
        <f t="shared" si="6"/>
        <v>8</v>
      </c>
    </row>
    <row r="12" spans="1:11" x14ac:dyDescent="0.2">
      <c r="A12">
        <f t="shared" si="2"/>
        <v>10</v>
      </c>
      <c r="B12">
        <f t="shared" si="0"/>
        <v>1</v>
      </c>
      <c r="C12">
        <f t="shared" si="1"/>
        <v>2</v>
      </c>
      <c r="D12">
        <f t="shared" si="7"/>
        <v>59</v>
      </c>
      <c r="E12">
        <v>6</v>
      </c>
      <c r="F12">
        <f t="shared" si="8"/>
        <v>129</v>
      </c>
      <c r="G12" s="3">
        <f t="shared" si="3"/>
        <v>2.8333333333333335</v>
      </c>
      <c r="H12">
        <f t="shared" si="9"/>
        <v>121</v>
      </c>
      <c r="I12" s="3">
        <f t="shared" si="4"/>
        <v>0.16666666666666666</v>
      </c>
      <c r="J12">
        <f t="shared" si="5"/>
        <v>125</v>
      </c>
      <c r="K12">
        <f t="shared" si="6"/>
        <v>-8</v>
      </c>
    </row>
    <row r="13" spans="1:11" x14ac:dyDescent="0.2">
      <c r="A13">
        <f t="shared" si="2"/>
        <v>11</v>
      </c>
      <c r="B13">
        <f t="shared" si="0"/>
        <v>1</v>
      </c>
      <c r="C13">
        <f t="shared" si="1"/>
        <v>3</v>
      </c>
      <c r="D13">
        <f t="shared" si="7"/>
        <v>65</v>
      </c>
      <c r="E13">
        <v>6</v>
      </c>
      <c r="F13">
        <f t="shared" si="8"/>
        <v>130</v>
      </c>
      <c r="G13" s="3">
        <f t="shared" si="3"/>
        <v>0.16666666666666666</v>
      </c>
      <c r="H13">
        <f t="shared" si="9"/>
        <v>138</v>
      </c>
      <c r="I13" s="3">
        <f t="shared" si="4"/>
        <v>2.8333333333333335</v>
      </c>
      <c r="J13">
        <f t="shared" si="5"/>
        <v>134</v>
      </c>
      <c r="K13">
        <f t="shared" si="6"/>
        <v>8</v>
      </c>
    </row>
    <row r="14" spans="1:11" x14ac:dyDescent="0.2">
      <c r="A14">
        <f t="shared" si="2"/>
        <v>12</v>
      </c>
      <c r="B14">
        <f t="shared" si="0"/>
        <v>1</v>
      </c>
      <c r="C14">
        <f t="shared" si="1"/>
        <v>4</v>
      </c>
      <c r="D14">
        <f t="shared" si="7"/>
        <v>71</v>
      </c>
      <c r="E14">
        <v>6</v>
      </c>
      <c r="F14">
        <f t="shared" si="8"/>
        <v>147</v>
      </c>
      <c r="G14" s="3">
        <f t="shared" si="3"/>
        <v>2.8333333333333335</v>
      </c>
      <c r="H14">
        <f t="shared" si="9"/>
        <v>139</v>
      </c>
      <c r="I14" s="3">
        <f t="shared" si="4"/>
        <v>0.16666666666666666</v>
      </c>
      <c r="J14">
        <f t="shared" si="5"/>
        <v>143</v>
      </c>
      <c r="K14">
        <f t="shared" si="6"/>
        <v>-8</v>
      </c>
    </row>
    <row r="15" spans="1:11" x14ac:dyDescent="0.2">
      <c r="A15">
        <f t="shared" si="2"/>
        <v>13</v>
      </c>
      <c r="B15">
        <f t="shared" si="0"/>
        <v>1</v>
      </c>
      <c r="C15">
        <f t="shared" si="1"/>
        <v>5</v>
      </c>
      <c r="D15">
        <f t="shared" si="7"/>
        <v>77</v>
      </c>
      <c r="E15">
        <v>6</v>
      </c>
      <c r="F15">
        <f t="shared" si="8"/>
        <v>148</v>
      </c>
      <c r="G15" s="3">
        <f t="shared" si="3"/>
        <v>0.16666666666666666</v>
      </c>
      <c r="H15">
        <f t="shared" si="9"/>
        <v>156</v>
      </c>
      <c r="I15" s="3">
        <f t="shared" si="4"/>
        <v>2.8333333333333335</v>
      </c>
      <c r="J15">
        <f t="shared" si="5"/>
        <v>152</v>
      </c>
      <c r="K15">
        <f t="shared" si="6"/>
        <v>8</v>
      </c>
    </row>
    <row r="16" spans="1:11" x14ac:dyDescent="0.2">
      <c r="A16">
        <f t="shared" si="2"/>
        <v>14</v>
      </c>
      <c r="B16">
        <f t="shared" si="0"/>
        <v>1</v>
      </c>
      <c r="C16">
        <f t="shared" si="1"/>
        <v>6</v>
      </c>
      <c r="D16">
        <f t="shared" si="7"/>
        <v>83</v>
      </c>
      <c r="E16">
        <v>6</v>
      </c>
      <c r="F16">
        <f t="shared" si="8"/>
        <v>165</v>
      </c>
      <c r="G16" s="3">
        <f t="shared" si="3"/>
        <v>2.8333333333333335</v>
      </c>
      <c r="H16">
        <f t="shared" si="9"/>
        <v>157</v>
      </c>
      <c r="I16" s="3">
        <f t="shared" si="4"/>
        <v>0.16666666666666666</v>
      </c>
      <c r="J16">
        <f t="shared" si="5"/>
        <v>161</v>
      </c>
      <c r="K16">
        <f t="shared" si="6"/>
        <v>-8</v>
      </c>
    </row>
    <row r="17" spans="1:11" x14ac:dyDescent="0.2">
      <c r="A17">
        <f t="shared" si="2"/>
        <v>15</v>
      </c>
      <c r="B17">
        <f t="shared" si="0"/>
        <v>1</v>
      </c>
      <c r="C17">
        <f t="shared" si="1"/>
        <v>7</v>
      </c>
      <c r="D17">
        <f t="shared" si="7"/>
        <v>89</v>
      </c>
      <c r="E17">
        <v>6</v>
      </c>
      <c r="F17">
        <f t="shared" si="8"/>
        <v>166</v>
      </c>
      <c r="G17" s="3">
        <f t="shared" si="3"/>
        <v>0.16666666666666666</v>
      </c>
      <c r="H17">
        <f t="shared" si="9"/>
        <v>174</v>
      </c>
      <c r="I17" s="3">
        <f t="shared" si="4"/>
        <v>2.8333333333333335</v>
      </c>
      <c r="J17">
        <f t="shared" si="5"/>
        <v>170</v>
      </c>
      <c r="K17">
        <f t="shared" si="6"/>
        <v>8</v>
      </c>
    </row>
    <row r="18" spans="1:11" x14ac:dyDescent="0.2">
      <c r="A18">
        <f t="shared" si="2"/>
        <v>16</v>
      </c>
      <c r="B18">
        <f t="shared" si="0"/>
        <v>2</v>
      </c>
      <c r="C18">
        <f t="shared" si="1"/>
        <v>0</v>
      </c>
      <c r="D18">
        <f t="shared" si="7"/>
        <v>95</v>
      </c>
      <c r="E18">
        <v>6</v>
      </c>
      <c r="F18">
        <f t="shared" si="8"/>
        <v>183</v>
      </c>
      <c r="G18" s="3">
        <f t="shared" si="3"/>
        <v>2.8333333333333335</v>
      </c>
      <c r="H18">
        <f t="shared" si="9"/>
        <v>175</v>
      </c>
      <c r="I18" s="3">
        <f t="shared" si="4"/>
        <v>0.16666666666666666</v>
      </c>
      <c r="J18">
        <f t="shared" si="5"/>
        <v>179</v>
      </c>
      <c r="K18">
        <f t="shared" si="6"/>
        <v>-8</v>
      </c>
    </row>
    <row r="19" spans="1:11" x14ac:dyDescent="0.2">
      <c r="A19">
        <f t="shared" si="2"/>
        <v>17</v>
      </c>
      <c r="B19">
        <f t="shared" si="0"/>
        <v>2</v>
      </c>
      <c r="C19">
        <f t="shared" si="1"/>
        <v>1</v>
      </c>
      <c r="D19">
        <f t="shared" si="7"/>
        <v>101</v>
      </c>
      <c r="E19">
        <v>6</v>
      </c>
      <c r="F19">
        <f t="shared" si="8"/>
        <v>184</v>
      </c>
      <c r="G19" s="3">
        <f t="shared" si="3"/>
        <v>0.16666666666666666</v>
      </c>
      <c r="H19">
        <f t="shared" si="9"/>
        <v>192</v>
      </c>
      <c r="I19" s="3">
        <f t="shared" si="4"/>
        <v>2.8333333333333335</v>
      </c>
      <c r="J19">
        <f t="shared" si="5"/>
        <v>188</v>
      </c>
      <c r="K19">
        <f t="shared" si="6"/>
        <v>8</v>
      </c>
    </row>
    <row r="20" spans="1:11" x14ac:dyDescent="0.2">
      <c r="A20">
        <f t="shared" si="2"/>
        <v>18</v>
      </c>
      <c r="B20">
        <f t="shared" si="0"/>
        <v>2</v>
      </c>
      <c r="C20">
        <f t="shared" si="1"/>
        <v>2</v>
      </c>
      <c r="D20">
        <f t="shared" si="7"/>
        <v>107</v>
      </c>
      <c r="E20">
        <v>6</v>
      </c>
      <c r="F20">
        <f t="shared" si="8"/>
        <v>201</v>
      </c>
      <c r="G20" s="3">
        <f t="shared" si="3"/>
        <v>2.8333333333333335</v>
      </c>
      <c r="H20">
        <f t="shared" si="9"/>
        <v>193</v>
      </c>
      <c r="I20" s="3">
        <f t="shared" si="4"/>
        <v>0.16666666666666666</v>
      </c>
      <c r="J20">
        <f t="shared" si="5"/>
        <v>197</v>
      </c>
      <c r="K20">
        <f t="shared" si="6"/>
        <v>-8</v>
      </c>
    </row>
    <row r="21" spans="1:11" x14ac:dyDescent="0.2">
      <c r="A21">
        <f t="shared" si="2"/>
        <v>19</v>
      </c>
      <c r="B21">
        <f t="shared" si="0"/>
        <v>2</v>
      </c>
      <c r="C21">
        <f t="shared" si="1"/>
        <v>3</v>
      </c>
      <c r="D21">
        <f t="shared" si="7"/>
        <v>113</v>
      </c>
      <c r="E21">
        <v>6</v>
      </c>
      <c r="F21">
        <f t="shared" si="8"/>
        <v>202</v>
      </c>
      <c r="G21" s="3">
        <f t="shared" si="3"/>
        <v>0.16666666666666666</v>
      </c>
      <c r="H21">
        <f t="shared" si="9"/>
        <v>210</v>
      </c>
      <c r="I21" s="3">
        <f t="shared" si="4"/>
        <v>2.8333333333333335</v>
      </c>
      <c r="J21">
        <f t="shared" si="5"/>
        <v>206</v>
      </c>
      <c r="K21">
        <f t="shared" si="6"/>
        <v>8</v>
      </c>
    </row>
    <row r="22" spans="1:11" x14ac:dyDescent="0.2">
      <c r="A22">
        <f t="shared" si="2"/>
        <v>20</v>
      </c>
      <c r="B22">
        <f t="shared" si="0"/>
        <v>2</v>
      </c>
      <c r="C22">
        <f t="shared" si="1"/>
        <v>4</v>
      </c>
      <c r="D22">
        <f t="shared" si="7"/>
        <v>119</v>
      </c>
      <c r="E22">
        <v>6</v>
      </c>
      <c r="F22">
        <f t="shared" si="8"/>
        <v>219</v>
      </c>
      <c r="G22" s="3">
        <f t="shared" si="3"/>
        <v>2.8333333333333335</v>
      </c>
      <c r="H22">
        <f t="shared" si="9"/>
        <v>211</v>
      </c>
      <c r="I22" s="3">
        <f t="shared" si="4"/>
        <v>0.16666666666666666</v>
      </c>
      <c r="J22">
        <f t="shared" si="5"/>
        <v>215</v>
      </c>
      <c r="K22">
        <f t="shared" si="6"/>
        <v>-8</v>
      </c>
    </row>
    <row r="23" spans="1:11" x14ac:dyDescent="0.2">
      <c r="A23">
        <f t="shared" si="2"/>
        <v>21</v>
      </c>
      <c r="B23">
        <f t="shared" si="0"/>
        <v>2</v>
      </c>
      <c r="C23">
        <f t="shared" si="1"/>
        <v>5</v>
      </c>
      <c r="D23">
        <f t="shared" si="7"/>
        <v>125</v>
      </c>
      <c r="E23">
        <v>6</v>
      </c>
      <c r="F23">
        <f t="shared" si="8"/>
        <v>220</v>
      </c>
      <c r="G23" s="3">
        <f t="shared" si="3"/>
        <v>0.16666666666666666</v>
      </c>
      <c r="H23">
        <f t="shared" si="9"/>
        <v>228</v>
      </c>
      <c r="I23" s="3">
        <f t="shared" si="4"/>
        <v>2.8333333333333335</v>
      </c>
      <c r="J23">
        <f t="shared" si="5"/>
        <v>224</v>
      </c>
      <c r="K23">
        <f t="shared" si="6"/>
        <v>8</v>
      </c>
    </row>
    <row r="24" spans="1:11" x14ac:dyDescent="0.2">
      <c r="A24">
        <f t="shared" si="2"/>
        <v>22</v>
      </c>
      <c r="B24">
        <f t="shared" si="0"/>
        <v>2</v>
      </c>
      <c r="C24">
        <f t="shared" si="1"/>
        <v>6</v>
      </c>
      <c r="D24">
        <f t="shared" si="7"/>
        <v>131</v>
      </c>
      <c r="E24">
        <v>6</v>
      </c>
      <c r="F24">
        <f t="shared" si="8"/>
        <v>237</v>
      </c>
      <c r="G24" s="3">
        <f t="shared" si="3"/>
        <v>2.8333333333333335</v>
      </c>
      <c r="H24">
        <f t="shared" si="9"/>
        <v>229</v>
      </c>
      <c r="I24" s="3">
        <f t="shared" si="4"/>
        <v>0.16666666666666666</v>
      </c>
      <c r="J24">
        <f t="shared" si="5"/>
        <v>233</v>
      </c>
      <c r="K24">
        <f t="shared" si="6"/>
        <v>-8</v>
      </c>
    </row>
    <row r="25" spans="1:11" x14ac:dyDescent="0.2">
      <c r="A25">
        <f t="shared" si="2"/>
        <v>23</v>
      </c>
      <c r="B25">
        <f t="shared" si="0"/>
        <v>2</v>
      </c>
      <c r="C25">
        <f t="shared" si="1"/>
        <v>7</v>
      </c>
      <c r="D25">
        <f t="shared" si="7"/>
        <v>137</v>
      </c>
      <c r="E25">
        <v>6</v>
      </c>
      <c r="F25">
        <f t="shared" si="8"/>
        <v>238</v>
      </c>
      <c r="G25" s="3">
        <f t="shared" si="3"/>
        <v>0.16666666666666666</v>
      </c>
      <c r="H25">
        <f t="shared" si="9"/>
        <v>246</v>
      </c>
      <c r="I25" s="3">
        <f t="shared" si="4"/>
        <v>2.8333333333333335</v>
      </c>
      <c r="J25">
        <f t="shared" si="5"/>
        <v>242</v>
      </c>
      <c r="K25">
        <f t="shared" si="6"/>
        <v>8</v>
      </c>
    </row>
    <row r="26" spans="1:11" x14ac:dyDescent="0.2">
      <c r="A26">
        <f t="shared" si="2"/>
        <v>24</v>
      </c>
      <c r="B26">
        <f t="shared" si="0"/>
        <v>3</v>
      </c>
      <c r="C26">
        <f t="shared" si="1"/>
        <v>0</v>
      </c>
      <c r="D26">
        <f t="shared" si="7"/>
        <v>143</v>
      </c>
      <c r="E26">
        <v>6</v>
      </c>
      <c r="F26">
        <f t="shared" si="8"/>
        <v>255</v>
      </c>
      <c r="G26" s="3">
        <f t="shared" si="3"/>
        <v>2.8333333333333335</v>
      </c>
      <c r="H26">
        <f t="shared" si="9"/>
        <v>247</v>
      </c>
      <c r="I26" s="3">
        <f t="shared" si="4"/>
        <v>0.16666666666666666</v>
      </c>
      <c r="J26">
        <f t="shared" si="5"/>
        <v>251</v>
      </c>
      <c r="K26">
        <f t="shared" si="6"/>
        <v>-8</v>
      </c>
    </row>
    <row r="27" spans="1:11" x14ac:dyDescent="0.2">
      <c r="A27">
        <f t="shared" si="2"/>
        <v>25</v>
      </c>
      <c r="B27">
        <f t="shared" si="0"/>
        <v>3</v>
      </c>
      <c r="C27">
        <f t="shared" si="1"/>
        <v>1</v>
      </c>
      <c r="D27">
        <f t="shared" si="7"/>
        <v>149</v>
      </c>
      <c r="E27">
        <v>6</v>
      </c>
      <c r="F27">
        <f t="shared" si="8"/>
        <v>256</v>
      </c>
      <c r="G27" s="3">
        <f t="shared" si="3"/>
        <v>0.16666666666666666</v>
      </c>
      <c r="H27">
        <f t="shared" si="9"/>
        <v>264</v>
      </c>
      <c r="I27" s="3">
        <f t="shared" si="4"/>
        <v>2.8333333333333335</v>
      </c>
      <c r="J27">
        <f t="shared" si="5"/>
        <v>260</v>
      </c>
      <c r="K27">
        <f t="shared" si="6"/>
        <v>8</v>
      </c>
    </row>
    <row r="28" spans="1:11" x14ac:dyDescent="0.2">
      <c r="A28">
        <f t="shared" si="2"/>
        <v>26</v>
      </c>
      <c r="B28">
        <f t="shared" si="0"/>
        <v>3</v>
      </c>
      <c r="C28">
        <f t="shared" si="1"/>
        <v>2</v>
      </c>
      <c r="D28">
        <f t="shared" si="7"/>
        <v>155</v>
      </c>
      <c r="E28">
        <v>6</v>
      </c>
      <c r="F28">
        <f t="shared" si="8"/>
        <v>273</v>
      </c>
      <c r="G28" s="3">
        <f t="shared" si="3"/>
        <v>2.8333333333333335</v>
      </c>
      <c r="H28">
        <f t="shared" si="9"/>
        <v>265</v>
      </c>
      <c r="I28" s="3">
        <f t="shared" si="4"/>
        <v>0.16666666666666666</v>
      </c>
      <c r="J28">
        <f t="shared" si="5"/>
        <v>269</v>
      </c>
      <c r="K28">
        <f t="shared" si="6"/>
        <v>-8</v>
      </c>
    </row>
    <row r="29" spans="1:11" x14ac:dyDescent="0.2">
      <c r="A29">
        <f t="shared" si="2"/>
        <v>27</v>
      </c>
      <c r="B29">
        <f t="shared" si="0"/>
        <v>3</v>
      </c>
      <c r="C29">
        <f t="shared" si="1"/>
        <v>3</v>
      </c>
      <c r="D29">
        <f t="shared" si="7"/>
        <v>161</v>
      </c>
      <c r="E29">
        <v>6</v>
      </c>
      <c r="F29">
        <f t="shared" si="8"/>
        <v>274</v>
      </c>
      <c r="G29" s="3">
        <f t="shared" si="3"/>
        <v>0.16666666666666666</v>
      </c>
      <c r="H29">
        <f t="shared" si="9"/>
        <v>282</v>
      </c>
      <c r="I29" s="3">
        <f t="shared" si="4"/>
        <v>2.8333333333333335</v>
      </c>
      <c r="J29">
        <f t="shared" si="5"/>
        <v>278</v>
      </c>
      <c r="K29">
        <f t="shared" si="6"/>
        <v>8</v>
      </c>
    </row>
    <row r="30" spans="1:11" x14ac:dyDescent="0.2">
      <c r="A30">
        <f t="shared" si="2"/>
        <v>28</v>
      </c>
      <c r="B30">
        <f t="shared" si="0"/>
        <v>3</v>
      </c>
      <c r="C30">
        <f t="shared" si="1"/>
        <v>4</v>
      </c>
      <c r="D30">
        <f t="shared" si="7"/>
        <v>167</v>
      </c>
      <c r="E30">
        <v>6</v>
      </c>
      <c r="F30">
        <f t="shared" si="8"/>
        <v>291</v>
      </c>
      <c r="G30" s="3">
        <f t="shared" si="3"/>
        <v>2.8333333333333335</v>
      </c>
      <c r="H30">
        <f t="shared" si="9"/>
        <v>283</v>
      </c>
      <c r="I30" s="3">
        <f t="shared" si="4"/>
        <v>0.16666666666666666</v>
      </c>
      <c r="J30">
        <f t="shared" si="5"/>
        <v>287</v>
      </c>
      <c r="K30">
        <f t="shared" si="6"/>
        <v>-8</v>
      </c>
    </row>
    <row r="31" spans="1:11" x14ac:dyDescent="0.2">
      <c r="A31">
        <f t="shared" si="2"/>
        <v>29</v>
      </c>
      <c r="B31">
        <f t="shared" si="0"/>
        <v>3</v>
      </c>
      <c r="C31">
        <f t="shared" si="1"/>
        <v>5</v>
      </c>
      <c r="D31">
        <f t="shared" si="7"/>
        <v>173</v>
      </c>
      <c r="E31">
        <v>6</v>
      </c>
      <c r="F31">
        <f t="shared" si="8"/>
        <v>292</v>
      </c>
      <c r="G31" s="3">
        <f t="shared" si="3"/>
        <v>0.16666666666666666</v>
      </c>
      <c r="H31">
        <f t="shared" si="9"/>
        <v>300</v>
      </c>
      <c r="I31" s="3">
        <f t="shared" si="4"/>
        <v>2.8333333333333335</v>
      </c>
      <c r="J31">
        <f t="shared" si="5"/>
        <v>296</v>
      </c>
      <c r="K31">
        <f t="shared" si="6"/>
        <v>8</v>
      </c>
    </row>
    <row r="32" spans="1:11" x14ac:dyDescent="0.2">
      <c r="A32" s="2">
        <f t="shared" si="2"/>
        <v>30</v>
      </c>
      <c r="B32" s="2">
        <f t="shared" si="0"/>
        <v>3</v>
      </c>
      <c r="C32" s="2">
        <f t="shared" si="1"/>
        <v>6</v>
      </c>
      <c r="D32">
        <f t="shared" si="7"/>
        <v>176</v>
      </c>
      <c r="E32" s="2">
        <v>3</v>
      </c>
      <c r="F32">
        <v>300.5</v>
      </c>
      <c r="G32" s="4">
        <f t="shared" si="3"/>
        <v>2.8333333333333335</v>
      </c>
      <c r="H32">
        <v>300.5</v>
      </c>
      <c r="I32" s="3">
        <f t="shared" si="4"/>
        <v>0.16666666666666666</v>
      </c>
      <c r="J32">
        <f t="shared" si="5"/>
        <v>300.5</v>
      </c>
      <c r="K32">
        <f t="shared" si="6"/>
        <v>0</v>
      </c>
    </row>
    <row r="33" spans="1:11" x14ac:dyDescent="0.2">
      <c r="A33" s="2">
        <f t="shared" si="2"/>
        <v>31</v>
      </c>
      <c r="B33" s="2">
        <f t="shared" si="0"/>
        <v>3</v>
      </c>
      <c r="C33" s="2">
        <f t="shared" si="1"/>
        <v>7</v>
      </c>
      <c r="D33">
        <f t="shared" si="7"/>
        <v>179</v>
      </c>
      <c r="E33" s="2">
        <v>3</v>
      </c>
      <c r="F33">
        <v>300</v>
      </c>
      <c r="G33" s="4">
        <f t="shared" si="3"/>
        <v>-0.16666666666666666</v>
      </c>
      <c r="H33">
        <v>292</v>
      </c>
      <c r="I33" s="3">
        <f t="shared" si="4"/>
        <v>-2.8333333333333335</v>
      </c>
      <c r="J33">
        <f t="shared" si="5"/>
        <v>296</v>
      </c>
      <c r="K33">
        <f t="shared" si="6"/>
        <v>-8</v>
      </c>
    </row>
    <row r="34" spans="1:11" x14ac:dyDescent="0.2">
      <c r="A34" s="2">
        <f t="shared" si="2"/>
        <v>32</v>
      </c>
      <c r="B34" s="2">
        <f t="shared" si="0"/>
        <v>4</v>
      </c>
      <c r="C34" s="2">
        <f t="shared" si="1"/>
        <v>0</v>
      </c>
      <c r="D34">
        <f t="shared" si="7"/>
        <v>185</v>
      </c>
      <c r="E34" s="2">
        <v>6</v>
      </c>
      <c r="F34">
        <f>MOD(A34+1,2)*(F33-17)+MOD(A34,2)*(F33-1)</f>
        <v>283</v>
      </c>
      <c r="G34" s="4">
        <f t="shared" si="3"/>
        <v>-2.8333333333333335</v>
      </c>
      <c r="H34">
        <f>MOD(A34,2)*(H33-17)+MOD(A34+1,2)*(H33-1)</f>
        <v>291</v>
      </c>
      <c r="I34" s="3">
        <f t="shared" si="4"/>
        <v>-0.16666666666666666</v>
      </c>
      <c r="J34">
        <f t="shared" si="5"/>
        <v>287</v>
      </c>
      <c r="K34">
        <f t="shared" si="6"/>
        <v>8</v>
      </c>
    </row>
    <row r="35" spans="1:11" x14ac:dyDescent="0.2">
      <c r="A35">
        <f t="shared" si="2"/>
        <v>33</v>
      </c>
      <c r="B35">
        <f t="shared" si="0"/>
        <v>4</v>
      </c>
      <c r="C35">
        <f t="shared" si="1"/>
        <v>1</v>
      </c>
      <c r="D35">
        <f t="shared" si="7"/>
        <v>191</v>
      </c>
      <c r="E35">
        <v>6</v>
      </c>
      <c r="F35">
        <f t="shared" ref="F35:F61" si="10">MOD(A35+1,2)*(F34-17)+MOD(A35,2)*(F34-1)</f>
        <v>282</v>
      </c>
      <c r="G35" s="3">
        <f t="shared" si="3"/>
        <v>-0.16666666666666666</v>
      </c>
      <c r="H35">
        <f t="shared" ref="H35:H61" si="11">MOD(A35,2)*(H34-17)+MOD(A35+1,2)*(H34-1)</f>
        <v>274</v>
      </c>
      <c r="I35" s="3">
        <f t="shared" si="4"/>
        <v>-2.8333333333333335</v>
      </c>
      <c r="J35">
        <f t="shared" si="5"/>
        <v>278</v>
      </c>
      <c r="K35">
        <f t="shared" si="6"/>
        <v>-8</v>
      </c>
    </row>
    <row r="36" spans="1:11" x14ac:dyDescent="0.2">
      <c r="A36">
        <f t="shared" si="2"/>
        <v>34</v>
      </c>
      <c r="B36">
        <f t="shared" si="0"/>
        <v>4</v>
      </c>
      <c r="C36">
        <f t="shared" si="1"/>
        <v>2</v>
      </c>
      <c r="D36">
        <f t="shared" si="7"/>
        <v>197</v>
      </c>
      <c r="E36">
        <v>6</v>
      </c>
      <c r="F36">
        <f t="shared" si="10"/>
        <v>265</v>
      </c>
      <c r="G36" s="3">
        <f t="shared" si="3"/>
        <v>-2.8333333333333335</v>
      </c>
      <c r="H36">
        <f t="shared" si="11"/>
        <v>273</v>
      </c>
      <c r="I36" s="3">
        <f t="shared" si="4"/>
        <v>-0.16666666666666666</v>
      </c>
      <c r="J36">
        <f t="shared" si="5"/>
        <v>269</v>
      </c>
      <c r="K36">
        <f t="shared" si="6"/>
        <v>8</v>
      </c>
    </row>
    <row r="37" spans="1:11" x14ac:dyDescent="0.2">
      <c r="A37">
        <f t="shared" si="2"/>
        <v>35</v>
      </c>
      <c r="B37">
        <f t="shared" si="0"/>
        <v>4</v>
      </c>
      <c r="C37">
        <f t="shared" si="1"/>
        <v>3</v>
      </c>
      <c r="D37">
        <f t="shared" si="7"/>
        <v>203</v>
      </c>
      <c r="E37">
        <v>6</v>
      </c>
      <c r="F37">
        <f t="shared" si="10"/>
        <v>264</v>
      </c>
      <c r="G37" s="3">
        <f t="shared" si="3"/>
        <v>-0.16666666666666666</v>
      </c>
      <c r="H37">
        <f t="shared" si="11"/>
        <v>256</v>
      </c>
      <c r="I37" s="3">
        <f t="shared" si="4"/>
        <v>-2.8333333333333335</v>
      </c>
      <c r="J37">
        <f t="shared" si="5"/>
        <v>260</v>
      </c>
      <c r="K37">
        <f t="shared" si="6"/>
        <v>-8</v>
      </c>
    </row>
    <row r="38" spans="1:11" x14ac:dyDescent="0.2">
      <c r="A38">
        <f t="shared" si="2"/>
        <v>36</v>
      </c>
      <c r="B38">
        <f t="shared" si="0"/>
        <v>4</v>
      </c>
      <c r="C38">
        <f t="shared" si="1"/>
        <v>4</v>
      </c>
      <c r="D38">
        <f t="shared" si="7"/>
        <v>209</v>
      </c>
      <c r="E38">
        <v>6</v>
      </c>
      <c r="F38">
        <f t="shared" si="10"/>
        <v>247</v>
      </c>
      <c r="G38" s="3">
        <f t="shared" si="3"/>
        <v>-2.8333333333333335</v>
      </c>
      <c r="H38">
        <f t="shared" si="11"/>
        <v>255</v>
      </c>
      <c r="I38" s="3">
        <f t="shared" si="4"/>
        <v>-0.16666666666666666</v>
      </c>
      <c r="J38">
        <f t="shared" si="5"/>
        <v>251</v>
      </c>
      <c r="K38">
        <f t="shared" si="6"/>
        <v>8</v>
      </c>
    </row>
    <row r="39" spans="1:11" x14ac:dyDescent="0.2">
      <c r="A39">
        <f t="shared" si="2"/>
        <v>37</v>
      </c>
      <c r="B39">
        <f t="shared" si="0"/>
        <v>4</v>
      </c>
      <c r="C39">
        <f t="shared" si="1"/>
        <v>5</v>
      </c>
      <c r="D39">
        <f t="shared" si="7"/>
        <v>215</v>
      </c>
      <c r="E39">
        <v>6</v>
      </c>
      <c r="F39">
        <f t="shared" si="10"/>
        <v>246</v>
      </c>
      <c r="G39" s="3">
        <f>(F39-F38)/(D39-D38)</f>
        <v>-0.16666666666666666</v>
      </c>
      <c r="H39">
        <f t="shared" si="11"/>
        <v>238</v>
      </c>
      <c r="I39" s="3">
        <f t="shared" si="4"/>
        <v>-2.8333333333333335</v>
      </c>
      <c r="J39">
        <f t="shared" si="5"/>
        <v>242</v>
      </c>
      <c r="K39">
        <f t="shared" si="6"/>
        <v>-8</v>
      </c>
    </row>
    <row r="40" spans="1:11" x14ac:dyDescent="0.2">
      <c r="A40">
        <f t="shared" si="2"/>
        <v>38</v>
      </c>
      <c r="B40">
        <f t="shared" si="0"/>
        <v>4</v>
      </c>
      <c r="C40">
        <f t="shared" si="1"/>
        <v>6</v>
      </c>
      <c r="D40">
        <f t="shared" si="7"/>
        <v>221</v>
      </c>
      <c r="E40">
        <v>6</v>
      </c>
      <c r="F40">
        <f t="shared" si="10"/>
        <v>229</v>
      </c>
      <c r="G40" s="3">
        <f t="shared" si="3"/>
        <v>-2.8333333333333335</v>
      </c>
      <c r="H40">
        <f t="shared" si="11"/>
        <v>237</v>
      </c>
      <c r="I40" s="3">
        <f t="shared" si="4"/>
        <v>-0.16666666666666666</v>
      </c>
      <c r="J40">
        <f t="shared" si="5"/>
        <v>233</v>
      </c>
      <c r="K40">
        <f t="shared" si="6"/>
        <v>8</v>
      </c>
    </row>
    <row r="41" spans="1:11" x14ac:dyDescent="0.2">
      <c r="A41">
        <f t="shared" si="2"/>
        <v>39</v>
      </c>
      <c r="B41">
        <f t="shared" si="0"/>
        <v>4</v>
      </c>
      <c r="C41">
        <f t="shared" si="1"/>
        <v>7</v>
      </c>
      <c r="D41">
        <f t="shared" si="7"/>
        <v>227</v>
      </c>
      <c r="E41">
        <v>6</v>
      </c>
      <c r="F41">
        <f t="shared" si="10"/>
        <v>228</v>
      </c>
      <c r="G41" s="3">
        <f t="shared" si="3"/>
        <v>-0.16666666666666666</v>
      </c>
      <c r="H41">
        <f t="shared" si="11"/>
        <v>220</v>
      </c>
      <c r="I41" s="3">
        <f t="shared" si="4"/>
        <v>-2.8333333333333335</v>
      </c>
      <c r="J41">
        <f t="shared" si="5"/>
        <v>224</v>
      </c>
      <c r="K41">
        <f t="shared" si="6"/>
        <v>-8</v>
      </c>
    </row>
    <row r="42" spans="1:11" x14ac:dyDescent="0.2">
      <c r="A42">
        <f t="shared" si="2"/>
        <v>40</v>
      </c>
      <c r="B42">
        <f t="shared" si="0"/>
        <v>5</v>
      </c>
      <c r="C42">
        <f t="shared" si="1"/>
        <v>0</v>
      </c>
      <c r="D42">
        <f t="shared" si="7"/>
        <v>233</v>
      </c>
      <c r="E42">
        <v>6</v>
      </c>
      <c r="F42">
        <f t="shared" si="10"/>
        <v>211</v>
      </c>
      <c r="G42" s="3">
        <f t="shared" si="3"/>
        <v>-2.8333333333333335</v>
      </c>
      <c r="H42">
        <f t="shared" si="11"/>
        <v>219</v>
      </c>
      <c r="I42" s="3">
        <f t="shared" si="4"/>
        <v>-0.16666666666666666</v>
      </c>
      <c r="J42">
        <f t="shared" si="5"/>
        <v>215</v>
      </c>
      <c r="K42">
        <f t="shared" si="6"/>
        <v>8</v>
      </c>
    </row>
    <row r="43" spans="1:11" x14ac:dyDescent="0.2">
      <c r="A43">
        <f t="shared" si="2"/>
        <v>41</v>
      </c>
      <c r="B43">
        <f t="shared" si="0"/>
        <v>5</v>
      </c>
      <c r="C43">
        <f t="shared" si="1"/>
        <v>1</v>
      </c>
      <c r="D43">
        <f t="shared" si="7"/>
        <v>239</v>
      </c>
      <c r="E43">
        <v>6</v>
      </c>
      <c r="F43">
        <f t="shared" si="10"/>
        <v>210</v>
      </c>
      <c r="G43" s="3">
        <f t="shared" si="3"/>
        <v>-0.16666666666666666</v>
      </c>
      <c r="H43">
        <f t="shared" si="11"/>
        <v>202</v>
      </c>
      <c r="I43" s="3">
        <f t="shared" si="4"/>
        <v>-2.8333333333333335</v>
      </c>
      <c r="J43">
        <f t="shared" si="5"/>
        <v>206</v>
      </c>
      <c r="K43">
        <f t="shared" si="6"/>
        <v>-8</v>
      </c>
    </row>
    <row r="44" spans="1:11" x14ac:dyDescent="0.2">
      <c r="A44">
        <f t="shared" si="2"/>
        <v>42</v>
      </c>
      <c r="B44">
        <f t="shared" si="0"/>
        <v>5</v>
      </c>
      <c r="C44">
        <f t="shared" si="1"/>
        <v>2</v>
      </c>
      <c r="D44">
        <f t="shared" si="7"/>
        <v>245</v>
      </c>
      <c r="E44">
        <v>6</v>
      </c>
      <c r="F44">
        <f t="shared" si="10"/>
        <v>193</v>
      </c>
      <c r="G44" s="3">
        <f t="shared" si="3"/>
        <v>-2.8333333333333335</v>
      </c>
      <c r="H44">
        <f t="shared" si="11"/>
        <v>201</v>
      </c>
      <c r="I44" s="3">
        <f t="shared" si="4"/>
        <v>-0.16666666666666666</v>
      </c>
      <c r="J44">
        <f t="shared" si="5"/>
        <v>197</v>
      </c>
      <c r="K44">
        <f t="shared" si="6"/>
        <v>8</v>
      </c>
    </row>
    <row r="45" spans="1:11" x14ac:dyDescent="0.2">
      <c r="A45">
        <f t="shared" si="2"/>
        <v>43</v>
      </c>
      <c r="B45">
        <f t="shared" si="0"/>
        <v>5</v>
      </c>
      <c r="C45">
        <f t="shared" si="1"/>
        <v>3</v>
      </c>
      <c r="D45">
        <f t="shared" si="7"/>
        <v>251</v>
      </c>
      <c r="E45">
        <v>6</v>
      </c>
      <c r="F45">
        <f t="shared" si="10"/>
        <v>192</v>
      </c>
      <c r="G45" s="3">
        <f t="shared" si="3"/>
        <v>-0.16666666666666666</v>
      </c>
      <c r="H45">
        <f t="shared" si="11"/>
        <v>184</v>
      </c>
      <c r="I45" s="3">
        <f t="shared" si="4"/>
        <v>-2.8333333333333335</v>
      </c>
      <c r="J45">
        <f t="shared" si="5"/>
        <v>188</v>
      </c>
      <c r="K45">
        <f t="shared" si="6"/>
        <v>-8</v>
      </c>
    </row>
    <row r="46" spans="1:11" x14ac:dyDescent="0.2">
      <c r="A46">
        <f t="shared" si="2"/>
        <v>44</v>
      </c>
      <c r="B46">
        <f t="shared" si="0"/>
        <v>5</v>
      </c>
      <c r="C46">
        <f t="shared" si="1"/>
        <v>4</v>
      </c>
      <c r="D46">
        <f t="shared" si="7"/>
        <v>257</v>
      </c>
      <c r="E46">
        <v>6</v>
      </c>
      <c r="F46">
        <f t="shared" si="10"/>
        <v>175</v>
      </c>
      <c r="G46" s="3">
        <f t="shared" si="3"/>
        <v>-2.8333333333333335</v>
      </c>
      <c r="H46">
        <f t="shared" si="11"/>
        <v>183</v>
      </c>
      <c r="I46" s="3">
        <f t="shared" si="4"/>
        <v>-0.16666666666666666</v>
      </c>
      <c r="J46">
        <f t="shared" si="5"/>
        <v>179</v>
      </c>
      <c r="K46">
        <f t="shared" si="6"/>
        <v>8</v>
      </c>
    </row>
    <row r="47" spans="1:11" x14ac:dyDescent="0.2">
      <c r="A47">
        <f t="shared" si="2"/>
        <v>45</v>
      </c>
      <c r="B47">
        <f t="shared" si="0"/>
        <v>5</v>
      </c>
      <c r="C47">
        <f t="shared" si="1"/>
        <v>5</v>
      </c>
      <c r="D47">
        <f t="shared" si="7"/>
        <v>263</v>
      </c>
      <c r="E47">
        <v>6</v>
      </c>
      <c r="F47">
        <f t="shared" si="10"/>
        <v>174</v>
      </c>
      <c r="G47" s="3">
        <f t="shared" si="3"/>
        <v>-0.16666666666666666</v>
      </c>
      <c r="H47">
        <f t="shared" si="11"/>
        <v>166</v>
      </c>
      <c r="I47" s="3">
        <f t="shared" si="4"/>
        <v>-2.8333333333333335</v>
      </c>
      <c r="J47">
        <f t="shared" si="5"/>
        <v>170</v>
      </c>
      <c r="K47">
        <f t="shared" si="6"/>
        <v>-8</v>
      </c>
    </row>
    <row r="48" spans="1:11" x14ac:dyDescent="0.2">
      <c r="A48">
        <f t="shared" si="2"/>
        <v>46</v>
      </c>
      <c r="B48">
        <f t="shared" si="0"/>
        <v>5</v>
      </c>
      <c r="C48">
        <f t="shared" si="1"/>
        <v>6</v>
      </c>
      <c r="D48">
        <f t="shared" si="7"/>
        <v>269</v>
      </c>
      <c r="E48">
        <v>6</v>
      </c>
      <c r="F48">
        <f t="shared" si="10"/>
        <v>157</v>
      </c>
      <c r="G48" s="3">
        <f t="shared" si="3"/>
        <v>-2.8333333333333335</v>
      </c>
      <c r="H48">
        <f t="shared" si="11"/>
        <v>165</v>
      </c>
      <c r="I48" s="3">
        <f t="shared" si="4"/>
        <v>-0.16666666666666666</v>
      </c>
      <c r="J48">
        <f t="shared" si="5"/>
        <v>161</v>
      </c>
      <c r="K48">
        <f t="shared" si="6"/>
        <v>8</v>
      </c>
    </row>
    <row r="49" spans="1:11" x14ac:dyDescent="0.2">
      <c r="A49">
        <f t="shared" si="2"/>
        <v>47</v>
      </c>
      <c r="B49">
        <f t="shared" si="0"/>
        <v>5</v>
      </c>
      <c r="C49">
        <f t="shared" si="1"/>
        <v>7</v>
      </c>
      <c r="D49">
        <f t="shared" si="7"/>
        <v>275</v>
      </c>
      <c r="E49">
        <v>6</v>
      </c>
      <c r="F49">
        <f t="shared" si="10"/>
        <v>156</v>
      </c>
      <c r="G49" s="3">
        <f t="shared" si="3"/>
        <v>-0.16666666666666666</v>
      </c>
      <c r="H49">
        <f t="shared" si="11"/>
        <v>148</v>
      </c>
      <c r="I49" s="3">
        <f t="shared" si="4"/>
        <v>-2.8333333333333335</v>
      </c>
      <c r="J49">
        <f t="shared" si="5"/>
        <v>152</v>
      </c>
      <c r="K49">
        <f t="shared" si="6"/>
        <v>-8</v>
      </c>
    </row>
    <row r="50" spans="1:11" x14ac:dyDescent="0.2">
      <c r="A50">
        <f t="shared" si="2"/>
        <v>48</v>
      </c>
      <c r="B50">
        <f t="shared" si="0"/>
        <v>6</v>
      </c>
      <c r="C50">
        <f t="shared" si="1"/>
        <v>0</v>
      </c>
      <c r="D50">
        <f t="shared" si="7"/>
        <v>281</v>
      </c>
      <c r="E50">
        <v>6</v>
      </c>
      <c r="F50">
        <f t="shared" si="10"/>
        <v>139</v>
      </c>
      <c r="G50" s="3">
        <f t="shared" si="3"/>
        <v>-2.8333333333333335</v>
      </c>
      <c r="H50">
        <f t="shared" si="11"/>
        <v>147</v>
      </c>
      <c r="I50" s="3">
        <f t="shared" si="4"/>
        <v>-0.16666666666666666</v>
      </c>
      <c r="J50">
        <f t="shared" si="5"/>
        <v>143</v>
      </c>
      <c r="K50">
        <f t="shared" si="6"/>
        <v>8</v>
      </c>
    </row>
    <row r="51" spans="1:11" x14ac:dyDescent="0.2">
      <c r="A51">
        <f>A50+1</f>
        <v>49</v>
      </c>
      <c r="B51">
        <f t="shared" si="0"/>
        <v>6</v>
      </c>
      <c r="C51">
        <f t="shared" si="1"/>
        <v>1</v>
      </c>
      <c r="D51">
        <f t="shared" si="7"/>
        <v>287</v>
      </c>
      <c r="E51">
        <v>6</v>
      </c>
      <c r="F51">
        <f t="shared" si="10"/>
        <v>138</v>
      </c>
      <c r="G51" s="3">
        <f t="shared" si="3"/>
        <v>-0.16666666666666666</v>
      </c>
      <c r="H51">
        <f t="shared" si="11"/>
        <v>130</v>
      </c>
      <c r="I51" s="3">
        <f t="shared" si="4"/>
        <v>-2.8333333333333335</v>
      </c>
      <c r="J51">
        <f t="shared" si="5"/>
        <v>134</v>
      </c>
      <c r="K51">
        <f t="shared" si="6"/>
        <v>-8</v>
      </c>
    </row>
    <row r="52" spans="1:11" x14ac:dyDescent="0.2">
      <c r="A52">
        <f t="shared" si="2"/>
        <v>50</v>
      </c>
      <c r="B52">
        <f t="shared" si="0"/>
        <v>6</v>
      </c>
      <c r="C52">
        <f t="shared" si="1"/>
        <v>2</v>
      </c>
      <c r="D52">
        <f t="shared" si="7"/>
        <v>293</v>
      </c>
      <c r="E52">
        <v>6</v>
      </c>
      <c r="F52">
        <f t="shared" si="10"/>
        <v>121</v>
      </c>
      <c r="G52" s="3">
        <f t="shared" si="3"/>
        <v>-2.8333333333333335</v>
      </c>
      <c r="H52">
        <f t="shared" si="11"/>
        <v>129</v>
      </c>
      <c r="I52" s="3">
        <f t="shared" si="4"/>
        <v>-0.16666666666666666</v>
      </c>
      <c r="J52">
        <f t="shared" si="5"/>
        <v>125</v>
      </c>
      <c r="K52">
        <f t="shared" si="6"/>
        <v>8</v>
      </c>
    </row>
    <row r="53" spans="1:11" x14ac:dyDescent="0.2">
      <c r="A53">
        <f t="shared" si="2"/>
        <v>51</v>
      </c>
      <c r="B53">
        <f t="shared" si="0"/>
        <v>6</v>
      </c>
      <c r="C53">
        <f t="shared" si="1"/>
        <v>3</v>
      </c>
      <c r="D53">
        <f t="shared" si="7"/>
        <v>299</v>
      </c>
      <c r="E53">
        <v>6</v>
      </c>
      <c r="F53">
        <f t="shared" si="10"/>
        <v>120</v>
      </c>
      <c r="G53" s="3">
        <f t="shared" si="3"/>
        <v>-0.16666666666666666</v>
      </c>
      <c r="H53">
        <f t="shared" si="11"/>
        <v>112</v>
      </c>
      <c r="I53" s="3">
        <f t="shared" si="4"/>
        <v>-2.8333333333333335</v>
      </c>
      <c r="J53">
        <f t="shared" si="5"/>
        <v>116</v>
      </c>
      <c r="K53">
        <f t="shared" si="6"/>
        <v>-8</v>
      </c>
    </row>
    <row r="54" spans="1:11" x14ac:dyDescent="0.2">
      <c r="A54">
        <f t="shared" si="2"/>
        <v>52</v>
      </c>
      <c r="B54">
        <f t="shared" si="0"/>
        <v>6</v>
      </c>
      <c r="C54">
        <f t="shared" si="1"/>
        <v>4</v>
      </c>
      <c r="D54">
        <f t="shared" si="7"/>
        <v>307</v>
      </c>
      <c r="E54">
        <v>8</v>
      </c>
      <c r="F54">
        <f t="shared" si="10"/>
        <v>103</v>
      </c>
      <c r="G54" s="3">
        <f t="shared" si="3"/>
        <v>-2.125</v>
      </c>
      <c r="H54">
        <f t="shared" si="11"/>
        <v>111</v>
      </c>
      <c r="I54" s="3">
        <f t="shared" si="4"/>
        <v>-0.125</v>
      </c>
      <c r="J54">
        <f t="shared" si="5"/>
        <v>107</v>
      </c>
      <c r="K54">
        <f t="shared" si="6"/>
        <v>8</v>
      </c>
    </row>
    <row r="55" spans="1:11" x14ac:dyDescent="0.2">
      <c r="A55">
        <f t="shared" si="2"/>
        <v>53</v>
      </c>
      <c r="B55">
        <f t="shared" si="0"/>
        <v>6</v>
      </c>
      <c r="C55">
        <f t="shared" si="1"/>
        <v>5</v>
      </c>
      <c r="D55">
        <f t="shared" si="7"/>
        <v>315</v>
      </c>
      <c r="E55">
        <v>8</v>
      </c>
      <c r="F55">
        <f t="shared" si="10"/>
        <v>102</v>
      </c>
      <c r="G55" s="3">
        <f>(F55-F54)/(D55-D54)</f>
        <v>-0.125</v>
      </c>
      <c r="H55">
        <f t="shared" si="11"/>
        <v>94</v>
      </c>
      <c r="I55" s="3">
        <f t="shared" si="4"/>
        <v>-2.125</v>
      </c>
      <c r="J55">
        <f t="shared" si="5"/>
        <v>98</v>
      </c>
      <c r="K55">
        <f t="shared" si="6"/>
        <v>-8</v>
      </c>
    </row>
    <row r="56" spans="1:11" x14ac:dyDescent="0.2">
      <c r="A56">
        <f t="shared" si="2"/>
        <v>54</v>
      </c>
      <c r="B56">
        <f t="shared" si="0"/>
        <v>6</v>
      </c>
      <c r="C56">
        <f t="shared" si="1"/>
        <v>6</v>
      </c>
      <c r="D56">
        <f t="shared" si="7"/>
        <v>325</v>
      </c>
      <c r="E56">
        <v>10</v>
      </c>
      <c r="F56">
        <f t="shared" si="10"/>
        <v>85</v>
      </c>
      <c r="G56" s="3">
        <f t="shared" si="3"/>
        <v>-1.7</v>
      </c>
      <c r="H56">
        <f t="shared" si="11"/>
        <v>93</v>
      </c>
      <c r="I56" s="3">
        <f t="shared" si="4"/>
        <v>-0.1</v>
      </c>
      <c r="J56">
        <f t="shared" si="5"/>
        <v>89</v>
      </c>
      <c r="K56">
        <f t="shared" si="6"/>
        <v>8</v>
      </c>
    </row>
    <row r="57" spans="1:11" x14ac:dyDescent="0.2">
      <c r="A57">
        <f t="shared" si="2"/>
        <v>55</v>
      </c>
      <c r="B57">
        <f t="shared" si="0"/>
        <v>6</v>
      </c>
      <c r="C57">
        <f t="shared" si="1"/>
        <v>7</v>
      </c>
      <c r="D57">
        <f t="shared" si="7"/>
        <v>335</v>
      </c>
      <c r="E57">
        <v>10</v>
      </c>
      <c r="F57">
        <f t="shared" si="10"/>
        <v>84</v>
      </c>
      <c r="G57" s="3">
        <f t="shared" si="3"/>
        <v>-0.1</v>
      </c>
      <c r="H57">
        <f t="shared" si="11"/>
        <v>76</v>
      </c>
      <c r="I57" s="3">
        <f t="shared" si="4"/>
        <v>-1.7</v>
      </c>
      <c r="J57">
        <f t="shared" si="5"/>
        <v>80</v>
      </c>
      <c r="K57">
        <f t="shared" si="6"/>
        <v>-8</v>
      </c>
    </row>
    <row r="58" spans="1:11" x14ac:dyDescent="0.2">
      <c r="A58">
        <f t="shared" si="2"/>
        <v>56</v>
      </c>
      <c r="B58">
        <f t="shared" si="0"/>
        <v>7</v>
      </c>
      <c r="C58">
        <f t="shared" si="1"/>
        <v>0</v>
      </c>
      <c r="D58">
        <f t="shared" si="7"/>
        <v>351</v>
      </c>
      <c r="E58">
        <v>16</v>
      </c>
      <c r="F58">
        <f t="shared" si="10"/>
        <v>67</v>
      </c>
      <c r="G58" s="3">
        <f t="shared" si="3"/>
        <v>-1.0625</v>
      </c>
      <c r="H58">
        <f t="shared" si="11"/>
        <v>75</v>
      </c>
      <c r="I58" s="3">
        <f t="shared" si="4"/>
        <v>-6.25E-2</v>
      </c>
      <c r="J58">
        <f t="shared" si="5"/>
        <v>71</v>
      </c>
      <c r="K58">
        <f t="shared" si="6"/>
        <v>8</v>
      </c>
    </row>
    <row r="59" spans="1:11" x14ac:dyDescent="0.2">
      <c r="A59">
        <f t="shared" si="2"/>
        <v>57</v>
      </c>
      <c r="B59">
        <f t="shared" si="0"/>
        <v>7</v>
      </c>
      <c r="C59">
        <f t="shared" si="1"/>
        <v>1</v>
      </c>
      <c r="D59">
        <f t="shared" si="7"/>
        <v>367</v>
      </c>
      <c r="E59">
        <v>16</v>
      </c>
      <c r="F59">
        <f t="shared" si="10"/>
        <v>66</v>
      </c>
      <c r="G59" s="3">
        <f t="shared" si="3"/>
        <v>-6.25E-2</v>
      </c>
      <c r="H59">
        <f t="shared" si="11"/>
        <v>58</v>
      </c>
      <c r="I59" s="3">
        <f t="shared" si="4"/>
        <v>-1.0625</v>
      </c>
      <c r="J59">
        <f t="shared" si="5"/>
        <v>62</v>
      </c>
      <c r="K59">
        <f t="shared" si="6"/>
        <v>-8</v>
      </c>
    </row>
    <row r="60" spans="1:11" x14ac:dyDescent="0.2">
      <c r="A60">
        <f t="shared" si="2"/>
        <v>58</v>
      </c>
      <c r="B60">
        <f t="shared" si="0"/>
        <v>7</v>
      </c>
      <c r="C60">
        <f t="shared" si="1"/>
        <v>2</v>
      </c>
      <c r="D60">
        <f t="shared" si="7"/>
        <v>387</v>
      </c>
      <c r="E60">
        <v>20</v>
      </c>
      <c r="F60">
        <f t="shared" si="10"/>
        <v>49</v>
      </c>
      <c r="G60" s="3">
        <f t="shared" si="3"/>
        <v>-0.85</v>
      </c>
      <c r="H60">
        <f t="shared" si="11"/>
        <v>57</v>
      </c>
      <c r="I60" s="3">
        <f t="shared" si="4"/>
        <v>-0.05</v>
      </c>
      <c r="J60">
        <f t="shared" si="5"/>
        <v>53</v>
      </c>
      <c r="K60">
        <f t="shared" si="6"/>
        <v>8</v>
      </c>
    </row>
    <row r="61" spans="1:11" x14ac:dyDescent="0.2">
      <c r="A61">
        <f t="shared" si="2"/>
        <v>59</v>
      </c>
      <c r="B61">
        <f t="shared" si="0"/>
        <v>7</v>
      </c>
      <c r="C61">
        <f t="shared" si="1"/>
        <v>3</v>
      </c>
      <c r="D61">
        <f t="shared" si="7"/>
        <v>407</v>
      </c>
      <c r="E61">
        <v>20</v>
      </c>
      <c r="F61">
        <f t="shared" si="10"/>
        <v>48</v>
      </c>
      <c r="G61" s="3">
        <f t="shared" si="3"/>
        <v>-0.05</v>
      </c>
      <c r="H61">
        <f t="shared" si="11"/>
        <v>40</v>
      </c>
      <c r="I61" s="3">
        <f t="shared" si="4"/>
        <v>-0.85</v>
      </c>
      <c r="J61">
        <f t="shared" si="5"/>
        <v>44</v>
      </c>
      <c r="K61">
        <f t="shared" si="6"/>
        <v>-8</v>
      </c>
    </row>
    <row r="62" spans="1:11" x14ac:dyDescent="0.2">
      <c r="A62">
        <f t="shared" si="2"/>
        <v>60</v>
      </c>
      <c r="B62">
        <f t="shared" si="0"/>
        <v>7</v>
      </c>
      <c r="C62">
        <f t="shared" si="1"/>
        <v>4</v>
      </c>
      <c r="D62">
        <f t="shared" si="7"/>
        <v>422</v>
      </c>
      <c r="E62">
        <v>15</v>
      </c>
      <c r="F62">
        <v>39.5</v>
      </c>
      <c r="G62" s="3">
        <f t="shared" si="3"/>
        <v>-0.56666666666666665</v>
      </c>
      <c r="H62">
        <v>39.5</v>
      </c>
      <c r="I62" s="3">
        <f t="shared" si="4"/>
        <v>-3.3333333333333333E-2</v>
      </c>
      <c r="J62">
        <f t="shared" si="5"/>
        <v>39.5</v>
      </c>
      <c r="K62">
        <f t="shared" si="6"/>
        <v>0</v>
      </c>
    </row>
    <row r="63" spans="1:11" x14ac:dyDescent="0.2">
      <c r="A63">
        <f t="shared" si="2"/>
        <v>61</v>
      </c>
      <c r="B63">
        <f t="shared" si="0"/>
        <v>7</v>
      </c>
      <c r="C63">
        <f t="shared" si="1"/>
        <v>5</v>
      </c>
      <c r="D63">
        <f t="shared" si="7"/>
        <v>423</v>
      </c>
      <c r="E63">
        <v>1</v>
      </c>
      <c r="F63">
        <v>39.5</v>
      </c>
      <c r="G63" s="3">
        <f t="shared" si="3"/>
        <v>0</v>
      </c>
      <c r="H63">
        <v>39.5</v>
      </c>
      <c r="I63" s="3">
        <f t="shared" si="4"/>
        <v>0</v>
      </c>
      <c r="J63">
        <f t="shared" si="5"/>
        <v>39.5</v>
      </c>
      <c r="K63">
        <f t="shared" si="6"/>
        <v>0</v>
      </c>
    </row>
    <row r="64" spans="1:11" x14ac:dyDescent="0.2">
      <c r="A64">
        <f t="shared" si="2"/>
        <v>62</v>
      </c>
      <c r="B64">
        <f t="shared" si="0"/>
        <v>7</v>
      </c>
      <c r="C64">
        <f t="shared" si="1"/>
        <v>6</v>
      </c>
      <c r="D64">
        <f t="shared" si="7"/>
        <v>424</v>
      </c>
      <c r="E64">
        <v>1</v>
      </c>
      <c r="F64">
        <v>39.5</v>
      </c>
      <c r="G64" s="3">
        <f t="shared" si="3"/>
        <v>0</v>
      </c>
      <c r="H64">
        <v>39.5</v>
      </c>
      <c r="I64" s="3">
        <f t="shared" si="4"/>
        <v>0</v>
      </c>
      <c r="J64">
        <f t="shared" si="5"/>
        <v>39.5</v>
      </c>
      <c r="K64">
        <f t="shared" si="6"/>
        <v>0</v>
      </c>
    </row>
    <row r="65" spans="1:11" x14ac:dyDescent="0.2">
      <c r="A65">
        <f t="shared" si="2"/>
        <v>63</v>
      </c>
      <c r="B65">
        <f t="shared" si="0"/>
        <v>7</v>
      </c>
      <c r="C65">
        <f t="shared" si="1"/>
        <v>7</v>
      </c>
      <c r="D65">
        <f t="shared" si="7"/>
        <v>425</v>
      </c>
      <c r="E65">
        <v>1</v>
      </c>
      <c r="F65">
        <v>39.5</v>
      </c>
      <c r="G65" s="3">
        <f t="shared" si="3"/>
        <v>0</v>
      </c>
      <c r="H65">
        <v>39.5</v>
      </c>
      <c r="I65" s="3">
        <f t="shared" si="4"/>
        <v>0</v>
      </c>
      <c r="J65">
        <f t="shared" si="5"/>
        <v>39.5</v>
      </c>
      <c r="K65">
        <f t="shared" si="6"/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28" workbookViewId="0">
      <selection activeCell="F2" sqref="F2"/>
    </sheetView>
  </sheetViews>
  <sheetFormatPr baseColWidth="10" defaultRowHeight="16" x14ac:dyDescent="0.2"/>
  <cols>
    <col min="1" max="1" width="7.6640625" customWidth="1"/>
    <col min="2" max="2" width="7.1640625" customWidth="1"/>
    <col min="3" max="3" width="5.83203125" customWidth="1"/>
  </cols>
  <sheetData>
    <row r="1" spans="1:11" s="1" customFormat="1" x14ac:dyDescent="0.2">
      <c r="A1" s="1" t="s">
        <v>8</v>
      </c>
      <c r="B1" s="1" t="s">
        <v>6</v>
      </c>
      <c r="C1" s="1" t="s">
        <v>7</v>
      </c>
      <c r="D1" s="1" t="s">
        <v>11</v>
      </c>
      <c r="E1" s="1" t="s">
        <v>12</v>
      </c>
      <c r="F1" s="1" t="s">
        <v>3</v>
      </c>
      <c r="G1" s="1" t="s">
        <v>9</v>
      </c>
      <c r="H1" s="1" t="s">
        <v>4</v>
      </c>
      <c r="I1" s="1" t="s">
        <v>10</v>
      </c>
      <c r="J1" s="1" t="s">
        <v>13</v>
      </c>
      <c r="K1" s="1" t="s">
        <v>14</v>
      </c>
    </row>
    <row r="2" spans="1:11" x14ac:dyDescent="0.2">
      <c r="A2">
        <v>0</v>
      </c>
      <c r="B2">
        <f t="shared" ref="B2:B65" si="0">QUOTIENT(A2,8)</f>
        <v>0</v>
      </c>
      <c r="C2">
        <f t="shared" ref="C2:C65" si="1">MOD(A2,8)</f>
        <v>0</v>
      </c>
      <c r="D2">
        <v>2</v>
      </c>
      <c r="E2">
        <v>1</v>
      </c>
      <c r="F2">
        <v>40</v>
      </c>
      <c r="G2" s="3">
        <v>0</v>
      </c>
      <c r="H2">
        <v>40</v>
      </c>
      <c r="I2" s="3">
        <v>0</v>
      </c>
      <c r="J2">
        <f>AVERAGE(F2,H2)</f>
        <v>40</v>
      </c>
      <c r="K2">
        <f>H2-F2</f>
        <v>0</v>
      </c>
    </row>
    <row r="3" spans="1:11" x14ac:dyDescent="0.2">
      <c r="A3">
        <f t="shared" ref="A3:A65" si="2">A2+1</f>
        <v>1</v>
      </c>
      <c r="B3">
        <f t="shared" si="0"/>
        <v>0</v>
      </c>
      <c r="C3">
        <f t="shared" si="1"/>
        <v>1</v>
      </c>
      <c r="D3">
        <f>D2+E3</f>
        <v>5</v>
      </c>
      <c r="E3">
        <v>3</v>
      </c>
      <c r="F3">
        <v>42</v>
      </c>
      <c r="G3" s="3">
        <f t="shared" ref="G3:G65" si="3">(F3-F2)/(D3-D2)</f>
        <v>0.66666666666666663</v>
      </c>
      <c r="H3">
        <v>50</v>
      </c>
      <c r="I3" s="3">
        <f t="shared" ref="I3:I65" si="4">(H3-H2)/(D3-D2)</f>
        <v>3.3333333333333335</v>
      </c>
      <c r="J3">
        <f t="shared" ref="J3:J65" si="5">AVERAGE(F3,H3)</f>
        <v>46</v>
      </c>
      <c r="K3">
        <f t="shared" ref="K3:K65" si="6">H3-F3</f>
        <v>8</v>
      </c>
    </row>
    <row r="4" spans="1:11" x14ac:dyDescent="0.2">
      <c r="A4">
        <f t="shared" si="2"/>
        <v>2</v>
      </c>
      <c r="B4">
        <f t="shared" si="0"/>
        <v>0</v>
      </c>
      <c r="C4">
        <f t="shared" si="1"/>
        <v>2</v>
      </c>
      <c r="D4">
        <f t="shared" ref="D4:D65" si="7">D3+E4</f>
        <v>11</v>
      </c>
      <c r="E4">
        <v>6</v>
      </c>
      <c r="F4">
        <f>MOD(A4+1,2)*(F3+20)+MOD(A4,2)*(F3+4)</f>
        <v>62</v>
      </c>
      <c r="G4" s="3">
        <f t="shared" si="3"/>
        <v>3.3333333333333335</v>
      </c>
      <c r="H4">
        <f>MOD(A4,2)*(H3+20)+MOD(A4+1,2)*(H3+4)</f>
        <v>54</v>
      </c>
      <c r="I4" s="3">
        <f t="shared" si="4"/>
        <v>0.66666666666666663</v>
      </c>
      <c r="J4">
        <f t="shared" si="5"/>
        <v>58</v>
      </c>
      <c r="K4">
        <f t="shared" si="6"/>
        <v>-8</v>
      </c>
    </row>
    <row r="5" spans="1:11" x14ac:dyDescent="0.2">
      <c r="A5">
        <f t="shared" si="2"/>
        <v>3</v>
      </c>
      <c r="B5">
        <f t="shared" si="0"/>
        <v>0</v>
      </c>
      <c r="C5">
        <f t="shared" si="1"/>
        <v>3</v>
      </c>
      <c r="D5">
        <f t="shared" si="7"/>
        <v>17</v>
      </c>
      <c r="E5">
        <v>6</v>
      </c>
      <c r="F5">
        <f t="shared" ref="F5:F32" si="8">MOD(A5+1,2)*(F4+20)+MOD(A5,2)*(F4+4)</f>
        <v>66</v>
      </c>
      <c r="G5" s="3">
        <f t="shared" si="3"/>
        <v>0.66666666666666663</v>
      </c>
      <c r="H5">
        <f t="shared" ref="H5:H32" si="9">MOD(A5,2)*(H4+20)+MOD(A5+1,2)*(H4+4)</f>
        <v>74</v>
      </c>
      <c r="I5" s="3">
        <f t="shared" si="4"/>
        <v>3.3333333333333335</v>
      </c>
      <c r="J5">
        <f t="shared" si="5"/>
        <v>70</v>
      </c>
      <c r="K5">
        <f t="shared" si="6"/>
        <v>8</v>
      </c>
    </row>
    <row r="6" spans="1:11" x14ac:dyDescent="0.2">
      <c r="A6">
        <f t="shared" si="2"/>
        <v>4</v>
      </c>
      <c r="B6">
        <f t="shared" si="0"/>
        <v>0</v>
      </c>
      <c r="C6">
        <f t="shared" si="1"/>
        <v>4</v>
      </c>
      <c r="D6">
        <f t="shared" si="7"/>
        <v>23</v>
      </c>
      <c r="E6">
        <v>6</v>
      </c>
      <c r="F6">
        <f t="shared" si="8"/>
        <v>86</v>
      </c>
      <c r="G6" s="3">
        <f t="shared" si="3"/>
        <v>3.3333333333333335</v>
      </c>
      <c r="H6">
        <f t="shared" si="9"/>
        <v>78</v>
      </c>
      <c r="I6" s="3">
        <f t="shared" si="4"/>
        <v>0.66666666666666663</v>
      </c>
      <c r="J6">
        <f t="shared" si="5"/>
        <v>82</v>
      </c>
      <c r="K6">
        <f t="shared" si="6"/>
        <v>-8</v>
      </c>
    </row>
    <row r="7" spans="1:11" x14ac:dyDescent="0.2">
      <c r="A7">
        <f t="shared" si="2"/>
        <v>5</v>
      </c>
      <c r="B7">
        <f t="shared" si="0"/>
        <v>0</v>
      </c>
      <c r="C7">
        <f t="shared" si="1"/>
        <v>5</v>
      </c>
      <c r="D7">
        <f t="shared" si="7"/>
        <v>29</v>
      </c>
      <c r="E7">
        <v>6</v>
      </c>
      <c r="F7">
        <f t="shared" si="8"/>
        <v>90</v>
      </c>
      <c r="G7" s="3">
        <f t="shared" si="3"/>
        <v>0.66666666666666663</v>
      </c>
      <c r="H7">
        <f t="shared" si="9"/>
        <v>98</v>
      </c>
      <c r="I7" s="3">
        <f t="shared" si="4"/>
        <v>3.3333333333333335</v>
      </c>
      <c r="J7">
        <f t="shared" si="5"/>
        <v>94</v>
      </c>
      <c r="K7">
        <f t="shared" si="6"/>
        <v>8</v>
      </c>
    </row>
    <row r="8" spans="1:11" x14ac:dyDescent="0.2">
      <c r="A8">
        <f t="shared" si="2"/>
        <v>6</v>
      </c>
      <c r="B8">
        <f t="shared" si="0"/>
        <v>0</v>
      </c>
      <c r="C8">
        <f t="shared" si="1"/>
        <v>6</v>
      </c>
      <c r="D8">
        <f t="shared" si="7"/>
        <v>35</v>
      </c>
      <c r="E8">
        <v>6</v>
      </c>
      <c r="F8">
        <f t="shared" si="8"/>
        <v>110</v>
      </c>
      <c r="G8" s="3">
        <f t="shared" si="3"/>
        <v>3.3333333333333335</v>
      </c>
      <c r="H8">
        <f t="shared" si="9"/>
        <v>102</v>
      </c>
      <c r="I8" s="3">
        <f t="shared" si="4"/>
        <v>0.66666666666666663</v>
      </c>
      <c r="J8">
        <f t="shared" si="5"/>
        <v>106</v>
      </c>
      <c r="K8">
        <f t="shared" si="6"/>
        <v>-8</v>
      </c>
    </row>
    <row r="9" spans="1:11" x14ac:dyDescent="0.2">
      <c r="A9">
        <f t="shared" si="2"/>
        <v>7</v>
      </c>
      <c r="B9">
        <f t="shared" si="0"/>
        <v>0</v>
      </c>
      <c r="C9">
        <f t="shared" si="1"/>
        <v>7</v>
      </c>
      <c r="D9">
        <f t="shared" si="7"/>
        <v>41</v>
      </c>
      <c r="E9">
        <v>6</v>
      </c>
      <c r="F9">
        <f t="shared" si="8"/>
        <v>114</v>
      </c>
      <c r="G9" s="3">
        <f t="shared" si="3"/>
        <v>0.66666666666666663</v>
      </c>
      <c r="H9">
        <f t="shared" si="9"/>
        <v>122</v>
      </c>
      <c r="I9" s="3">
        <f t="shared" si="4"/>
        <v>3.3333333333333335</v>
      </c>
      <c r="J9">
        <f t="shared" si="5"/>
        <v>118</v>
      </c>
      <c r="K9">
        <f t="shared" si="6"/>
        <v>8</v>
      </c>
    </row>
    <row r="10" spans="1:11" x14ac:dyDescent="0.2">
      <c r="A10">
        <f t="shared" si="2"/>
        <v>8</v>
      </c>
      <c r="B10">
        <f t="shared" si="0"/>
        <v>1</v>
      </c>
      <c r="C10">
        <f t="shared" si="1"/>
        <v>0</v>
      </c>
      <c r="D10">
        <f t="shared" si="7"/>
        <v>47</v>
      </c>
      <c r="E10">
        <v>6</v>
      </c>
      <c r="F10">
        <f t="shared" si="8"/>
        <v>134</v>
      </c>
      <c r="G10" s="3">
        <f t="shared" si="3"/>
        <v>3.3333333333333335</v>
      </c>
      <c r="H10">
        <f t="shared" si="9"/>
        <v>126</v>
      </c>
      <c r="I10" s="3">
        <f t="shared" si="4"/>
        <v>0.66666666666666663</v>
      </c>
      <c r="J10">
        <f t="shared" si="5"/>
        <v>130</v>
      </c>
      <c r="K10">
        <f t="shared" si="6"/>
        <v>-8</v>
      </c>
    </row>
    <row r="11" spans="1:11" x14ac:dyDescent="0.2">
      <c r="A11">
        <f t="shared" si="2"/>
        <v>9</v>
      </c>
      <c r="B11">
        <f t="shared" si="0"/>
        <v>1</v>
      </c>
      <c r="C11">
        <f t="shared" si="1"/>
        <v>1</v>
      </c>
      <c r="D11">
        <f t="shared" si="7"/>
        <v>53</v>
      </c>
      <c r="E11">
        <v>6</v>
      </c>
      <c r="F11">
        <f t="shared" si="8"/>
        <v>138</v>
      </c>
      <c r="G11" s="3">
        <f t="shared" si="3"/>
        <v>0.66666666666666663</v>
      </c>
      <c r="H11">
        <f t="shared" si="9"/>
        <v>146</v>
      </c>
      <c r="I11" s="3">
        <f t="shared" si="4"/>
        <v>3.3333333333333335</v>
      </c>
      <c r="J11">
        <f t="shared" si="5"/>
        <v>142</v>
      </c>
      <c r="K11">
        <f t="shared" si="6"/>
        <v>8</v>
      </c>
    </row>
    <row r="12" spans="1:11" x14ac:dyDescent="0.2">
      <c r="A12">
        <f t="shared" si="2"/>
        <v>10</v>
      </c>
      <c r="B12">
        <f t="shared" si="0"/>
        <v>1</v>
      </c>
      <c r="C12">
        <f t="shared" si="1"/>
        <v>2</v>
      </c>
      <c r="D12">
        <f t="shared" si="7"/>
        <v>59</v>
      </c>
      <c r="E12">
        <v>6</v>
      </c>
      <c r="F12">
        <f t="shared" si="8"/>
        <v>158</v>
      </c>
      <c r="G12" s="3">
        <f t="shared" si="3"/>
        <v>3.3333333333333335</v>
      </c>
      <c r="H12">
        <f t="shared" si="9"/>
        <v>150</v>
      </c>
      <c r="I12" s="3">
        <f t="shared" si="4"/>
        <v>0.66666666666666663</v>
      </c>
      <c r="J12">
        <f t="shared" si="5"/>
        <v>154</v>
      </c>
      <c r="K12">
        <f t="shared" si="6"/>
        <v>-8</v>
      </c>
    </row>
    <row r="13" spans="1:11" x14ac:dyDescent="0.2">
      <c r="A13">
        <f t="shared" si="2"/>
        <v>11</v>
      </c>
      <c r="B13">
        <f t="shared" si="0"/>
        <v>1</v>
      </c>
      <c r="C13">
        <f t="shared" si="1"/>
        <v>3</v>
      </c>
      <c r="D13">
        <f t="shared" si="7"/>
        <v>65</v>
      </c>
      <c r="E13">
        <v>6</v>
      </c>
      <c r="F13">
        <f t="shared" si="8"/>
        <v>162</v>
      </c>
      <c r="G13" s="3">
        <f t="shared" si="3"/>
        <v>0.66666666666666663</v>
      </c>
      <c r="H13">
        <f t="shared" si="9"/>
        <v>170</v>
      </c>
      <c r="I13" s="3">
        <f t="shared" si="4"/>
        <v>3.3333333333333335</v>
      </c>
      <c r="J13">
        <f t="shared" si="5"/>
        <v>166</v>
      </c>
      <c r="K13">
        <f t="shared" si="6"/>
        <v>8</v>
      </c>
    </row>
    <row r="14" spans="1:11" x14ac:dyDescent="0.2">
      <c r="A14">
        <f t="shared" si="2"/>
        <v>12</v>
      </c>
      <c r="B14">
        <f t="shared" si="0"/>
        <v>1</v>
      </c>
      <c r="C14">
        <f t="shared" si="1"/>
        <v>4</v>
      </c>
      <c r="D14">
        <f t="shared" si="7"/>
        <v>71</v>
      </c>
      <c r="E14">
        <v>6</v>
      </c>
      <c r="F14">
        <f t="shared" si="8"/>
        <v>182</v>
      </c>
      <c r="G14" s="3">
        <f t="shared" si="3"/>
        <v>3.3333333333333335</v>
      </c>
      <c r="H14">
        <f t="shared" si="9"/>
        <v>174</v>
      </c>
      <c r="I14" s="3">
        <f t="shared" si="4"/>
        <v>0.66666666666666663</v>
      </c>
      <c r="J14">
        <f t="shared" si="5"/>
        <v>178</v>
      </c>
      <c r="K14">
        <f t="shared" si="6"/>
        <v>-8</v>
      </c>
    </row>
    <row r="15" spans="1:11" x14ac:dyDescent="0.2">
      <c r="A15">
        <f t="shared" si="2"/>
        <v>13</v>
      </c>
      <c r="B15">
        <f t="shared" si="0"/>
        <v>1</v>
      </c>
      <c r="C15">
        <f t="shared" si="1"/>
        <v>5</v>
      </c>
      <c r="D15">
        <f t="shared" si="7"/>
        <v>77</v>
      </c>
      <c r="E15">
        <v>6</v>
      </c>
      <c r="F15">
        <f t="shared" si="8"/>
        <v>186</v>
      </c>
      <c r="G15" s="3">
        <f t="shared" si="3"/>
        <v>0.66666666666666663</v>
      </c>
      <c r="H15">
        <f t="shared" si="9"/>
        <v>194</v>
      </c>
      <c r="I15" s="3">
        <f t="shared" si="4"/>
        <v>3.3333333333333335</v>
      </c>
      <c r="J15">
        <f t="shared" si="5"/>
        <v>190</v>
      </c>
      <c r="K15">
        <f t="shared" si="6"/>
        <v>8</v>
      </c>
    </row>
    <row r="16" spans="1:11" x14ac:dyDescent="0.2">
      <c r="A16">
        <f t="shared" si="2"/>
        <v>14</v>
      </c>
      <c r="B16">
        <f t="shared" si="0"/>
        <v>1</v>
      </c>
      <c r="C16">
        <f t="shared" si="1"/>
        <v>6</v>
      </c>
      <c r="D16">
        <f t="shared" si="7"/>
        <v>83</v>
      </c>
      <c r="E16">
        <v>6</v>
      </c>
      <c r="F16">
        <f t="shared" si="8"/>
        <v>206</v>
      </c>
      <c r="G16" s="3">
        <f t="shared" si="3"/>
        <v>3.3333333333333335</v>
      </c>
      <c r="H16">
        <f t="shared" si="9"/>
        <v>198</v>
      </c>
      <c r="I16" s="3">
        <f t="shared" si="4"/>
        <v>0.66666666666666663</v>
      </c>
      <c r="J16">
        <f t="shared" si="5"/>
        <v>202</v>
      </c>
      <c r="K16">
        <f t="shared" si="6"/>
        <v>-8</v>
      </c>
    </row>
    <row r="17" spans="1:11" x14ac:dyDescent="0.2">
      <c r="A17">
        <f t="shared" si="2"/>
        <v>15</v>
      </c>
      <c r="B17">
        <f t="shared" si="0"/>
        <v>1</v>
      </c>
      <c r="C17">
        <f t="shared" si="1"/>
        <v>7</v>
      </c>
      <c r="D17">
        <f t="shared" si="7"/>
        <v>89</v>
      </c>
      <c r="E17">
        <v>6</v>
      </c>
      <c r="F17">
        <f t="shared" si="8"/>
        <v>210</v>
      </c>
      <c r="G17" s="3">
        <f t="shared" si="3"/>
        <v>0.66666666666666663</v>
      </c>
      <c r="H17">
        <f t="shared" si="9"/>
        <v>218</v>
      </c>
      <c r="I17" s="3">
        <f t="shared" si="4"/>
        <v>3.3333333333333335</v>
      </c>
      <c r="J17">
        <f t="shared" si="5"/>
        <v>214</v>
      </c>
      <c r="K17">
        <f t="shared" si="6"/>
        <v>8</v>
      </c>
    </row>
    <row r="18" spans="1:11" x14ac:dyDescent="0.2">
      <c r="A18">
        <f t="shared" si="2"/>
        <v>16</v>
      </c>
      <c r="B18">
        <f t="shared" si="0"/>
        <v>2</v>
      </c>
      <c r="C18">
        <f t="shared" si="1"/>
        <v>0</v>
      </c>
      <c r="D18">
        <f t="shared" si="7"/>
        <v>95</v>
      </c>
      <c r="E18">
        <v>6</v>
      </c>
      <c r="F18">
        <f t="shared" si="8"/>
        <v>230</v>
      </c>
      <c r="G18" s="3">
        <f t="shared" si="3"/>
        <v>3.3333333333333335</v>
      </c>
      <c r="H18">
        <f t="shared" si="9"/>
        <v>222</v>
      </c>
      <c r="I18" s="3">
        <f t="shared" si="4"/>
        <v>0.66666666666666663</v>
      </c>
      <c r="J18">
        <f t="shared" si="5"/>
        <v>226</v>
      </c>
      <c r="K18">
        <f t="shared" si="6"/>
        <v>-8</v>
      </c>
    </row>
    <row r="19" spans="1:11" x14ac:dyDescent="0.2">
      <c r="A19">
        <f t="shared" si="2"/>
        <v>17</v>
      </c>
      <c r="B19">
        <f t="shared" si="0"/>
        <v>2</v>
      </c>
      <c r="C19">
        <f t="shared" si="1"/>
        <v>1</v>
      </c>
      <c r="D19">
        <f t="shared" si="7"/>
        <v>101</v>
      </c>
      <c r="E19">
        <v>6</v>
      </c>
      <c r="F19">
        <f t="shared" si="8"/>
        <v>234</v>
      </c>
      <c r="G19" s="3">
        <f t="shared" si="3"/>
        <v>0.66666666666666663</v>
      </c>
      <c r="H19">
        <f t="shared" si="9"/>
        <v>242</v>
      </c>
      <c r="I19" s="3">
        <f t="shared" si="4"/>
        <v>3.3333333333333335</v>
      </c>
      <c r="J19">
        <f t="shared" si="5"/>
        <v>238</v>
      </c>
      <c r="K19">
        <f t="shared" si="6"/>
        <v>8</v>
      </c>
    </row>
    <row r="20" spans="1:11" x14ac:dyDescent="0.2">
      <c r="A20">
        <f t="shared" si="2"/>
        <v>18</v>
      </c>
      <c r="B20">
        <f t="shared" si="0"/>
        <v>2</v>
      </c>
      <c r="C20">
        <f t="shared" si="1"/>
        <v>2</v>
      </c>
      <c r="D20">
        <f t="shared" si="7"/>
        <v>107</v>
      </c>
      <c r="E20">
        <v>6</v>
      </c>
      <c r="F20">
        <f t="shared" si="8"/>
        <v>254</v>
      </c>
      <c r="G20" s="3">
        <f t="shared" si="3"/>
        <v>3.3333333333333335</v>
      </c>
      <c r="H20">
        <f t="shared" si="9"/>
        <v>246</v>
      </c>
      <c r="I20" s="3">
        <f t="shared" si="4"/>
        <v>0.66666666666666663</v>
      </c>
      <c r="J20">
        <f t="shared" si="5"/>
        <v>250</v>
      </c>
      <c r="K20">
        <f t="shared" si="6"/>
        <v>-8</v>
      </c>
    </row>
    <row r="21" spans="1:11" x14ac:dyDescent="0.2">
      <c r="A21">
        <f t="shared" si="2"/>
        <v>19</v>
      </c>
      <c r="B21">
        <f t="shared" si="0"/>
        <v>2</v>
      </c>
      <c r="C21">
        <f t="shared" si="1"/>
        <v>3</v>
      </c>
      <c r="D21">
        <f t="shared" si="7"/>
        <v>113</v>
      </c>
      <c r="E21">
        <v>6</v>
      </c>
      <c r="F21">
        <f t="shared" si="8"/>
        <v>258</v>
      </c>
      <c r="G21" s="3">
        <f t="shared" si="3"/>
        <v>0.66666666666666663</v>
      </c>
      <c r="H21">
        <f t="shared" si="9"/>
        <v>266</v>
      </c>
      <c r="I21" s="3">
        <f t="shared" si="4"/>
        <v>3.3333333333333335</v>
      </c>
      <c r="J21">
        <f t="shared" si="5"/>
        <v>262</v>
      </c>
      <c r="K21">
        <f t="shared" si="6"/>
        <v>8</v>
      </c>
    </row>
    <row r="22" spans="1:11" x14ac:dyDescent="0.2">
      <c r="A22">
        <f t="shared" si="2"/>
        <v>20</v>
      </c>
      <c r="B22">
        <f t="shared" si="0"/>
        <v>2</v>
      </c>
      <c r="C22">
        <f t="shared" si="1"/>
        <v>4</v>
      </c>
      <c r="D22">
        <f t="shared" si="7"/>
        <v>119</v>
      </c>
      <c r="E22">
        <v>6</v>
      </c>
      <c r="F22">
        <f t="shared" si="8"/>
        <v>278</v>
      </c>
      <c r="G22" s="3">
        <f t="shared" si="3"/>
        <v>3.3333333333333335</v>
      </c>
      <c r="H22">
        <f t="shared" si="9"/>
        <v>270</v>
      </c>
      <c r="I22" s="3">
        <f t="shared" si="4"/>
        <v>0.66666666666666663</v>
      </c>
      <c r="J22">
        <f t="shared" si="5"/>
        <v>274</v>
      </c>
      <c r="K22">
        <f t="shared" si="6"/>
        <v>-8</v>
      </c>
    </row>
    <row r="23" spans="1:11" x14ac:dyDescent="0.2">
      <c r="A23">
        <f t="shared" si="2"/>
        <v>21</v>
      </c>
      <c r="B23">
        <f t="shared" si="0"/>
        <v>2</v>
      </c>
      <c r="C23">
        <f t="shared" si="1"/>
        <v>5</v>
      </c>
      <c r="D23">
        <f t="shared" si="7"/>
        <v>125</v>
      </c>
      <c r="E23">
        <v>6</v>
      </c>
      <c r="F23">
        <f t="shared" si="8"/>
        <v>282</v>
      </c>
      <c r="G23" s="3">
        <f t="shared" si="3"/>
        <v>0.66666666666666663</v>
      </c>
      <c r="H23">
        <f t="shared" si="9"/>
        <v>290</v>
      </c>
      <c r="I23" s="3">
        <f t="shared" si="4"/>
        <v>3.3333333333333335</v>
      </c>
      <c r="J23">
        <f t="shared" si="5"/>
        <v>286</v>
      </c>
      <c r="K23">
        <f t="shared" si="6"/>
        <v>8</v>
      </c>
    </row>
    <row r="24" spans="1:11" x14ac:dyDescent="0.2">
      <c r="A24">
        <f t="shared" si="2"/>
        <v>22</v>
      </c>
      <c r="B24">
        <f t="shared" si="0"/>
        <v>2</v>
      </c>
      <c r="C24">
        <f t="shared" si="1"/>
        <v>6</v>
      </c>
      <c r="D24">
        <f t="shared" si="7"/>
        <v>131</v>
      </c>
      <c r="E24">
        <v>6</v>
      </c>
      <c r="F24">
        <f t="shared" si="8"/>
        <v>302</v>
      </c>
      <c r="G24" s="3">
        <f t="shared" si="3"/>
        <v>3.3333333333333335</v>
      </c>
      <c r="H24">
        <f t="shared" si="9"/>
        <v>294</v>
      </c>
      <c r="I24" s="3">
        <f t="shared" si="4"/>
        <v>0.66666666666666663</v>
      </c>
      <c r="J24">
        <f t="shared" si="5"/>
        <v>298</v>
      </c>
      <c r="K24">
        <f t="shared" si="6"/>
        <v>-8</v>
      </c>
    </row>
    <row r="25" spans="1:11" x14ac:dyDescent="0.2">
      <c r="A25">
        <f t="shared" si="2"/>
        <v>23</v>
      </c>
      <c r="B25">
        <f t="shared" si="0"/>
        <v>2</v>
      </c>
      <c r="C25">
        <f t="shared" si="1"/>
        <v>7</v>
      </c>
      <c r="D25">
        <f t="shared" si="7"/>
        <v>137</v>
      </c>
      <c r="E25">
        <v>6</v>
      </c>
      <c r="F25">
        <f t="shared" si="8"/>
        <v>306</v>
      </c>
      <c r="G25" s="3">
        <f t="shared" si="3"/>
        <v>0.66666666666666663</v>
      </c>
      <c r="H25">
        <f t="shared" si="9"/>
        <v>314</v>
      </c>
      <c r="I25" s="3">
        <f t="shared" si="4"/>
        <v>3.3333333333333335</v>
      </c>
      <c r="J25">
        <f t="shared" si="5"/>
        <v>310</v>
      </c>
      <c r="K25">
        <f t="shared" si="6"/>
        <v>8</v>
      </c>
    </row>
    <row r="26" spans="1:11" x14ac:dyDescent="0.2">
      <c r="A26">
        <f t="shared" si="2"/>
        <v>24</v>
      </c>
      <c r="B26">
        <f t="shared" si="0"/>
        <v>3</v>
      </c>
      <c r="C26">
        <f t="shared" si="1"/>
        <v>0</v>
      </c>
      <c r="D26">
        <f t="shared" si="7"/>
        <v>143</v>
      </c>
      <c r="E26">
        <v>6</v>
      </c>
      <c r="F26">
        <f t="shared" si="8"/>
        <v>326</v>
      </c>
      <c r="G26" s="3">
        <f t="shared" si="3"/>
        <v>3.3333333333333335</v>
      </c>
      <c r="H26">
        <f t="shared" si="9"/>
        <v>318</v>
      </c>
      <c r="I26" s="3">
        <f t="shared" si="4"/>
        <v>0.66666666666666663</v>
      </c>
      <c r="J26">
        <f t="shared" si="5"/>
        <v>322</v>
      </c>
      <c r="K26">
        <f t="shared" si="6"/>
        <v>-8</v>
      </c>
    </row>
    <row r="27" spans="1:11" x14ac:dyDescent="0.2">
      <c r="A27">
        <f t="shared" si="2"/>
        <v>25</v>
      </c>
      <c r="B27">
        <f t="shared" si="0"/>
        <v>3</v>
      </c>
      <c r="C27">
        <f t="shared" si="1"/>
        <v>1</v>
      </c>
      <c r="D27">
        <f t="shared" si="7"/>
        <v>149</v>
      </c>
      <c r="E27">
        <v>6</v>
      </c>
      <c r="F27">
        <f t="shared" si="8"/>
        <v>330</v>
      </c>
      <c r="G27" s="3">
        <f t="shared" si="3"/>
        <v>0.66666666666666663</v>
      </c>
      <c r="H27">
        <f t="shared" si="9"/>
        <v>338</v>
      </c>
      <c r="I27" s="3">
        <f t="shared" si="4"/>
        <v>3.3333333333333335</v>
      </c>
      <c r="J27">
        <f t="shared" si="5"/>
        <v>334</v>
      </c>
      <c r="K27">
        <f t="shared" si="6"/>
        <v>8</v>
      </c>
    </row>
    <row r="28" spans="1:11" x14ac:dyDescent="0.2">
      <c r="A28">
        <f t="shared" si="2"/>
        <v>26</v>
      </c>
      <c r="B28">
        <f t="shared" si="0"/>
        <v>3</v>
      </c>
      <c r="C28">
        <f t="shared" si="1"/>
        <v>2</v>
      </c>
      <c r="D28">
        <f t="shared" si="7"/>
        <v>155</v>
      </c>
      <c r="E28">
        <v>6</v>
      </c>
      <c r="F28">
        <f t="shared" si="8"/>
        <v>350</v>
      </c>
      <c r="G28" s="3">
        <f t="shared" si="3"/>
        <v>3.3333333333333335</v>
      </c>
      <c r="H28">
        <f t="shared" si="9"/>
        <v>342</v>
      </c>
      <c r="I28" s="3">
        <f t="shared" si="4"/>
        <v>0.66666666666666663</v>
      </c>
      <c r="J28">
        <f t="shared" si="5"/>
        <v>346</v>
      </c>
      <c r="K28">
        <f t="shared" si="6"/>
        <v>-8</v>
      </c>
    </row>
    <row r="29" spans="1:11" x14ac:dyDescent="0.2">
      <c r="A29">
        <f t="shared" si="2"/>
        <v>27</v>
      </c>
      <c r="B29">
        <f t="shared" si="0"/>
        <v>3</v>
      </c>
      <c r="C29">
        <f t="shared" si="1"/>
        <v>3</v>
      </c>
      <c r="D29">
        <f t="shared" si="7"/>
        <v>161</v>
      </c>
      <c r="E29">
        <v>6</v>
      </c>
      <c r="F29">
        <f t="shared" si="8"/>
        <v>354</v>
      </c>
      <c r="G29" s="3">
        <f t="shared" si="3"/>
        <v>0.66666666666666663</v>
      </c>
      <c r="H29">
        <f t="shared" si="9"/>
        <v>362</v>
      </c>
      <c r="I29" s="3">
        <f t="shared" si="4"/>
        <v>3.3333333333333335</v>
      </c>
      <c r="J29">
        <f t="shared" si="5"/>
        <v>358</v>
      </c>
      <c r="K29">
        <f t="shared" si="6"/>
        <v>8</v>
      </c>
    </row>
    <row r="30" spans="1:11" x14ac:dyDescent="0.2">
      <c r="A30">
        <f t="shared" si="2"/>
        <v>28</v>
      </c>
      <c r="B30">
        <f t="shared" si="0"/>
        <v>3</v>
      </c>
      <c r="C30">
        <f t="shared" si="1"/>
        <v>4</v>
      </c>
      <c r="D30">
        <f t="shared" si="7"/>
        <v>167</v>
      </c>
      <c r="E30">
        <v>6</v>
      </c>
      <c r="F30">
        <f t="shared" si="8"/>
        <v>374</v>
      </c>
      <c r="G30" s="3">
        <f t="shared" si="3"/>
        <v>3.3333333333333335</v>
      </c>
      <c r="H30">
        <f t="shared" si="9"/>
        <v>366</v>
      </c>
      <c r="I30" s="3">
        <f t="shared" si="4"/>
        <v>0.66666666666666663</v>
      </c>
      <c r="J30">
        <f t="shared" si="5"/>
        <v>370</v>
      </c>
      <c r="K30">
        <f t="shared" si="6"/>
        <v>-8</v>
      </c>
    </row>
    <row r="31" spans="1:11" x14ac:dyDescent="0.2">
      <c r="A31">
        <f t="shared" si="2"/>
        <v>29</v>
      </c>
      <c r="B31">
        <f t="shared" si="0"/>
        <v>3</v>
      </c>
      <c r="C31">
        <f t="shared" si="1"/>
        <v>5</v>
      </c>
      <c r="D31">
        <f t="shared" si="7"/>
        <v>173</v>
      </c>
      <c r="E31">
        <v>6</v>
      </c>
      <c r="F31">
        <f t="shared" si="8"/>
        <v>378</v>
      </c>
      <c r="G31" s="3">
        <f t="shared" si="3"/>
        <v>0.66666666666666663</v>
      </c>
      <c r="H31">
        <f t="shared" si="9"/>
        <v>386</v>
      </c>
      <c r="I31" s="3">
        <f t="shared" si="4"/>
        <v>3.3333333333333335</v>
      </c>
      <c r="J31">
        <f t="shared" si="5"/>
        <v>382</v>
      </c>
      <c r="K31">
        <f t="shared" si="6"/>
        <v>8</v>
      </c>
    </row>
    <row r="32" spans="1:11" x14ac:dyDescent="0.2">
      <c r="A32" s="2">
        <f t="shared" si="2"/>
        <v>30</v>
      </c>
      <c r="B32" s="2">
        <f t="shared" si="0"/>
        <v>3</v>
      </c>
      <c r="C32" s="2">
        <f t="shared" si="1"/>
        <v>6</v>
      </c>
      <c r="D32">
        <f t="shared" si="7"/>
        <v>179</v>
      </c>
      <c r="E32" s="2">
        <v>6</v>
      </c>
      <c r="F32">
        <f t="shared" si="8"/>
        <v>398</v>
      </c>
      <c r="G32" s="4">
        <f t="shared" si="3"/>
        <v>3.3333333333333335</v>
      </c>
      <c r="H32">
        <f t="shared" si="9"/>
        <v>390</v>
      </c>
      <c r="I32" s="3">
        <f t="shared" si="4"/>
        <v>0.66666666666666663</v>
      </c>
      <c r="J32">
        <f t="shared" si="5"/>
        <v>394</v>
      </c>
      <c r="K32">
        <f t="shared" si="6"/>
        <v>-8</v>
      </c>
    </row>
    <row r="33" spans="1:11" x14ac:dyDescent="0.2">
      <c r="A33" s="2">
        <f t="shared" si="2"/>
        <v>31</v>
      </c>
      <c r="B33" s="2">
        <f t="shared" si="0"/>
        <v>3</v>
      </c>
      <c r="C33" s="2">
        <f t="shared" si="1"/>
        <v>7</v>
      </c>
      <c r="D33">
        <f t="shared" si="7"/>
        <v>182</v>
      </c>
      <c r="E33" s="2">
        <v>3</v>
      </c>
      <c r="F33">
        <v>400</v>
      </c>
      <c r="G33" s="4">
        <f t="shared" si="3"/>
        <v>0.66666666666666663</v>
      </c>
      <c r="H33">
        <v>400</v>
      </c>
      <c r="I33" s="3">
        <f t="shared" si="4"/>
        <v>3.3333333333333335</v>
      </c>
      <c r="J33">
        <f t="shared" si="5"/>
        <v>400</v>
      </c>
      <c r="K33">
        <f t="shared" si="6"/>
        <v>0</v>
      </c>
    </row>
    <row r="34" spans="1:11" x14ac:dyDescent="0.2">
      <c r="A34" s="2">
        <f t="shared" si="2"/>
        <v>32</v>
      </c>
      <c r="B34" s="2">
        <f t="shared" si="0"/>
        <v>4</v>
      </c>
      <c r="C34" s="2">
        <f t="shared" si="1"/>
        <v>0</v>
      </c>
      <c r="D34">
        <f t="shared" si="7"/>
        <v>185</v>
      </c>
      <c r="E34" s="2">
        <v>3</v>
      </c>
      <c r="F34">
        <v>390</v>
      </c>
      <c r="G34" s="4">
        <f t="shared" si="3"/>
        <v>-3.3333333333333335</v>
      </c>
      <c r="H34">
        <v>398</v>
      </c>
      <c r="I34" s="3">
        <f t="shared" si="4"/>
        <v>-0.66666666666666663</v>
      </c>
      <c r="J34">
        <f t="shared" si="5"/>
        <v>394</v>
      </c>
      <c r="K34">
        <f t="shared" si="6"/>
        <v>8</v>
      </c>
    </row>
    <row r="35" spans="1:11" x14ac:dyDescent="0.2">
      <c r="A35">
        <f t="shared" si="2"/>
        <v>33</v>
      </c>
      <c r="B35">
        <f t="shared" si="0"/>
        <v>4</v>
      </c>
      <c r="C35">
        <f t="shared" si="1"/>
        <v>1</v>
      </c>
      <c r="D35">
        <f t="shared" si="7"/>
        <v>191</v>
      </c>
      <c r="E35">
        <v>6</v>
      </c>
      <c r="F35">
        <f t="shared" ref="F35:F63" si="10">MOD(A35+1,2)*(F34-20)+MOD(A35,2)*(F34-4)</f>
        <v>386</v>
      </c>
      <c r="G35" s="3">
        <f t="shared" si="3"/>
        <v>-0.66666666666666663</v>
      </c>
      <c r="H35">
        <f t="shared" ref="H35:H63" si="11">MOD(A35,2)*(H34-20)+MOD(A35+1,2)*(H34-4)</f>
        <v>378</v>
      </c>
      <c r="I35" s="3">
        <f t="shared" si="4"/>
        <v>-3.3333333333333335</v>
      </c>
      <c r="J35">
        <f t="shared" si="5"/>
        <v>382</v>
      </c>
      <c r="K35">
        <f t="shared" si="6"/>
        <v>-8</v>
      </c>
    </row>
    <row r="36" spans="1:11" x14ac:dyDescent="0.2">
      <c r="A36">
        <f t="shared" si="2"/>
        <v>34</v>
      </c>
      <c r="B36">
        <f t="shared" si="0"/>
        <v>4</v>
      </c>
      <c r="C36">
        <f t="shared" si="1"/>
        <v>2</v>
      </c>
      <c r="D36">
        <f t="shared" si="7"/>
        <v>197</v>
      </c>
      <c r="E36">
        <v>6</v>
      </c>
      <c r="F36">
        <f t="shared" si="10"/>
        <v>366</v>
      </c>
      <c r="G36" s="3">
        <f t="shared" si="3"/>
        <v>-3.3333333333333335</v>
      </c>
      <c r="H36">
        <f t="shared" si="11"/>
        <v>374</v>
      </c>
      <c r="I36" s="3">
        <f t="shared" si="4"/>
        <v>-0.66666666666666663</v>
      </c>
      <c r="J36">
        <f t="shared" si="5"/>
        <v>370</v>
      </c>
      <c r="K36">
        <f t="shared" si="6"/>
        <v>8</v>
      </c>
    </row>
    <row r="37" spans="1:11" x14ac:dyDescent="0.2">
      <c r="A37">
        <f t="shared" si="2"/>
        <v>35</v>
      </c>
      <c r="B37">
        <f t="shared" si="0"/>
        <v>4</v>
      </c>
      <c r="C37">
        <f t="shared" si="1"/>
        <v>3</v>
      </c>
      <c r="D37">
        <f t="shared" si="7"/>
        <v>203</v>
      </c>
      <c r="E37">
        <v>6</v>
      </c>
      <c r="F37">
        <f t="shared" si="10"/>
        <v>362</v>
      </c>
      <c r="G37" s="3">
        <f t="shared" si="3"/>
        <v>-0.66666666666666663</v>
      </c>
      <c r="H37">
        <f t="shared" si="11"/>
        <v>354</v>
      </c>
      <c r="I37" s="3">
        <f t="shared" si="4"/>
        <v>-3.3333333333333335</v>
      </c>
      <c r="J37">
        <f t="shared" si="5"/>
        <v>358</v>
      </c>
      <c r="K37">
        <f t="shared" si="6"/>
        <v>-8</v>
      </c>
    </row>
    <row r="38" spans="1:11" x14ac:dyDescent="0.2">
      <c r="A38">
        <f t="shared" si="2"/>
        <v>36</v>
      </c>
      <c r="B38">
        <f t="shared" si="0"/>
        <v>4</v>
      </c>
      <c r="C38">
        <f t="shared" si="1"/>
        <v>4</v>
      </c>
      <c r="D38">
        <f t="shared" si="7"/>
        <v>209</v>
      </c>
      <c r="E38">
        <v>6</v>
      </c>
      <c r="F38">
        <f t="shared" si="10"/>
        <v>342</v>
      </c>
      <c r="G38" s="3">
        <f t="shared" si="3"/>
        <v>-3.3333333333333335</v>
      </c>
      <c r="H38">
        <f t="shared" si="11"/>
        <v>350</v>
      </c>
      <c r="I38" s="3">
        <f t="shared" si="4"/>
        <v>-0.66666666666666663</v>
      </c>
      <c r="J38">
        <f t="shared" si="5"/>
        <v>346</v>
      </c>
      <c r="K38">
        <f t="shared" si="6"/>
        <v>8</v>
      </c>
    </row>
    <row r="39" spans="1:11" x14ac:dyDescent="0.2">
      <c r="A39">
        <f t="shared" si="2"/>
        <v>37</v>
      </c>
      <c r="B39">
        <f t="shared" si="0"/>
        <v>4</v>
      </c>
      <c r="C39">
        <f t="shared" si="1"/>
        <v>5</v>
      </c>
      <c r="D39">
        <f t="shared" si="7"/>
        <v>215</v>
      </c>
      <c r="E39">
        <v>6</v>
      </c>
      <c r="F39">
        <f t="shared" si="10"/>
        <v>338</v>
      </c>
      <c r="G39" s="3">
        <f>(F39-F38)/(D39-D38)</f>
        <v>-0.66666666666666663</v>
      </c>
      <c r="H39">
        <f t="shared" si="11"/>
        <v>330</v>
      </c>
      <c r="I39" s="3">
        <f t="shared" si="4"/>
        <v>-3.3333333333333335</v>
      </c>
      <c r="J39">
        <f t="shared" si="5"/>
        <v>334</v>
      </c>
      <c r="K39">
        <f t="shared" si="6"/>
        <v>-8</v>
      </c>
    </row>
    <row r="40" spans="1:11" x14ac:dyDescent="0.2">
      <c r="A40">
        <f t="shared" si="2"/>
        <v>38</v>
      </c>
      <c r="B40">
        <f t="shared" si="0"/>
        <v>4</v>
      </c>
      <c r="C40">
        <f t="shared" si="1"/>
        <v>6</v>
      </c>
      <c r="D40">
        <f t="shared" si="7"/>
        <v>221</v>
      </c>
      <c r="E40">
        <v>6</v>
      </c>
      <c r="F40">
        <f t="shared" si="10"/>
        <v>318</v>
      </c>
      <c r="G40" s="3">
        <f t="shared" si="3"/>
        <v>-3.3333333333333335</v>
      </c>
      <c r="H40">
        <f t="shared" si="11"/>
        <v>326</v>
      </c>
      <c r="I40" s="3">
        <f t="shared" si="4"/>
        <v>-0.66666666666666663</v>
      </c>
      <c r="J40">
        <f t="shared" si="5"/>
        <v>322</v>
      </c>
      <c r="K40">
        <f t="shared" si="6"/>
        <v>8</v>
      </c>
    </row>
    <row r="41" spans="1:11" x14ac:dyDescent="0.2">
      <c r="A41">
        <f t="shared" si="2"/>
        <v>39</v>
      </c>
      <c r="B41">
        <f t="shared" si="0"/>
        <v>4</v>
      </c>
      <c r="C41">
        <f t="shared" si="1"/>
        <v>7</v>
      </c>
      <c r="D41">
        <f t="shared" si="7"/>
        <v>227</v>
      </c>
      <c r="E41">
        <v>6</v>
      </c>
      <c r="F41">
        <f t="shared" si="10"/>
        <v>314</v>
      </c>
      <c r="G41" s="3">
        <f t="shared" si="3"/>
        <v>-0.66666666666666663</v>
      </c>
      <c r="H41">
        <f t="shared" si="11"/>
        <v>306</v>
      </c>
      <c r="I41" s="3">
        <f t="shared" si="4"/>
        <v>-3.3333333333333335</v>
      </c>
      <c r="J41">
        <f t="shared" si="5"/>
        <v>310</v>
      </c>
      <c r="K41">
        <f t="shared" si="6"/>
        <v>-8</v>
      </c>
    </row>
    <row r="42" spans="1:11" x14ac:dyDescent="0.2">
      <c r="A42">
        <f t="shared" si="2"/>
        <v>40</v>
      </c>
      <c r="B42">
        <f t="shared" si="0"/>
        <v>5</v>
      </c>
      <c r="C42">
        <f t="shared" si="1"/>
        <v>0</v>
      </c>
      <c r="D42">
        <f t="shared" si="7"/>
        <v>233</v>
      </c>
      <c r="E42">
        <v>6</v>
      </c>
      <c r="F42">
        <f t="shared" si="10"/>
        <v>294</v>
      </c>
      <c r="G42" s="3">
        <f t="shared" si="3"/>
        <v>-3.3333333333333335</v>
      </c>
      <c r="H42">
        <f t="shared" si="11"/>
        <v>302</v>
      </c>
      <c r="I42" s="3">
        <f t="shared" si="4"/>
        <v>-0.66666666666666663</v>
      </c>
      <c r="J42">
        <f t="shared" si="5"/>
        <v>298</v>
      </c>
      <c r="K42">
        <f t="shared" si="6"/>
        <v>8</v>
      </c>
    </row>
    <row r="43" spans="1:11" x14ac:dyDescent="0.2">
      <c r="A43">
        <f t="shared" si="2"/>
        <v>41</v>
      </c>
      <c r="B43">
        <f t="shared" si="0"/>
        <v>5</v>
      </c>
      <c r="C43">
        <f t="shared" si="1"/>
        <v>1</v>
      </c>
      <c r="D43">
        <f t="shared" si="7"/>
        <v>239</v>
      </c>
      <c r="E43">
        <v>6</v>
      </c>
      <c r="F43">
        <f t="shared" si="10"/>
        <v>290</v>
      </c>
      <c r="G43" s="3">
        <f t="shared" si="3"/>
        <v>-0.66666666666666663</v>
      </c>
      <c r="H43">
        <f t="shared" si="11"/>
        <v>282</v>
      </c>
      <c r="I43" s="3">
        <f t="shared" si="4"/>
        <v>-3.3333333333333335</v>
      </c>
      <c r="J43">
        <f t="shared" si="5"/>
        <v>286</v>
      </c>
      <c r="K43">
        <f t="shared" si="6"/>
        <v>-8</v>
      </c>
    </row>
    <row r="44" spans="1:11" x14ac:dyDescent="0.2">
      <c r="A44">
        <f t="shared" si="2"/>
        <v>42</v>
      </c>
      <c r="B44">
        <f t="shared" si="0"/>
        <v>5</v>
      </c>
      <c r="C44">
        <f t="shared" si="1"/>
        <v>2</v>
      </c>
      <c r="D44">
        <f t="shared" si="7"/>
        <v>245</v>
      </c>
      <c r="E44">
        <v>6</v>
      </c>
      <c r="F44">
        <f t="shared" si="10"/>
        <v>270</v>
      </c>
      <c r="G44" s="3">
        <f t="shared" si="3"/>
        <v>-3.3333333333333335</v>
      </c>
      <c r="H44">
        <f t="shared" si="11"/>
        <v>278</v>
      </c>
      <c r="I44" s="3">
        <f t="shared" si="4"/>
        <v>-0.66666666666666663</v>
      </c>
      <c r="J44">
        <f t="shared" si="5"/>
        <v>274</v>
      </c>
      <c r="K44">
        <f t="shared" si="6"/>
        <v>8</v>
      </c>
    </row>
    <row r="45" spans="1:11" x14ac:dyDescent="0.2">
      <c r="A45">
        <f t="shared" si="2"/>
        <v>43</v>
      </c>
      <c r="B45">
        <f t="shared" si="0"/>
        <v>5</v>
      </c>
      <c r="C45">
        <f t="shared" si="1"/>
        <v>3</v>
      </c>
      <c r="D45">
        <f t="shared" si="7"/>
        <v>251</v>
      </c>
      <c r="E45">
        <v>6</v>
      </c>
      <c r="F45">
        <f t="shared" si="10"/>
        <v>266</v>
      </c>
      <c r="G45" s="3">
        <f t="shared" si="3"/>
        <v>-0.66666666666666663</v>
      </c>
      <c r="H45">
        <f t="shared" si="11"/>
        <v>258</v>
      </c>
      <c r="I45" s="3">
        <f t="shared" si="4"/>
        <v>-3.3333333333333335</v>
      </c>
      <c r="J45">
        <f t="shared" si="5"/>
        <v>262</v>
      </c>
      <c r="K45">
        <f t="shared" si="6"/>
        <v>-8</v>
      </c>
    </row>
    <row r="46" spans="1:11" x14ac:dyDescent="0.2">
      <c r="A46">
        <f t="shared" si="2"/>
        <v>44</v>
      </c>
      <c r="B46">
        <f t="shared" si="0"/>
        <v>5</v>
      </c>
      <c r="C46">
        <f t="shared" si="1"/>
        <v>4</v>
      </c>
      <c r="D46">
        <f t="shared" si="7"/>
        <v>257</v>
      </c>
      <c r="E46">
        <v>6</v>
      </c>
      <c r="F46">
        <f t="shared" si="10"/>
        <v>246</v>
      </c>
      <c r="G46" s="3">
        <f t="shared" si="3"/>
        <v>-3.3333333333333335</v>
      </c>
      <c r="H46">
        <f t="shared" si="11"/>
        <v>254</v>
      </c>
      <c r="I46" s="3">
        <f t="shared" si="4"/>
        <v>-0.66666666666666663</v>
      </c>
      <c r="J46">
        <f t="shared" si="5"/>
        <v>250</v>
      </c>
      <c r="K46">
        <f t="shared" si="6"/>
        <v>8</v>
      </c>
    </row>
    <row r="47" spans="1:11" x14ac:dyDescent="0.2">
      <c r="A47">
        <f t="shared" si="2"/>
        <v>45</v>
      </c>
      <c r="B47">
        <f t="shared" si="0"/>
        <v>5</v>
      </c>
      <c r="C47">
        <f t="shared" si="1"/>
        <v>5</v>
      </c>
      <c r="D47">
        <f t="shared" si="7"/>
        <v>263</v>
      </c>
      <c r="E47">
        <v>6</v>
      </c>
      <c r="F47">
        <f t="shared" si="10"/>
        <v>242</v>
      </c>
      <c r="G47" s="3">
        <f t="shared" si="3"/>
        <v>-0.66666666666666663</v>
      </c>
      <c r="H47">
        <f t="shared" si="11"/>
        <v>234</v>
      </c>
      <c r="I47" s="3">
        <f t="shared" si="4"/>
        <v>-3.3333333333333335</v>
      </c>
      <c r="J47">
        <f t="shared" si="5"/>
        <v>238</v>
      </c>
      <c r="K47">
        <f t="shared" si="6"/>
        <v>-8</v>
      </c>
    </row>
    <row r="48" spans="1:11" x14ac:dyDescent="0.2">
      <c r="A48">
        <f t="shared" si="2"/>
        <v>46</v>
      </c>
      <c r="B48">
        <f t="shared" si="0"/>
        <v>5</v>
      </c>
      <c r="C48">
        <f t="shared" si="1"/>
        <v>6</v>
      </c>
      <c r="D48">
        <f t="shared" si="7"/>
        <v>269</v>
      </c>
      <c r="E48">
        <v>6</v>
      </c>
      <c r="F48">
        <f t="shared" si="10"/>
        <v>222</v>
      </c>
      <c r="G48" s="3">
        <f t="shared" si="3"/>
        <v>-3.3333333333333335</v>
      </c>
      <c r="H48">
        <f t="shared" si="11"/>
        <v>230</v>
      </c>
      <c r="I48" s="3">
        <f t="shared" si="4"/>
        <v>-0.66666666666666663</v>
      </c>
      <c r="J48">
        <f t="shared" si="5"/>
        <v>226</v>
      </c>
      <c r="K48">
        <f t="shared" si="6"/>
        <v>8</v>
      </c>
    </row>
    <row r="49" spans="1:11" x14ac:dyDescent="0.2">
      <c r="A49">
        <f t="shared" si="2"/>
        <v>47</v>
      </c>
      <c r="B49">
        <f t="shared" si="0"/>
        <v>5</v>
      </c>
      <c r="C49">
        <f t="shared" si="1"/>
        <v>7</v>
      </c>
      <c r="D49">
        <f t="shared" si="7"/>
        <v>275</v>
      </c>
      <c r="E49">
        <v>6</v>
      </c>
      <c r="F49">
        <f t="shared" si="10"/>
        <v>218</v>
      </c>
      <c r="G49" s="3">
        <f t="shared" si="3"/>
        <v>-0.66666666666666663</v>
      </c>
      <c r="H49">
        <f t="shared" si="11"/>
        <v>210</v>
      </c>
      <c r="I49" s="3">
        <f t="shared" si="4"/>
        <v>-3.3333333333333335</v>
      </c>
      <c r="J49">
        <f t="shared" si="5"/>
        <v>214</v>
      </c>
      <c r="K49">
        <f t="shared" si="6"/>
        <v>-8</v>
      </c>
    </row>
    <row r="50" spans="1:11" x14ac:dyDescent="0.2">
      <c r="A50">
        <f t="shared" si="2"/>
        <v>48</v>
      </c>
      <c r="B50">
        <f t="shared" si="0"/>
        <v>6</v>
      </c>
      <c r="C50">
        <f t="shared" si="1"/>
        <v>0</v>
      </c>
      <c r="D50">
        <f t="shared" si="7"/>
        <v>281</v>
      </c>
      <c r="E50">
        <v>6</v>
      </c>
      <c r="F50">
        <f t="shared" si="10"/>
        <v>198</v>
      </c>
      <c r="G50" s="3">
        <f t="shared" si="3"/>
        <v>-3.3333333333333335</v>
      </c>
      <c r="H50">
        <f t="shared" si="11"/>
        <v>206</v>
      </c>
      <c r="I50" s="3">
        <f t="shared" si="4"/>
        <v>-0.66666666666666663</v>
      </c>
      <c r="J50">
        <f t="shared" si="5"/>
        <v>202</v>
      </c>
      <c r="K50">
        <f t="shared" si="6"/>
        <v>8</v>
      </c>
    </row>
    <row r="51" spans="1:11" x14ac:dyDescent="0.2">
      <c r="A51">
        <f>A50+1</f>
        <v>49</v>
      </c>
      <c r="B51">
        <f t="shared" si="0"/>
        <v>6</v>
      </c>
      <c r="C51">
        <f t="shared" si="1"/>
        <v>1</v>
      </c>
      <c r="D51">
        <f t="shared" si="7"/>
        <v>287</v>
      </c>
      <c r="E51">
        <v>6</v>
      </c>
      <c r="F51">
        <f t="shared" si="10"/>
        <v>194</v>
      </c>
      <c r="G51" s="3">
        <f t="shared" si="3"/>
        <v>-0.66666666666666663</v>
      </c>
      <c r="H51">
        <f t="shared" si="11"/>
        <v>186</v>
      </c>
      <c r="I51" s="3">
        <f t="shared" si="4"/>
        <v>-3.3333333333333335</v>
      </c>
      <c r="J51">
        <f t="shared" si="5"/>
        <v>190</v>
      </c>
      <c r="K51">
        <f t="shared" si="6"/>
        <v>-8</v>
      </c>
    </row>
    <row r="52" spans="1:11" x14ac:dyDescent="0.2">
      <c r="A52">
        <f t="shared" si="2"/>
        <v>50</v>
      </c>
      <c r="B52">
        <f t="shared" si="0"/>
        <v>6</v>
      </c>
      <c r="C52">
        <f t="shared" si="1"/>
        <v>2</v>
      </c>
      <c r="D52">
        <f t="shared" si="7"/>
        <v>293</v>
      </c>
      <c r="E52">
        <v>6</v>
      </c>
      <c r="F52">
        <f t="shared" si="10"/>
        <v>174</v>
      </c>
      <c r="G52" s="3">
        <f t="shared" si="3"/>
        <v>-3.3333333333333335</v>
      </c>
      <c r="H52">
        <f t="shared" si="11"/>
        <v>182</v>
      </c>
      <c r="I52" s="3">
        <f t="shared" si="4"/>
        <v>-0.66666666666666663</v>
      </c>
      <c r="J52">
        <f t="shared" si="5"/>
        <v>178</v>
      </c>
      <c r="K52">
        <f t="shared" si="6"/>
        <v>8</v>
      </c>
    </row>
    <row r="53" spans="1:11" x14ac:dyDescent="0.2">
      <c r="A53">
        <f t="shared" si="2"/>
        <v>51</v>
      </c>
      <c r="B53">
        <f t="shared" si="0"/>
        <v>6</v>
      </c>
      <c r="C53">
        <f t="shared" si="1"/>
        <v>3</v>
      </c>
      <c r="D53">
        <f t="shared" si="7"/>
        <v>299</v>
      </c>
      <c r="E53">
        <v>6</v>
      </c>
      <c r="F53">
        <f t="shared" si="10"/>
        <v>170</v>
      </c>
      <c r="G53" s="3">
        <f t="shared" si="3"/>
        <v>-0.66666666666666663</v>
      </c>
      <c r="H53">
        <f t="shared" si="11"/>
        <v>162</v>
      </c>
      <c r="I53" s="3">
        <f t="shared" si="4"/>
        <v>-3.3333333333333335</v>
      </c>
      <c r="J53">
        <f t="shared" si="5"/>
        <v>166</v>
      </c>
      <c r="K53">
        <f t="shared" si="6"/>
        <v>-8</v>
      </c>
    </row>
    <row r="54" spans="1:11" x14ac:dyDescent="0.2">
      <c r="A54">
        <f t="shared" si="2"/>
        <v>52</v>
      </c>
      <c r="B54">
        <f t="shared" si="0"/>
        <v>6</v>
      </c>
      <c r="C54">
        <f t="shared" si="1"/>
        <v>4</v>
      </c>
      <c r="D54">
        <f t="shared" si="7"/>
        <v>307</v>
      </c>
      <c r="E54">
        <v>8</v>
      </c>
      <c r="F54">
        <f t="shared" si="10"/>
        <v>150</v>
      </c>
      <c r="G54" s="3">
        <f t="shared" si="3"/>
        <v>-2.5</v>
      </c>
      <c r="H54">
        <f t="shared" si="11"/>
        <v>158</v>
      </c>
      <c r="I54" s="3">
        <f t="shared" si="4"/>
        <v>-0.5</v>
      </c>
      <c r="J54">
        <f t="shared" si="5"/>
        <v>154</v>
      </c>
      <c r="K54">
        <f t="shared" si="6"/>
        <v>8</v>
      </c>
    </row>
    <row r="55" spans="1:11" x14ac:dyDescent="0.2">
      <c r="A55">
        <f t="shared" si="2"/>
        <v>53</v>
      </c>
      <c r="B55">
        <f t="shared" si="0"/>
        <v>6</v>
      </c>
      <c r="C55">
        <f t="shared" si="1"/>
        <v>5</v>
      </c>
      <c r="D55">
        <f t="shared" si="7"/>
        <v>315</v>
      </c>
      <c r="E55">
        <v>8</v>
      </c>
      <c r="F55">
        <f t="shared" si="10"/>
        <v>146</v>
      </c>
      <c r="G55" s="3">
        <f>(F55-F54)/(D55-D54)</f>
        <v>-0.5</v>
      </c>
      <c r="H55">
        <f t="shared" si="11"/>
        <v>138</v>
      </c>
      <c r="I55" s="3">
        <f t="shared" si="4"/>
        <v>-2.5</v>
      </c>
      <c r="J55">
        <f t="shared" si="5"/>
        <v>142</v>
      </c>
      <c r="K55">
        <f t="shared" si="6"/>
        <v>-8</v>
      </c>
    </row>
    <row r="56" spans="1:11" x14ac:dyDescent="0.2">
      <c r="A56">
        <f t="shared" si="2"/>
        <v>54</v>
      </c>
      <c r="B56">
        <f t="shared" si="0"/>
        <v>6</v>
      </c>
      <c r="C56">
        <f t="shared" si="1"/>
        <v>6</v>
      </c>
      <c r="D56">
        <f t="shared" si="7"/>
        <v>325</v>
      </c>
      <c r="E56">
        <v>10</v>
      </c>
      <c r="F56">
        <f t="shared" si="10"/>
        <v>126</v>
      </c>
      <c r="G56" s="3">
        <f t="shared" si="3"/>
        <v>-2</v>
      </c>
      <c r="H56">
        <f t="shared" si="11"/>
        <v>134</v>
      </c>
      <c r="I56" s="3">
        <f t="shared" si="4"/>
        <v>-0.4</v>
      </c>
      <c r="J56">
        <f t="shared" si="5"/>
        <v>130</v>
      </c>
      <c r="K56">
        <f t="shared" si="6"/>
        <v>8</v>
      </c>
    </row>
    <row r="57" spans="1:11" x14ac:dyDescent="0.2">
      <c r="A57">
        <f t="shared" si="2"/>
        <v>55</v>
      </c>
      <c r="B57">
        <f t="shared" si="0"/>
        <v>6</v>
      </c>
      <c r="C57">
        <f t="shared" si="1"/>
        <v>7</v>
      </c>
      <c r="D57">
        <f t="shared" si="7"/>
        <v>335</v>
      </c>
      <c r="E57">
        <v>10</v>
      </c>
      <c r="F57">
        <f t="shared" si="10"/>
        <v>122</v>
      </c>
      <c r="G57" s="3">
        <f t="shared" si="3"/>
        <v>-0.4</v>
      </c>
      <c r="H57">
        <f t="shared" si="11"/>
        <v>114</v>
      </c>
      <c r="I57" s="3">
        <f t="shared" si="4"/>
        <v>-2</v>
      </c>
      <c r="J57">
        <f t="shared" si="5"/>
        <v>118</v>
      </c>
      <c r="K57">
        <f t="shared" si="6"/>
        <v>-8</v>
      </c>
    </row>
    <row r="58" spans="1:11" x14ac:dyDescent="0.2">
      <c r="A58">
        <f t="shared" si="2"/>
        <v>56</v>
      </c>
      <c r="B58">
        <f t="shared" si="0"/>
        <v>7</v>
      </c>
      <c r="C58">
        <f t="shared" si="1"/>
        <v>0</v>
      </c>
      <c r="D58">
        <f t="shared" si="7"/>
        <v>351</v>
      </c>
      <c r="E58">
        <v>16</v>
      </c>
      <c r="F58">
        <f t="shared" si="10"/>
        <v>102</v>
      </c>
      <c r="G58" s="3">
        <f t="shared" si="3"/>
        <v>-1.25</v>
      </c>
      <c r="H58">
        <f t="shared" si="11"/>
        <v>110</v>
      </c>
      <c r="I58" s="3">
        <f t="shared" si="4"/>
        <v>-0.25</v>
      </c>
      <c r="J58">
        <f t="shared" si="5"/>
        <v>106</v>
      </c>
      <c r="K58">
        <f t="shared" si="6"/>
        <v>8</v>
      </c>
    </row>
    <row r="59" spans="1:11" x14ac:dyDescent="0.2">
      <c r="A59">
        <f t="shared" si="2"/>
        <v>57</v>
      </c>
      <c r="B59">
        <f t="shared" si="0"/>
        <v>7</v>
      </c>
      <c r="C59">
        <f t="shared" si="1"/>
        <v>1</v>
      </c>
      <c r="D59">
        <f t="shared" si="7"/>
        <v>367</v>
      </c>
      <c r="E59">
        <v>16</v>
      </c>
      <c r="F59">
        <f t="shared" si="10"/>
        <v>98</v>
      </c>
      <c r="G59" s="3">
        <f t="shared" si="3"/>
        <v>-0.25</v>
      </c>
      <c r="H59">
        <f t="shared" si="11"/>
        <v>90</v>
      </c>
      <c r="I59" s="3">
        <f t="shared" si="4"/>
        <v>-1.25</v>
      </c>
      <c r="J59">
        <f t="shared" si="5"/>
        <v>94</v>
      </c>
      <c r="K59">
        <f t="shared" si="6"/>
        <v>-8</v>
      </c>
    </row>
    <row r="60" spans="1:11" x14ac:dyDescent="0.2">
      <c r="A60">
        <f t="shared" si="2"/>
        <v>58</v>
      </c>
      <c r="B60">
        <f t="shared" si="0"/>
        <v>7</v>
      </c>
      <c r="C60">
        <f t="shared" si="1"/>
        <v>2</v>
      </c>
      <c r="D60">
        <f t="shared" si="7"/>
        <v>387</v>
      </c>
      <c r="E60">
        <v>20</v>
      </c>
      <c r="F60">
        <f t="shared" si="10"/>
        <v>78</v>
      </c>
      <c r="G60" s="3">
        <f t="shared" si="3"/>
        <v>-1</v>
      </c>
      <c r="H60">
        <f t="shared" si="11"/>
        <v>86</v>
      </c>
      <c r="I60" s="3">
        <f t="shared" si="4"/>
        <v>-0.2</v>
      </c>
      <c r="J60">
        <f t="shared" si="5"/>
        <v>82</v>
      </c>
      <c r="K60">
        <f t="shared" si="6"/>
        <v>8</v>
      </c>
    </row>
    <row r="61" spans="1:11" x14ac:dyDescent="0.2">
      <c r="A61">
        <f t="shared" si="2"/>
        <v>59</v>
      </c>
      <c r="B61">
        <f t="shared" si="0"/>
        <v>7</v>
      </c>
      <c r="C61">
        <f t="shared" si="1"/>
        <v>3</v>
      </c>
      <c r="D61">
        <f t="shared" si="7"/>
        <v>407</v>
      </c>
      <c r="E61">
        <v>20</v>
      </c>
      <c r="F61">
        <f t="shared" si="10"/>
        <v>74</v>
      </c>
      <c r="G61" s="3">
        <f t="shared" si="3"/>
        <v>-0.2</v>
      </c>
      <c r="H61">
        <f t="shared" si="11"/>
        <v>66</v>
      </c>
      <c r="I61" s="3">
        <f t="shared" si="4"/>
        <v>-1</v>
      </c>
      <c r="J61">
        <f t="shared" si="5"/>
        <v>70</v>
      </c>
      <c r="K61">
        <f t="shared" si="6"/>
        <v>-8</v>
      </c>
    </row>
    <row r="62" spans="1:11" x14ac:dyDescent="0.2">
      <c r="A62">
        <f t="shared" si="2"/>
        <v>60</v>
      </c>
      <c r="B62">
        <f t="shared" si="0"/>
        <v>7</v>
      </c>
      <c r="C62">
        <f t="shared" si="1"/>
        <v>4</v>
      </c>
      <c r="D62">
        <f t="shared" si="7"/>
        <v>437</v>
      </c>
      <c r="E62">
        <v>30</v>
      </c>
      <c r="F62">
        <f t="shared" si="10"/>
        <v>54</v>
      </c>
      <c r="G62" s="3">
        <f t="shared" si="3"/>
        <v>-0.66666666666666663</v>
      </c>
      <c r="H62">
        <f t="shared" si="11"/>
        <v>62</v>
      </c>
      <c r="I62" s="3">
        <f t="shared" si="4"/>
        <v>-0.13333333333333333</v>
      </c>
      <c r="J62">
        <f t="shared" si="5"/>
        <v>58</v>
      </c>
      <c r="K62">
        <f t="shared" si="6"/>
        <v>8</v>
      </c>
    </row>
    <row r="63" spans="1:11" x14ac:dyDescent="0.2">
      <c r="A63">
        <f t="shared" si="2"/>
        <v>61</v>
      </c>
      <c r="B63">
        <f t="shared" si="0"/>
        <v>7</v>
      </c>
      <c r="C63">
        <f t="shared" si="1"/>
        <v>5</v>
      </c>
      <c r="D63">
        <f t="shared" si="7"/>
        <v>467</v>
      </c>
      <c r="E63">
        <v>30</v>
      </c>
      <c r="F63">
        <f t="shared" si="10"/>
        <v>50</v>
      </c>
      <c r="G63" s="3">
        <f t="shared" si="3"/>
        <v>-0.13333333333333333</v>
      </c>
      <c r="H63">
        <f t="shared" si="11"/>
        <v>42</v>
      </c>
      <c r="I63" s="3">
        <f t="shared" si="4"/>
        <v>-0.66666666666666663</v>
      </c>
      <c r="J63">
        <f t="shared" si="5"/>
        <v>46</v>
      </c>
      <c r="K63">
        <f t="shared" si="6"/>
        <v>-8</v>
      </c>
    </row>
    <row r="64" spans="1:11" x14ac:dyDescent="0.2">
      <c r="A64">
        <f t="shared" si="2"/>
        <v>62</v>
      </c>
      <c r="B64">
        <f t="shared" si="0"/>
        <v>7</v>
      </c>
      <c r="C64">
        <f t="shared" si="1"/>
        <v>6</v>
      </c>
      <c r="D64">
        <f t="shared" si="7"/>
        <v>482</v>
      </c>
      <c r="E64">
        <v>15</v>
      </c>
      <c r="F64">
        <v>40</v>
      </c>
      <c r="G64" s="3">
        <f t="shared" si="3"/>
        <v>-0.66666666666666663</v>
      </c>
      <c r="H64">
        <v>40</v>
      </c>
      <c r="I64" s="3">
        <f t="shared" si="4"/>
        <v>-0.13333333333333333</v>
      </c>
      <c r="J64">
        <f t="shared" si="5"/>
        <v>40</v>
      </c>
      <c r="K64">
        <f t="shared" si="6"/>
        <v>0</v>
      </c>
    </row>
    <row r="65" spans="1:11" x14ac:dyDescent="0.2">
      <c r="A65">
        <f t="shared" si="2"/>
        <v>63</v>
      </c>
      <c r="B65">
        <f t="shared" si="0"/>
        <v>7</v>
      </c>
      <c r="C65">
        <f t="shared" si="1"/>
        <v>7</v>
      </c>
      <c r="D65">
        <f t="shared" si="7"/>
        <v>483</v>
      </c>
      <c r="E65">
        <v>1</v>
      </c>
      <c r="F65">
        <v>40</v>
      </c>
      <c r="G65" s="3">
        <f t="shared" si="3"/>
        <v>0</v>
      </c>
      <c r="H65">
        <v>40</v>
      </c>
      <c r="I65" s="3">
        <f t="shared" si="4"/>
        <v>0</v>
      </c>
      <c r="J65">
        <f t="shared" si="5"/>
        <v>40</v>
      </c>
      <c r="K65">
        <f t="shared" si="6"/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28" workbookViewId="0">
      <selection activeCell="H66" sqref="H66"/>
    </sheetView>
  </sheetViews>
  <sheetFormatPr baseColWidth="10" defaultRowHeight="16" x14ac:dyDescent="0.2"/>
  <cols>
    <col min="1" max="1" width="7.6640625" customWidth="1"/>
    <col min="2" max="2" width="7.1640625" customWidth="1"/>
    <col min="3" max="3" width="5.83203125" customWidth="1"/>
  </cols>
  <sheetData>
    <row r="1" spans="1:11" s="1" customFormat="1" x14ac:dyDescent="0.2">
      <c r="A1" s="1" t="s">
        <v>8</v>
      </c>
      <c r="B1" s="1" t="s">
        <v>6</v>
      </c>
      <c r="C1" s="1" t="s">
        <v>7</v>
      </c>
      <c r="D1" s="1" t="s">
        <v>11</v>
      </c>
      <c r="E1" s="1" t="s">
        <v>12</v>
      </c>
      <c r="F1" s="1" t="s">
        <v>3</v>
      </c>
      <c r="G1" s="1" t="s">
        <v>9</v>
      </c>
      <c r="H1" s="1" t="s">
        <v>4</v>
      </c>
      <c r="I1" s="1" t="s">
        <v>10</v>
      </c>
      <c r="J1" s="1" t="s">
        <v>13</v>
      </c>
      <c r="K1" s="1" t="s">
        <v>14</v>
      </c>
    </row>
    <row r="2" spans="1:11" x14ac:dyDescent="0.2">
      <c r="A2">
        <v>0</v>
      </c>
      <c r="B2">
        <f t="shared" ref="B2:B65" si="0">QUOTIENT(A2,8)</f>
        <v>0</v>
      </c>
      <c r="C2">
        <f t="shared" ref="C2:C65" si="1">MOD(A2,8)</f>
        <v>0</v>
      </c>
      <c r="D2">
        <v>2</v>
      </c>
      <c r="E2">
        <v>1</v>
      </c>
      <c r="F2">
        <v>36</v>
      </c>
      <c r="G2" s="3">
        <v>0</v>
      </c>
      <c r="H2">
        <v>36</v>
      </c>
      <c r="I2" s="3">
        <v>0</v>
      </c>
      <c r="J2">
        <f>AVERAGE(F2,H2)</f>
        <v>36</v>
      </c>
      <c r="K2">
        <f>H2-F2</f>
        <v>0</v>
      </c>
    </row>
    <row r="3" spans="1:11" x14ac:dyDescent="0.2">
      <c r="A3">
        <f t="shared" ref="A3:A65" si="2">A2+1</f>
        <v>1</v>
      </c>
      <c r="B3">
        <f t="shared" si="0"/>
        <v>0</v>
      </c>
      <c r="C3">
        <f t="shared" si="1"/>
        <v>1</v>
      </c>
      <c r="D3">
        <f>D2+E3</f>
        <v>5</v>
      </c>
      <c r="E3">
        <v>3</v>
      </c>
      <c r="F3">
        <v>40</v>
      </c>
      <c r="G3" s="3">
        <f t="shared" ref="G3:G65" si="3">(F3-F2)/(D3-D2)</f>
        <v>1.3333333333333333</v>
      </c>
      <c r="H3">
        <v>48</v>
      </c>
      <c r="I3" s="3">
        <f t="shared" ref="I3:I34" si="4">(H3-H2)/(D3-D2)</f>
        <v>4</v>
      </c>
      <c r="J3">
        <f t="shared" ref="J3:J65" si="5">AVERAGE(F3,H3)</f>
        <v>44</v>
      </c>
      <c r="K3">
        <f t="shared" ref="K3:K65" si="6">H3-F3</f>
        <v>8</v>
      </c>
    </row>
    <row r="4" spans="1:11" x14ac:dyDescent="0.2">
      <c r="A4">
        <f t="shared" si="2"/>
        <v>2</v>
      </c>
      <c r="B4">
        <f t="shared" si="0"/>
        <v>0</v>
      </c>
      <c r="C4">
        <f t="shared" si="1"/>
        <v>2</v>
      </c>
      <c r="D4">
        <f t="shared" ref="D4:D65" si="7">D3+E4</f>
        <v>11</v>
      </c>
      <c r="E4">
        <v>6</v>
      </c>
      <c r="F4">
        <f>MOD(A4+1,2)*(F3+24)+MOD(A4,2)*(F3+8)</f>
        <v>64</v>
      </c>
      <c r="G4" s="3">
        <f t="shared" si="3"/>
        <v>4</v>
      </c>
      <c r="H4">
        <f>MOD(A4,2)*(H3+24)+MOD(A4+1,2)*(H3+8)</f>
        <v>56</v>
      </c>
      <c r="I4" s="3">
        <f t="shared" si="4"/>
        <v>1.3333333333333333</v>
      </c>
      <c r="J4">
        <f t="shared" si="5"/>
        <v>60</v>
      </c>
      <c r="K4">
        <f t="shared" si="6"/>
        <v>-8</v>
      </c>
    </row>
    <row r="5" spans="1:11" x14ac:dyDescent="0.2">
      <c r="A5">
        <f t="shared" si="2"/>
        <v>3</v>
      </c>
      <c r="B5">
        <f t="shared" si="0"/>
        <v>0</v>
      </c>
      <c r="C5">
        <f t="shared" si="1"/>
        <v>3</v>
      </c>
      <c r="D5">
        <f t="shared" si="7"/>
        <v>17</v>
      </c>
      <c r="E5">
        <v>6</v>
      </c>
      <c r="F5">
        <f t="shared" ref="F5:F32" si="8">MOD(A5+1,2)*(F4+24)+MOD(A5,2)*(F4+8)</f>
        <v>72</v>
      </c>
      <c r="G5" s="3">
        <f t="shared" si="3"/>
        <v>1.3333333333333333</v>
      </c>
      <c r="H5">
        <f t="shared" ref="H5:H32" si="9">MOD(A5,2)*(H4+24)+MOD(A5+1,2)*(H4+8)</f>
        <v>80</v>
      </c>
      <c r="I5" s="3">
        <f t="shared" si="4"/>
        <v>4</v>
      </c>
      <c r="J5">
        <f t="shared" si="5"/>
        <v>76</v>
      </c>
      <c r="K5">
        <f t="shared" si="6"/>
        <v>8</v>
      </c>
    </row>
    <row r="6" spans="1:11" x14ac:dyDescent="0.2">
      <c r="A6">
        <f t="shared" si="2"/>
        <v>4</v>
      </c>
      <c r="B6">
        <f t="shared" si="0"/>
        <v>0</v>
      </c>
      <c r="C6">
        <f t="shared" si="1"/>
        <v>4</v>
      </c>
      <c r="D6">
        <f t="shared" si="7"/>
        <v>23</v>
      </c>
      <c r="E6">
        <v>6</v>
      </c>
      <c r="F6">
        <f t="shared" si="8"/>
        <v>96</v>
      </c>
      <c r="G6" s="3">
        <f t="shared" si="3"/>
        <v>4</v>
      </c>
      <c r="H6">
        <f t="shared" si="9"/>
        <v>88</v>
      </c>
      <c r="I6" s="3">
        <f t="shared" si="4"/>
        <v>1.3333333333333333</v>
      </c>
      <c r="J6">
        <f t="shared" si="5"/>
        <v>92</v>
      </c>
      <c r="K6">
        <f t="shared" si="6"/>
        <v>-8</v>
      </c>
    </row>
    <row r="7" spans="1:11" x14ac:dyDescent="0.2">
      <c r="A7">
        <f t="shared" si="2"/>
        <v>5</v>
      </c>
      <c r="B7">
        <f t="shared" si="0"/>
        <v>0</v>
      </c>
      <c r="C7">
        <f t="shared" si="1"/>
        <v>5</v>
      </c>
      <c r="D7">
        <f t="shared" si="7"/>
        <v>29</v>
      </c>
      <c r="E7">
        <v>6</v>
      </c>
      <c r="F7">
        <f t="shared" si="8"/>
        <v>104</v>
      </c>
      <c r="G7" s="3">
        <f t="shared" si="3"/>
        <v>1.3333333333333333</v>
      </c>
      <c r="H7">
        <f t="shared" si="9"/>
        <v>112</v>
      </c>
      <c r="I7" s="3">
        <f t="shared" si="4"/>
        <v>4</v>
      </c>
      <c r="J7">
        <f t="shared" si="5"/>
        <v>108</v>
      </c>
      <c r="K7">
        <f t="shared" si="6"/>
        <v>8</v>
      </c>
    </row>
    <row r="8" spans="1:11" x14ac:dyDescent="0.2">
      <c r="A8">
        <f t="shared" si="2"/>
        <v>6</v>
      </c>
      <c r="B8">
        <f t="shared" si="0"/>
        <v>0</v>
      </c>
      <c r="C8">
        <f t="shared" si="1"/>
        <v>6</v>
      </c>
      <c r="D8">
        <f t="shared" si="7"/>
        <v>35</v>
      </c>
      <c r="E8">
        <v>6</v>
      </c>
      <c r="F8">
        <f t="shared" si="8"/>
        <v>128</v>
      </c>
      <c r="G8" s="3">
        <f t="shared" si="3"/>
        <v>4</v>
      </c>
      <c r="H8">
        <f t="shared" si="9"/>
        <v>120</v>
      </c>
      <c r="I8" s="3">
        <f t="shared" si="4"/>
        <v>1.3333333333333333</v>
      </c>
      <c r="J8">
        <f t="shared" si="5"/>
        <v>124</v>
      </c>
      <c r="K8">
        <f t="shared" si="6"/>
        <v>-8</v>
      </c>
    </row>
    <row r="9" spans="1:11" x14ac:dyDescent="0.2">
      <c r="A9">
        <f t="shared" si="2"/>
        <v>7</v>
      </c>
      <c r="B9">
        <f t="shared" si="0"/>
        <v>0</v>
      </c>
      <c r="C9">
        <f t="shared" si="1"/>
        <v>7</v>
      </c>
      <c r="D9">
        <f t="shared" si="7"/>
        <v>41</v>
      </c>
      <c r="E9">
        <v>6</v>
      </c>
      <c r="F9">
        <f t="shared" si="8"/>
        <v>136</v>
      </c>
      <c r="G9" s="3">
        <f t="shared" si="3"/>
        <v>1.3333333333333333</v>
      </c>
      <c r="H9">
        <f t="shared" si="9"/>
        <v>144</v>
      </c>
      <c r="I9" s="3">
        <f t="shared" si="4"/>
        <v>4</v>
      </c>
      <c r="J9">
        <f t="shared" si="5"/>
        <v>140</v>
      </c>
      <c r="K9">
        <f t="shared" si="6"/>
        <v>8</v>
      </c>
    </row>
    <row r="10" spans="1:11" x14ac:dyDescent="0.2">
      <c r="A10">
        <f t="shared" si="2"/>
        <v>8</v>
      </c>
      <c r="B10">
        <f t="shared" si="0"/>
        <v>1</v>
      </c>
      <c r="C10">
        <f t="shared" si="1"/>
        <v>0</v>
      </c>
      <c r="D10">
        <f t="shared" si="7"/>
        <v>47</v>
      </c>
      <c r="E10">
        <v>6</v>
      </c>
      <c r="F10">
        <f t="shared" si="8"/>
        <v>160</v>
      </c>
      <c r="G10" s="3">
        <f t="shared" si="3"/>
        <v>4</v>
      </c>
      <c r="H10">
        <f t="shared" si="9"/>
        <v>152</v>
      </c>
      <c r="I10" s="3">
        <f t="shared" si="4"/>
        <v>1.3333333333333333</v>
      </c>
      <c r="J10">
        <f t="shared" si="5"/>
        <v>156</v>
      </c>
      <c r="K10">
        <f t="shared" si="6"/>
        <v>-8</v>
      </c>
    </row>
    <row r="11" spans="1:11" x14ac:dyDescent="0.2">
      <c r="A11">
        <f t="shared" si="2"/>
        <v>9</v>
      </c>
      <c r="B11">
        <f t="shared" si="0"/>
        <v>1</v>
      </c>
      <c r="C11">
        <f t="shared" si="1"/>
        <v>1</v>
      </c>
      <c r="D11">
        <f t="shared" si="7"/>
        <v>53</v>
      </c>
      <c r="E11">
        <v>6</v>
      </c>
      <c r="F11">
        <f t="shared" si="8"/>
        <v>168</v>
      </c>
      <c r="G11" s="3">
        <f t="shared" si="3"/>
        <v>1.3333333333333333</v>
      </c>
      <c r="H11">
        <f t="shared" si="9"/>
        <v>176</v>
      </c>
      <c r="I11" s="3">
        <f t="shared" si="4"/>
        <v>4</v>
      </c>
      <c r="J11">
        <f t="shared" si="5"/>
        <v>172</v>
      </c>
      <c r="K11">
        <f t="shared" si="6"/>
        <v>8</v>
      </c>
    </row>
    <row r="12" spans="1:11" x14ac:dyDescent="0.2">
      <c r="A12">
        <f t="shared" si="2"/>
        <v>10</v>
      </c>
      <c r="B12">
        <f t="shared" si="0"/>
        <v>1</v>
      </c>
      <c r="C12">
        <f t="shared" si="1"/>
        <v>2</v>
      </c>
      <c r="D12">
        <f t="shared" si="7"/>
        <v>59</v>
      </c>
      <c r="E12">
        <v>6</v>
      </c>
      <c r="F12">
        <f t="shared" si="8"/>
        <v>192</v>
      </c>
      <c r="G12" s="3">
        <f t="shared" si="3"/>
        <v>4</v>
      </c>
      <c r="H12">
        <f t="shared" si="9"/>
        <v>184</v>
      </c>
      <c r="I12" s="3">
        <f t="shared" si="4"/>
        <v>1.3333333333333333</v>
      </c>
      <c r="J12">
        <f t="shared" si="5"/>
        <v>188</v>
      </c>
      <c r="K12">
        <f t="shared" si="6"/>
        <v>-8</v>
      </c>
    </row>
    <row r="13" spans="1:11" x14ac:dyDescent="0.2">
      <c r="A13">
        <f t="shared" si="2"/>
        <v>11</v>
      </c>
      <c r="B13">
        <f t="shared" si="0"/>
        <v>1</v>
      </c>
      <c r="C13">
        <f t="shared" si="1"/>
        <v>3</v>
      </c>
      <c r="D13">
        <f t="shared" si="7"/>
        <v>65</v>
      </c>
      <c r="E13">
        <v>6</v>
      </c>
      <c r="F13">
        <f t="shared" si="8"/>
        <v>200</v>
      </c>
      <c r="G13" s="3">
        <f t="shared" si="3"/>
        <v>1.3333333333333333</v>
      </c>
      <c r="H13">
        <f t="shared" si="9"/>
        <v>208</v>
      </c>
      <c r="I13" s="3">
        <f t="shared" si="4"/>
        <v>4</v>
      </c>
      <c r="J13">
        <f t="shared" si="5"/>
        <v>204</v>
      </c>
      <c r="K13">
        <f t="shared" si="6"/>
        <v>8</v>
      </c>
    </row>
    <row r="14" spans="1:11" x14ac:dyDescent="0.2">
      <c r="A14">
        <f t="shared" si="2"/>
        <v>12</v>
      </c>
      <c r="B14">
        <f t="shared" si="0"/>
        <v>1</v>
      </c>
      <c r="C14">
        <f t="shared" si="1"/>
        <v>4</v>
      </c>
      <c r="D14">
        <f t="shared" si="7"/>
        <v>71</v>
      </c>
      <c r="E14">
        <v>6</v>
      </c>
      <c r="F14">
        <f t="shared" si="8"/>
        <v>224</v>
      </c>
      <c r="G14" s="3">
        <f t="shared" si="3"/>
        <v>4</v>
      </c>
      <c r="H14">
        <f t="shared" si="9"/>
        <v>216</v>
      </c>
      <c r="I14" s="3">
        <f t="shared" si="4"/>
        <v>1.3333333333333333</v>
      </c>
      <c r="J14">
        <f t="shared" si="5"/>
        <v>220</v>
      </c>
      <c r="K14">
        <f t="shared" si="6"/>
        <v>-8</v>
      </c>
    </row>
    <row r="15" spans="1:11" x14ac:dyDescent="0.2">
      <c r="A15">
        <f t="shared" si="2"/>
        <v>13</v>
      </c>
      <c r="B15">
        <f t="shared" si="0"/>
        <v>1</v>
      </c>
      <c r="C15">
        <f t="shared" si="1"/>
        <v>5</v>
      </c>
      <c r="D15">
        <f t="shared" si="7"/>
        <v>77</v>
      </c>
      <c r="E15">
        <v>6</v>
      </c>
      <c r="F15">
        <f t="shared" si="8"/>
        <v>232</v>
      </c>
      <c r="G15" s="3">
        <f t="shared" si="3"/>
        <v>1.3333333333333333</v>
      </c>
      <c r="H15">
        <f t="shared" si="9"/>
        <v>240</v>
      </c>
      <c r="I15" s="3">
        <f t="shared" si="4"/>
        <v>4</v>
      </c>
      <c r="J15">
        <f t="shared" si="5"/>
        <v>236</v>
      </c>
      <c r="K15">
        <f t="shared" si="6"/>
        <v>8</v>
      </c>
    </row>
    <row r="16" spans="1:11" x14ac:dyDescent="0.2">
      <c r="A16">
        <f t="shared" si="2"/>
        <v>14</v>
      </c>
      <c r="B16">
        <f t="shared" si="0"/>
        <v>1</v>
      </c>
      <c r="C16">
        <f t="shared" si="1"/>
        <v>6</v>
      </c>
      <c r="D16">
        <f t="shared" si="7"/>
        <v>83</v>
      </c>
      <c r="E16">
        <v>6</v>
      </c>
      <c r="F16">
        <f t="shared" si="8"/>
        <v>256</v>
      </c>
      <c r="G16" s="3">
        <f t="shared" si="3"/>
        <v>4</v>
      </c>
      <c r="H16">
        <f t="shared" si="9"/>
        <v>248</v>
      </c>
      <c r="I16" s="3">
        <f t="shared" si="4"/>
        <v>1.3333333333333333</v>
      </c>
      <c r="J16">
        <f t="shared" si="5"/>
        <v>252</v>
      </c>
      <c r="K16">
        <f t="shared" si="6"/>
        <v>-8</v>
      </c>
    </row>
    <row r="17" spans="1:11" x14ac:dyDescent="0.2">
      <c r="A17">
        <f t="shared" si="2"/>
        <v>15</v>
      </c>
      <c r="B17">
        <f t="shared" si="0"/>
        <v>1</v>
      </c>
      <c r="C17">
        <f t="shared" si="1"/>
        <v>7</v>
      </c>
      <c r="D17">
        <f t="shared" si="7"/>
        <v>89</v>
      </c>
      <c r="E17">
        <v>6</v>
      </c>
      <c r="F17">
        <f t="shared" si="8"/>
        <v>264</v>
      </c>
      <c r="G17" s="3">
        <f t="shared" si="3"/>
        <v>1.3333333333333333</v>
      </c>
      <c r="H17">
        <f t="shared" si="9"/>
        <v>272</v>
      </c>
      <c r="I17" s="3">
        <f t="shared" si="4"/>
        <v>4</v>
      </c>
      <c r="J17">
        <f t="shared" si="5"/>
        <v>268</v>
      </c>
      <c r="K17">
        <f t="shared" si="6"/>
        <v>8</v>
      </c>
    </row>
    <row r="18" spans="1:11" x14ac:dyDescent="0.2">
      <c r="A18">
        <f t="shared" si="2"/>
        <v>16</v>
      </c>
      <c r="B18">
        <f t="shared" si="0"/>
        <v>2</v>
      </c>
      <c r="C18">
        <f t="shared" si="1"/>
        <v>0</v>
      </c>
      <c r="D18">
        <f t="shared" si="7"/>
        <v>95</v>
      </c>
      <c r="E18">
        <v>6</v>
      </c>
      <c r="F18">
        <f t="shared" si="8"/>
        <v>288</v>
      </c>
      <c r="G18" s="3">
        <f t="shared" si="3"/>
        <v>4</v>
      </c>
      <c r="H18">
        <f t="shared" si="9"/>
        <v>280</v>
      </c>
      <c r="I18" s="3">
        <f t="shared" si="4"/>
        <v>1.3333333333333333</v>
      </c>
      <c r="J18">
        <f t="shared" si="5"/>
        <v>284</v>
      </c>
      <c r="K18">
        <f t="shared" si="6"/>
        <v>-8</v>
      </c>
    </row>
    <row r="19" spans="1:11" x14ac:dyDescent="0.2">
      <c r="A19">
        <f t="shared" si="2"/>
        <v>17</v>
      </c>
      <c r="B19">
        <f t="shared" si="0"/>
        <v>2</v>
      </c>
      <c r="C19">
        <f t="shared" si="1"/>
        <v>1</v>
      </c>
      <c r="D19">
        <f t="shared" si="7"/>
        <v>101</v>
      </c>
      <c r="E19">
        <v>6</v>
      </c>
      <c r="F19">
        <f t="shared" si="8"/>
        <v>296</v>
      </c>
      <c r="G19" s="3">
        <f t="shared" si="3"/>
        <v>1.3333333333333333</v>
      </c>
      <c r="H19">
        <f t="shared" si="9"/>
        <v>304</v>
      </c>
      <c r="I19" s="3">
        <f t="shared" si="4"/>
        <v>4</v>
      </c>
      <c r="J19">
        <f t="shared" si="5"/>
        <v>300</v>
      </c>
      <c r="K19">
        <f t="shared" si="6"/>
        <v>8</v>
      </c>
    </row>
    <row r="20" spans="1:11" x14ac:dyDescent="0.2">
      <c r="A20">
        <f t="shared" si="2"/>
        <v>18</v>
      </c>
      <c r="B20">
        <f t="shared" si="0"/>
        <v>2</v>
      </c>
      <c r="C20">
        <f t="shared" si="1"/>
        <v>2</v>
      </c>
      <c r="D20">
        <f t="shared" si="7"/>
        <v>107</v>
      </c>
      <c r="E20">
        <v>6</v>
      </c>
      <c r="F20">
        <f t="shared" si="8"/>
        <v>320</v>
      </c>
      <c r="G20" s="3">
        <f t="shared" si="3"/>
        <v>4</v>
      </c>
      <c r="H20">
        <f t="shared" si="9"/>
        <v>312</v>
      </c>
      <c r="I20" s="3">
        <f t="shared" si="4"/>
        <v>1.3333333333333333</v>
      </c>
      <c r="J20">
        <f t="shared" si="5"/>
        <v>316</v>
      </c>
      <c r="K20">
        <f t="shared" si="6"/>
        <v>-8</v>
      </c>
    </row>
    <row r="21" spans="1:11" x14ac:dyDescent="0.2">
      <c r="A21">
        <f t="shared" si="2"/>
        <v>19</v>
      </c>
      <c r="B21">
        <f t="shared" si="0"/>
        <v>2</v>
      </c>
      <c r="C21">
        <f t="shared" si="1"/>
        <v>3</v>
      </c>
      <c r="D21">
        <f t="shared" si="7"/>
        <v>113</v>
      </c>
      <c r="E21">
        <v>6</v>
      </c>
      <c r="F21">
        <f t="shared" si="8"/>
        <v>328</v>
      </c>
      <c r="G21" s="3">
        <f t="shared" si="3"/>
        <v>1.3333333333333333</v>
      </c>
      <c r="H21">
        <f t="shared" si="9"/>
        <v>336</v>
      </c>
      <c r="I21" s="3">
        <f t="shared" si="4"/>
        <v>4</v>
      </c>
      <c r="J21">
        <f t="shared" si="5"/>
        <v>332</v>
      </c>
      <c r="K21">
        <f t="shared" si="6"/>
        <v>8</v>
      </c>
    </row>
    <row r="22" spans="1:11" x14ac:dyDescent="0.2">
      <c r="A22">
        <f t="shared" si="2"/>
        <v>20</v>
      </c>
      <c r="B22">
        <f t="shared" si="0"/>
        <v>2</v>
      </c>
      <c r="C22">
        <f t="shared" si="1"/>
        <v>4</v>
      </c>
      <c r="D22">
        <f t="shared" si="7"/>
        <v>119</v>
      </c>
      <c r="E22">
        <v>6</v>
      </c>
      <c r="F22">
        <f t="shared" si="8"/>
        <v>352</v>
      </c>
      <c r="G22" s="3">
        <f t="shared" si="3"/>
        <v>4</v>
      </c>
      <c r="H22">
        <f t="shared" si="9"/>
        <v>344</v>
      </c>
      <c r="I22" s="3">
        <f t="shared" si="4"/>
        <v>1.3333333333333333</v>
      </c>
      <c r="J22">
        <f t="shared" si="5"/>
        <v>348</v>
      </c>
      <c r="K22">
        <f t="shared" si="6"/>
        <v>-8</v>
      </c>
    </row>
    <row r="23" spans="1:11" x14ac:dyDescent="0.2">
      <c r="A23">
        <f t="shared" si="2"/>
        <v>21</v>
      </c>
      <c r="B23">
        <f t="shared" si="0"/>
        <v>2</v>
      </c>
      <c r="C23">
        <f t="shared" si="1"/>
        <v>5</v>
      </c>
      <c r="D23">
        <f t="shared" si="7"/>
        <v>125</v>
      </c>
      <c r="E23">
        <v>6</v>
      </c>
      <c r="F23">
        <f t="shared" si="8"/>
        <v>360</v>
      </c>
      <c r="G23" s="3">
        <f t="shared" si="3"/>
        <v>1.3333333333333333</v>
      </c>
      <c r="H23">
        <f t="shared" si="9"/>
        <v>368</v>
      </c>
      <c r="I23" s="3">
        <f t="shared" si="4"/>
        <v>4</v>
      </c>
      <c r="J23">
        <f t="shared" si="5"/>
        <v>364</v>
      </c>
      <c r="K23">
        <f t="shared" si="6"/>
        <v>8</v>
      </c>
    </row>
    <row r="24" spans="1:11" x14ac:dyDescent="0.2">
      <c r="A24">
        <f t="shared" si="2"/>
        <v>22</v>
      </c>
      <c r="B24">
        <f t="shared" si="0"/>
        <v>2</v>
      </c>
      <c r="C24">
        <f t="shared" si="1"/>
        <v>6</v>
      </c>
      <c r="D24">
        <f t="shared" si="7"/>
        <v>131</v>
      </c>
      <c r="E24">
        <v>6</v>
      </c>
      <c r="F24">
        <f t="shared" si="8"/>
        <v>384</v>
      </c>
      <c r="G24" s="3">
        <f t="shared" si="3"/>
        <v>4</v>
      </c>
      <c r="H24">
        <f t="shared" si="9"/>
        <v>376</v>
      </c>
      <c r="I24" s="3">
        <f t="shared" si="4"/>
        <v>1.3333333333333333</v>
      </c>
      <c r="J24">
        <f t="shared" si="5"/>
        <v>380</v>
      </c>
      <c r="K24">
        <f t="shared" si="6"/>
        <v>-8</v>
      </c>
    </row>
    <row r="25" spans="1:11" x14ac:dyDescent="0.2">
      <c r="A25">
        <f t="shared" si="2"/>
        <v>23</v>
      </c>
      <c r="B25">
        <f t="shared" si="0"/>
        <v>2</v>
      </c>
      <c r="C25">
        <f t="shared" si="1"/>
        <v>7</v>
      </c>
      <c r="D25">
        <f t="shared" si="7"/>
        <v>137</v>
      </c>
      <c r="E25">
        <v>6</v>
      </c>
      <c r="F25">
        <f t="shared" si="8"/>
        <v>392</v>
      </c>
      <c r="G25" s="3">
        <f t="shared" si="3"/>
        <v>1.3333333333333333</v>
      </c>
      <c r="H25">
        <f t="shared" si="9"/>
        <v>400</v>
      </c>
      <c r="I25" s="3">
        <f t="shared" si="4"/>
        <v>4</v>
      </c>
      <c r="J25">
        <f t="shared" si="5"/>
        <v>396</v>
      </c>
      <c r="K25">
        <f t="shared" si="6"/>
        <v>8</v>
      </c>
    </row>
    <row r="26" spans="1:11" x14ac:dyDescent="0.2">
      <c r="A26">
        <f t="shared" si="2"/>
        <v>24</v>
      </c>
      <c r="B26">
        <f t="shared" si="0"/>
        <v>3</v>
      </c>
      <c r="C26">
        <f t="shared" si="1"/>
        <v>0</v>
      </c>
      <c r="D26">
        <f t="shared" si="7"/>
        <v>143</v>
      </c>
      <c r="E26">
        <v>6</v>
      </c>
      <c r="F26">
        <f t="shared" si="8"/>
        <v>416</v>
      </c>
      <c r="G26" s="3">
        <f t="shared" si="3"/>
        <v>4</v>
      </c>
      <c r="H26">
        <f t="shared" si="9"/>
        <v>408</v>
      </c>
      <c r="I26" s="3">
        <f t="shared" si="4"/>
        <v>1.3333333333333333</v>
      </c>
      <c r="J26">
        <f t="shared" si="5"/>
        <v>412</v>
      </c>
      <c r="K26">
        <f t="shared" si="6"/>
        <v>-8</v>
      </c>
    </row>
    <row r="27" spans="1:11" x14ac:dyDescent="0.2">
      <c r="A27">
        <f t="shared" si="2"/>
        <v>25</v>
      </c>
      <c r="B27">
        <f t="shared" si="0"/>
        <v>3</v>
      </c>
      <c r="C27">
        <f t="shared" si="1"/>
        <v>1</v>
      </c>
      <c r="D27">
        <f t="shared" si="7"/>
        <v>149</v>
      </c>
      <c r="E27">
        <v>6</v>
      </c>
      <c r="F27">
        <f t="shared" si="8"/>
        <v>424</v>
      </c>
      <c r="G27" s="3">
        <f t="shared" si="3"/>
        <v>1.3333333333333333</v>
      </c>
      <c r="H27">
        <f t="shared" si="9"/>
        <v>432</v>
      </c>
      <c r="I27" s="3">
        <f t="shared" si="4"/>
        <v>4</v>
      </c>
      <c r="J27">
        <f t="shared" si="5"/>
        <v>428</v>
      </c>
      <c r="K27">
        <f t="shared" si="6"/>
        <v>8</v>
      </c>
    </row>
    <row r="28" spans="1:11" x14ac:dyDescent="0.2">
      <c r="A28">
        <f t="shared" si="2"/>
        <v>26</v>
      </c>
      <c r="B28">
        <f t="shared" si="0"/>
        <v>3</v>
      </c>
      <c r="C28">
        <f t="shared" si="1"/>
        <v>2</v>
      </c>
      <c r="D28">
        <f t="shared" si="7"/>
        <v>155</v>
      </c>
      <c r="E28">
        <v>6</v>
      </c>
      <c r="F28">
        <f t="shared" si="8"/>
        <v>448</v>
      </c>
      <c r="G28" s="3">
        <f t="shared" si="3"/>
        <v>4</v>
      </c>
      <c r="H28">
        <f t="shared" si="9"/>
        <v>440</v>
      </c>
      <c r="I28" s="3">
        <f t="shared" si="4"/>
        <v>1.3333333333333333</v>
      </c>
      <c r="J28">
        <f t="shared" si="5"/>
        <v>444</v>
      </c>
      <c r="K28">
        <f t="shared" si="6"/>
        <v>-8</v>
      </c>
    </row>
    <row r="29" spans="1:11" x14ac:dyDescent="0.2">
      <c r="A29">
        <f t="shared" si="2"/>
        <v>27</v>
      </c>
      <c r="B29">
        <f t="shared" si="0"/>
        <v>3</v>
      </c>
      <c r="C29">
        <f t="shared" si="1"/>
        <v>3</v>
      </c>
      <c r="D29">
        <f t="shared" si="7"/>
        <v>161</v>
      </c>
      <c r="E29">
        <v>6</v>
      </c>
      <c r="F29">
        <f t="shared" si="8"/>
        <v>456</v>
      </c>
      <c r="G29" s="3">
        <f t="shared" si="3"/>
        <v>1.3333333333333333</v>
      </c>
      <c r="H29">
        <f t="shared" si="9"/>
        <v>464</v>
      </c>
      <c r="I29" s="3">
        <f t="shared" si="4"/>
        <v>4</v>
      </c>
      <c r="J29">
        <f t="shared" si="5"/>
        <v>460</v>
      </c>
      <c r="K29">
        <f t="shared" si="6"/>
        <v>8</v>
      </c>
    </row>
    <row r="30" spans="1:11" x14ac:dyDescent="0.2">
      <c r="A30">
        <f t="shared" si="2"/>
        <v>28</v>
      </c>
      <c r="B30">
        <f t="shared" si="0"/>
        <v>3</v>
      </c>
      <c r="C30">
        <f t="shared" si="1"/>
        <v>4</v>
      </c>
      <c r="D30">
        <f t="shared" si="7"/>
        <v>167</v>
      </c>
      <c r="E30">
        <v>6</v>
      </c>
      <c r="F30">
        <f t="shared" si="8"/>
        <v>480</v>
      </c>
      <c r="G30" s="3">
        <f t="shared" si="3"/>
        <v>4</v>
      </c>
      <c r="H30">
        <f t="shared" si="9"/>
        <v>472</v>
      </c>
      <c r="I30" s="3">
        <f t="shared" si="4"/>
        <v>1.3333333333333333</v>
      </c>
      <c r="J30">
        <f t="shared" si="5"/>
        <v>476</v>
      </c>
      <c r="K30">
        <f t="shared" si="6"/>
        <v>-8</v>
      </c>
    </row>
    <row r="31" spans="1:11" x14ac:dyDescent="0.2">
      <c r="A31">
        <f t="shared" si="2"/>
        <v>29</v>
      </c>
      <c r="B31">
        <f t="shared" si="0"/>
        <v>3</v>
      </c>
      <c r="C31">
        <f t="shared" si="1"/>
        <v>5</v>
      </c>
      <c r="D31">
        <f t="shared" si="7"/>
        <v>173</v>
      </c>
      <c r="E31">
        <v>6</v>
      </c>
      <c r="F31">
        <f t="shared" si="8"/>
        <v>488</v>
      </c>
      <c r="G31" s="3">
        <f t="shared" si="3"/>
        <v>1.3333333333333333</v>
      </c>
      <c r="H31">
        <f t="shared" si="9"/>
        <v>496</v>
      </c>
      <c r="I31" s="3">
        <f t="shared" si="4"/>
        <v>4</v>
      </c>
      <c r="J31">
        <f t="shared" si="5"/>
        <v>492</v>
      </c>
      <c r="K31">
        <f t="shared" si="6"/>
        <v>8</v>
      </c>
    </row>
    <row r="32" spans="1:11" x14ac:dyDescent="0.2">
      <c r="A32" s="2">
        <f t="shared" si="2"/>
        <v>30</v>
      </c>
      <c r="B32" s="2">
        <f t="shared" si="0"/>
        <v>3</v>
      </c>
      <c r="C32" s="2">
        <f t="shared" si="1"/>
        <v>6</v>
      </c>
      <c r="D32">
        <f t="shared" si="7"/>
        <v>179</v>
      </c>
      <c r="E32" s="2">
        <v>6</v>
      </c>
      <c r="F32">
        <f t="shared" si="8"/>
        <v>512</v>
      </c>
      <c r="G32" s="4">
        <f t="shared" si="3"/>
        <v>4</v>
      </c>
      <c r="H32">
        <f t="shared" si="9"/>
        <v>504</v>
      </c>
      <c r="I32" s="3">
        <f t="shared" si="4"/>
        <v>1.3333333333333333</v>
      </c>
      <c r="J32">
        <f t="shared" si="5"/>
        <v>508</v>
      </c>
      <c r="K32">
        <f t="shared" si="6"/>
        <v>-8</v>
      </c>
    </row>
    <row r="33" spans="1:11" x14ac:dyDescent="0.2">
      <c r="A33" s="2">
        <f t="shared" si="2"/>
        <v>31</v>
      </c>
      <c r="B33" s="2">
        <f t="shared" si="0"/>
        <v>3</v>
      </c>
      <c r="C33" s="2">
        <f t="shared" si="1"/>
        <v>7</v>
      </c>
      <c r="D33">
        <f t="shared" si="7"/>
        <v>182</v>
      </c>
      <c r="E33" s="2">
        <v>3</v>
      </c>
      <c r="F33">
        <v>516</v>
      </c>
      <c r="G33" s="4">
        <f t="shared" si="3"/>
        <v>1.3333333333333333</v>
      </c>
      <c r="H33">
        <v>516</v>
      </c>
      <c r="I33" s="3">
        <f t="shared" si="4"/>
        <v>4</v>
      </c>
      <c r="J33">
        <f t="shared" si="5"/>
        <v>516</v>
      </c>
      <c r="K33">
        <f t="shared" si="6"/>
        <v>0</v>
      </c>
    </row>
    <row r="34" spans="1:11" x14ac:dyDescent="0.2">
      <c r="A34" s="2">
        <f t="shared" si="2"/>
        <v>32</v>
      </c>
      <c r="B34" s="2">
        <f t="shared" si="0"/>
        <v>4</v>
      </c>
      <c r="C34" s="2">
        <f t="shared" si="1"/>
        <v>0</v>
      </c>
      <c r="D34">
        <f t="shared" si="7"/>
        <v>185</v>
      </c>
      <c r="E34" s="2">
        <v>3</v>
      </c>
      <c r="F34">
        <v>504</v>
      </c>
      <c r="G34" s="4">
        <f t="shared" si="3"/>
        <v>-4</v>
      </c>
      <c r="H34">
        <v>512</v>
      </c>
      <c r="I34" s="3">
        <f t="shared" si="4"/>
        <v>-1.3333333333333333</v>
      </c>
      <c r="J34">
        <f t="shared" si="5"/>
        <v>508</v>
      </c>
      <c r="K34">
        <f t="shared" si="6"/>
        <v>8</v>
      </c>
    </row>
    <row r="35" spans="1:11" x14ac:dyDescent="0.2">
      <c r="A35">
        <f t="shared" si="2"/>
        <v>33</v>
      </c>
      <c r="B35">
        <f t="shared" si="0"/>
        <v>4</v>
      </c>
      <c r="C35">
        <f t="shared" si="1"/>
        <v>1</v>
      </c>
      <c r="D35">
        <f t="shared" si="7"/>
        <v>191</v>
      </c>
      <c r="E35">
        <v>6</v>
      </c>
      <c r="F35">
        <f t="shared" ref="F35:F63" si="10">MOD(A35+1,2)*(F34-24)+MOD(A35,2)*(F34-8)</f>
        <v>496</v>
      </c>
      <c r="G35" s="3">
        <f t="shared" si="3"/>
        <v>-1.3333333333333333</v>
      </c>
      <c r="H35">
        <f t="shared" ref="H35:H63" si="11">MOD(A35,2)*(H34-24)+MOD(A35+1,2)*(H34-8)</f>
        <v>488</v>
      </c>
      <c r="I35" s="3">
        <f t="shared" ref="I35:I65" si="12">(H35-H34)/(D35-D34)</f>
        <v>-4</v>
      </c>
      <c r="J35">
        <f t="shared" si="5"/>
        <v>492</v>
      </c>
      <c r="K35">
        <f t="shared" si="6"/>
        <v>-8</v>
      </c>
    </row>
    <row r="36" spans="1:11" x14ac:dyDescent="0.2">
      <c r="A36">
        <f t="shared" si="2"/>
        <v>34</v>
      </c>
      <c r="B36">
        <f t="shared" si="0"/>
        <v>4</v>
      </c>
      <c r="C36">
        <f t="shared" si="1"/>
        <v>2</v>
      </c>
      <c r="D36">
        <f t="shared" si="7"/>
        <v>197</v>
      </c>
      <c r="E36">
        <v>6</v>
      </c>
      <c r="F36">
        <f t="shared" si="10"/>
        <v>472</v>
      </c>
      <c r="G36" s="3">
        <f t="shared" si="3"/>
        <v>-4</v>
      </c>
      <c r="H36">
        <f t="shared" si="11"/>
        <v>480</v>
      </c>
      <c r="I36" s="3">
        <f t="shared" si="12"/>
        <v>-1.3333333333333333</v>
      </c>
      <c r="J36">
        <f t="shared" si="5"/>
        <v>476</v>
      </c>
      <c r="K36">
        <f t="shared" si="6"/>
        <v>8</v>
      </c>
    </row>
    <row r="37" spans="1:11" x14ac:dyDescent="0.2">
      <c r="A37">
        <f t="shared" si="2"/>
        <v>35</v>
      </c>
      <c r="B37">
        <f t="shared" si="0"/>
        <v>4</v>
      </c>
      <c r="C37">
        <f t="shared" si="1"/>
        <v>3</v>
      </c>
      <c r="D37">
        <f t="shared" si="7"/>
        <v>203</v>
      </c>
      <c r="E37">
        <v>6</v>
      </c>
      <c r="F37">
        <f t="shared" si="10"/>
        <v>464</v>
      </c>
      <c r="G37" s="3">
        <f t="shared" si="3"/>
        <v>-1.3333333333333333</v>
      </c>
      <c r="H37">
        <f t="shared" si="11"/>
        <v>456</v>
      </c>
      <c r="I37" s="3">
        <f t="shared" si="12"/>
        <v>-4</v>
      </c>
      <c r="J37">
        <f t="shared" si="5"/>
        <v>460</v>
      </c>
      <c r="K37">
        <f t="shared" si="6"/>
        <v>-8</v>
      </c>
    </row>
    <row r="38" spans="1:11" x14ac:dyDescent="0.2">
      <c r="A38">
        <f t="shared" si="2"/>
        <v>36</v>
      </c>
      <c r="B38">
        <f t="shared" si="0"/>
        <v>4</v>
      </c>
      <c r="C38">
        <f t="shared" si="1"/>
        <v>4</v>
      </c>
      <c r="D38">
        <f t="shared" si="7"/>
        <v>209</v>
      </c>
      <c r="E38">
        <v>6</v>
      </c>
      <c r="F38">
        <f t="shared" si="10"/>
        <v>440</v>
      </c>
      <c r="G38" s="3">
        <f t="shared" si="3"/>
        <v>-4</v>
      </c>
      <c r="H38">
        <f t="shared" si="11"/>
        <v>448</v>
      </c>
      <c r="I38" s="3">
        <f t="shared" si="12"/>
        <v>-1.3333333333333333</v>
      </c>
      <c r="J38">
        <f t="shared" si="5"/>
        <v>444</v>
      </c>
      <c r="K38">
        <f t="shared" si="6"/>
        <v>8</v>
      </c>
    </row>
    <row r="39" spans="1:11" x14ac:dyDescent="0.2">
      <c r="A39">
        <f t="shared" si="2"/>
        <v>37</v>
      </c>
      <c r="B39">
        <f t="shared" si="0"/>
        <v>4</v>
      </c>
      <c r="C39">
        <f t="shared" si="1"/>
        <v>5</v>
      </c>
      <c r="D39">
        <f t="shared" si="7"/>
        <v>215</v>
      </c>
      <c r="E39">
        <v>6</v>
      </c>
      <c r="F39">
        <f t="shared" si="10"/>
        <v>432</v>
      </c>
      <c r="G39" s="3">
        <f>(F39-F38)/(D39-D38)</f>
        <v>-1.3333333333333333</v>
      </c>
      <c r="H39">
        <f t="shared" si="11"/>
        <v>424</v>
      </c>
      <c r="I39" s="3">
        <f t="shared" si="12"/>
        <v>-4</v>
      </c>
      <c r="J39">
        <f t="shared" si="5"/>
        <v>428</v>
      </c>
      <c r="K39">
        <f t="shared" si="6"/>
        <v>-8</v>
      </c>
    </row>
    <row r="40" spans="1:11" x14ac:dyDescent="0.2">
      <c r="A40">
        <f t="shared" si="2"/>
        <v>38</v>
      </c>
      <c r="B40">
        <f t="shared" si="0"/>
        <v>4</v>
      </c>
      <c r="C40">
        <f t="shared" si="1"/>
        <v>6</v>
      </c>
      <c r="D40">
        <f t="shared" si="7"/>
        <v>221</v>
      </c>
      <c r="E40">
        <v>6</v>
      </c>
      <c r="F40">
        <f t="shared" si="10"/>
        <v>408</v>
      </c>
      <c r="G40" s="3">
        <f t="shared" si="3"/>
        <v>-4</v>
      </c>
      <c r="H40">
        <f t="shared" si="11"/>
        <v>416</v>
      </c>
      <c r="I40" s="3">
        <f t="shared" si="12"/>
        <v>-1.3333333333333333</v>
      </c>
      <c r="J40">
        <f t="shared" si="5"/>
        <v>412</v>
      </c>
      <c r="K40">
        <f t="shared" si="6"/>
        <v>8</v>
      </c>
    </row>
    <row r="41" spans="1:11" x14ac:dyDescent="0.2">
      <c r="A41">
        <f t="shared" si="2"/>
        <v>39</v>
      </c>
      <c r="B41">
        <f t="shared" si="0"/>
        <v>4</v>
      </c>
      <c r="C41">
        <f t="shared" si="1"/>
        <v>7</v>
      </c>
      <c r="D41">
        <f t="shared" si="7"/>
        <v>227</v>
      </c>
      <c r="E41">
        <v>6</v>
      </c>
      <c r="F41">
        <f t="shared" si="10"/>
        <v>400</v>
      </c>
      <c r="G41" s="3">
        <f t="shared" si="3"/>
        <v>-1.3333333333333333</v>
      </c>
      <c r="H41">
        <f t="shared" si="11"/>
        <v>392</v>
      </c>
      <c r="I41" s="3">
        <f t="shared" si="12"/>
        <v>-4</v>
      </c>
      <c r="J41">
        <f t="shared" si="5"/>
        <v>396</v>
      </c>
      <c r="K41">
        <f t="shared" si="6"/>
        <v>-8</v>
      </c>
    </row>
    <row r="42" spans="1:11" x14ac:dyDescent="0.2">
      <c r="A42">
        <f t="shared" si="2"/>
        <v>40</v>
      </c>
      <c r="B42">
        <f t="shared" si="0"/>
        <v>5</v>
      </c>
      <c r="C42">
        <f t="shared" si="1"/>
        <v>0</v>
      </c>
      <c r="D42">
        <f t="shared" si="7"/>
        <v>233</v>
      </c>
      <c r="E42">
        <v>6</v>
      </c>
      <c r="F42">
        <f t="shared" si="10"/>
        <v>376</v>
      </c>
      <c r="G42" s="3">
        <f t="shared" si="3"/>
        <v>-4</v>
      </c>
      <c r="H42">
        <f t="shared" si="11"/>
        <v>384</v>
      </c>
      <c r="I42" s="3">
        <f t="shared" si="12"/>
        <v>-1.3333333333333333</v>
      </c>
      <c r="J42">
        <f t="shared" si="5"/>
        <v>380</v>
      </c>
      <c r="K42">
        <f t="shared" si="6"/>
        <v>8</v>
      </c>
    </row>
    <row r="43" spans="1:11" x14ac:dyDescent="0.2">
      <c r="A43">
        <f t="shared" si="2"/>
        <v>41</v>
      </c>
      <c r="B43">
        <f t="shared" si="0"/>
        <v>5</v>
      </c>
      <c r="C43">
        <f t="shared" si="1"/>
        <v>1</v>
      </c>
      <c r="D43">
        <f t="shared" si="7"/>
        <v>239</v>
      </c>
      <c r="E43">
        <v>6</v>
      </c>
      <c r="F43">
        <f t="shared" si="10"/>
        <v>368</v>
      </c>
      <c r="G43" s="3">
        <f t="shared" si="3"/>
        <v>-1.3333333333333333</v>
      </c>
      <c r="H43">
        <f t="shared" si="11"/>
        <v>360</v>
      </c>
      <c r="I43" s="3">
        <f t="shared" si="12"/>
        <v>-4</v>
      </c>
      <c r="J43">
        <f t="shared" si="5"/>
        <v>364</v>
      </c>
      <c r="K43">
        <f t="shared" si="6"/>
        <v>-8</v>
      </c>
    </row>
    <row r="44" spans="1:11" x14ac:dyDescent="0.2">
      <c r="A44">
        <f t="shared" si="2"/>
        <v>42</v>
      </c>
      <c r="B44">
        <f t="shared" si="0"/>
        <v>5</v>
      </c>
      <c r="C44">
        <f t="shared" si="1"/>
        <v>2</v>
      </c>
      <c r="D44">
        <f t="shared" si="7"/>
        <v>245</v>
      </c>
      <c r="E44">
        <v>6</v>
      </c>
      <c r="F44">
        <f t="shared" si="10"/>
        <v>344</v>
      </c>
      <c r="G44" s="3">
        <f t="shared" si="3"/>
        <v>-4</v>
      </c>
      <c r="H44">
        <f t="shared" si="11"/>
        <v>352</v>
      </c>
      <c r="I44" s="3">
        <f t="shared" si="12"/>
        <v>-1.3333333333333333</v>
      </c>
      <c r="J44">
        <f t="shared" si="5"/>
        <v>348</v>
      </c>
      <c r="K44">
        <f t="shared" si="6"/>
        <v>8</v>
      </c>
    </row>
    <row r="45" spans="1:11" x14ac:dyDescent="0.2">
      <c r="A45">
        <f t="shared" si="2"/>
        <v>43</v>
      </c>
      <c r="B45">
        <f t="shared" si="0"/>
        <v>5</v>
      </c>
      <c r="C45">
        <f t="shared" si="1"/>
        <v>3</v>
      </c>
      <c r="D45">
        <f t="shared" si="7"/>
        <v>251</v>
      </c>
      <c r="E45">
        <v>6</v>
      </c>
      <c r="F45">
        <f t="shared" si="10"/>
        <v>336</v>
      </c>
      <c r="G45" s="3">
        <f t="shared" si="3"/>
        <v>-1.3333333333333333</v>
      </c>
      <c r="H45">
        <f t="shared" si="11"/>
        <v>328</v>
      </c>
      <c r="I45" s="3">
        <f t="shared" si="12"/>
        <v>-4</v>
      </c>
      <c r="J45">
        <f t="shared" si="5"/>
        <v>332</v>
      </c>
      <c r="K45">
        <f t="shared" si="6"/>
        <v>-8</v>
      </c>
    </row>
    <row r="46" spans="1:11" x14ac:dyDescent="0.2">
      <c r="A46">
        <f t="shared" si="2"/>
        <v>44</v>
      </c>
      <c r="B46">
        <f t="shared" si="0"/>
        <v>5</v>
      </c>
      <c r="C46">
        <f t="shared" si="1"/>
        <v>4</v>
      </c>
      <c r="D46">
        <f t="shared" si="7"/>
        <v>257</v>
      </c>
      <c r="E46">
        <v>6</v>
      </c>
      <c r="F46">
        <f t="shared" si="10"/>
        <v>312</v>
      </c>
      <c r="G46" s="3">
        <f t="shared" si="3"/>
        <v>-4</v>
      </c>
      <c r="H46">
        <f t="shared" si="11"/>
        <v>320</v>
      </c>
      <c r="I46" s="3">
        <f t="shared" si="12"/>
        <v>-1.3333333333333333</v>
      </c>
      <c r="J46">
        <f t="shared" si="5"/>
        <v>316</v>
      </c>
      <c r="K46">
        <f t="shared" si="6"/>
        <v>8</v>
      </c>
    </row>
    <row r="47" spans="1:11" x14ac:dyDescent="0.2">
      <c r="A47">
        <f t="shared" si="2"/>
        <v>45</v>
      </c>
      <c r="B47">
        <f t="shared" si="0"/>
        <v>5</v>
      </c>
      <c r="C47">
        <f t="shared" si="1"/>
        <v>5</v>
      </c>
      <c r="D47">
        <f t="shared" si="7"/>
        <v>263</v>
      </c>
      <c r="E47">
        <v>6</v>
      </c>
      <c r="F47">
        <f t="shared" si="10"/>
        <v>304</v>
      </c>
      <c r="G47" s="3">
        <f t="shared" si="3"/>
        <v>-1.3333333333333333</v>
      </c>
      <c r="H47">
        <f t="shared" si="11"/>
        <v>296</v>
      </c>
      <c r="I47" s="3">
        <f t="shared" si="12"/>
        <v>-4</v>
      </c>
      <c r="J47">
        <f t="shared" si="5"/>
        <v>300</v>
      </c>
      <c r="K47">
        <f t="shared" si="6"/>
        <v>-8</v>
      </c>
    </row>
    <row r="48" spans="1:11" x14ac:dyDescent="0.2">
      <c r="A48">
        <f t="shared" si="2"/>
        <v>46</v>
      </c>
      <c r="B48">
        <f t="shared" si="0"/>
        <v>5</v>
      </c>
      <c r="C48">
        <f t="shared" si="1"/>
        <v>6</v>
      </c>
      <c r="D48">
        <f t="shared" si="7"/>
        <v>269</v>
      </c>
      <c r="E48">
        <v>6</v>
      </c>
      <c r="F48">
        <f t="shared" si="10"/>
        <v>280</v>
      </c>
      <c r="G48" s="3">
        <f t="shared" si="3"/>
        <v>-4</v>
      </c>
      <c r="H48">
        <f t="shared" si="11"/>
        <v>288</v>
      </c>
      <c r="I48" s="3">
        <f t="shared" si="12"/>
        <v>-1.3333333333333333</v>
      </c>
      <c r="J48">
        <f t="shared" si="5"/>
        <v>284</v>
      </c>
      <c r="K48">
        <f t="shared" si="6"/>
        <v>8</v>
      </c>
    </row>
    <row r="49" spans="1:11" x14ac:dyDescent="0.2">
      <c r="A49">
        <f t="shared" si="2"/>
        <v>47</v>
      </c>
      <c r="B49">
        <f t="shared" si="0"/>
        <v>5</v>
      </c>
      <c r="C49">
        <f t="shared" si="1"/>
        <v>7</v>
      </c>
      <c r="D49">
        <f t="shared" si="7"/>
        <v>275</v>
      </c>
      <c r="E49">
        <v>6</v>
      </c>
      <c r="F49">
        <f t="shared" si="10"/>
        <v>272</v>
      </c>
      <c r="G49" s="3">
        <f t="shared" si="3"/>
        <v>-1.3333333333333333</v>
      </c>
      <c r="H49">
        <f t="shared" si="11"/>
        <v>264</v>
      </c>
      <c r="I49" s="3">
        <f t="shared" si="12"/>
        <v>-4</v>
      </c>
      <c r="J49">
        <f t="shared" si="5"/>
        <v>268</v>
      </c>
      <c r="K49">
        <f t="shared" si="6"/>
        <v>-8</v>
      </c>
    </row>
    <row r="50" spans="1:11" x14ac:dyDescent="0.2">
      <c r="A50">
        <f t="shared" si="2"/>
        <v>48</v>
      </c>
      <c r="B50">
        <f t="shared" si="0"/>
        <v>6</v>
      </c>
      <c r="C50">
        <f t="shared" si="1"/>
        <v>0</v>
      </c>
      <c r="D50">
        <f t="shared" si="7"/>
        <v>281</v>
      </c>
      <c r="E50">
        <v>6</v>
      </c>
      <c r="F50">
        <f t="shared" si="10"/>
        <v>248</v>
      </c>
      <c r="G50" s="3">
        <f t="shared" si="3"/>
        <v>-4</v>
      </c>
      <c r="H50">
        <f t="shared" si="11"/>
        <v>256</v>
      </c>
      <c r="I50" s="3">
        <f t="shared" si="12"/>
        <v>-1.3333333333333333</v>
      </c>
      <c r="J50">
        <f t="shared" si="5"/>
        <v>252</v>
      </c>
      <c r="K50">
        <f t="shared" si="6"/>
        <v>8</v>
      </c>
    </row>
    <row r="51" spans="1:11" x14ac:dyDescent="0.2">
      <c r="A51">
        <f>A50+1</f>
        <v>49</v>
      </c>
      <c r="B51">
        <f t="shared" si="0"/>
        <v>6</v>
      </c>
      <c r="C51">
        <f t="shared" si="1"/>
        <v>1</v>
      </c>
      <c r="D51">
        <f t="shared" si="7"/>
        <v>287</v>
      </c>
      <c r="E51">
        <v>6</v>
      </c>
      <c r="F51">
        <f t="shared" si="10"/>
        <v>240</v>
      </c>
      <c r="G51" s="3">
        <f t="shared" si="3"/>
        <v>-1.3333333333333333</v>
      </c>
      <c r="H51">
        <f t="shared" si="11"/>
        <v>232</v>
      </c>
      <c r="I51" s="3">
        <f t="shared" si="12"/>
        <v>-4</v>
      </c>
      <c r="J51">
        <f t="shared" si="5"/>
        <v>236</v>
      </c>
      <c r="K51">
        <f t="shared" si="6"/>
        <v>-8</v>
      </c>
    </row>
    <row r="52" spans="1:11" x14ac:dyDescent="0.2">
      <c r="A52">
        <f t="shared" si="2"/>
        <v>50</v>
      </c>
      <c r="B52">
        <f t="shared" si="0"/>
        <v>6</v>
      </c>
      <c r="C52">
        <f t="shared" si="1"/>
        <v>2</v>
      </c>
      <c r="D52">
        <f t="shared" si="7"/>
        <v>293</v>
      </c>
      <c r="E52">
        <v>6</v>
      </c>
      <c r="F52">
        <f t="shared" si="10"/>
        <v>216</v>
      </c>
      <c r="G52" s="3">
        <f t="shared" si="3"/>
        <v>-4</v>
      </c>
      <c r="H52">
        <f t="shared" si="11"/>
        <v>224</v>
      </c>
      <c r="I52" s="3">
        <f t="shared" si="12"/>
        <v>-1.3333333333333333</v>
      </c>
      <c r="J52">
        <f t="shared" si="5"/>
        <v>220</v>
      </c>
      <c r="K52">
        <f t="shared" si="6"/>
        <v>8</v>
      </c>
    </row>
    <row r="53" spans="1:11" x14ac:dyDescent="0.2">
      <c r="A53">
        <f t="shared" si="2"/>
        <v>51</v>
      </c>
      <c r="B53">
        <f t="shared" si="0"/>
        <v>6</v>
      </c>
      <c r="C53">
        <f t="shared" si="1"/>
        <v>3</v>
      </c>
      <c r="D53">
        <f t="shared" si="7"/>
        <v>299</v>
      </c>
      <c r="E53">
        <v>6</v>
      </c>
      <c r="F53">
        <f t="shared" si="10"/>
        <v>208</v>
      </c>
      <c r="G53" s="3">
        <f t="shared" si="3"/>
        <v>-1.3333333333333333</v>
      </c>
      <c r="H53">
        <f t="shared" si="11"/>
        <v>200</v>
      </c>
      <c r="I53" s="3">
        <f t="shared" si="12"/>
        <v>-4</v>
      </c>
      <c r="J53">
        <f t="shared" si="5"/>
        <v>204</v>
      </c>
      <c r="K53">
        <f t="shared" si="6"/>
        <v>-8</v>
      </c>
    </row>
    <row r="54" spans="1:11" x14ac:dyDescent="0.2">
      <c r="A54">
        <f t="shared" si="2"/>
        <v>52</v>
      </c>
      <c r="B54">
        <f t="shared" si="0"/>
        <v>6</v>
      </c>
      <c r="C54">
        <f t="shared" si="1"/>
        <v>4</v>
      </c>
      <c r="D54">
        <f t="shared" si="7"/>
        <v>307</v>
      </c>
      <c r="E54">
        <v>8</v>
      </c>
      <c r="F54">
        <f t="shared" si="10"/>
        <v>184</v>
      </c>
      <c r="G54" s="3">
        <f t="shared" si="3"/>
        <v>-3</v>
      </c>
      <c r="H54">
        <f t="shared" si="11"/>
        <v>192</v>
      </c>
      <c r="I54" s="3">
        <f t="shared" si="12"/>
        <v>-1</v>
      </c>
      <c r="J54">
        <f t="shared" si="5"/>
        <v>188</v>
      </c>
      <c r="K54">
        <f t="shared" si="6"/>
        <v>8</v>
      </c>
    </row>
    <row r="55" spans="1:11" x14ac:dyDescent="0.2">
      <c r="A55">
        <f t="shared" si="2"/>
        <v>53</v>
      </c>
      <c r="B55">
        <f t="shared" si="0"/>
        <v>6</v>
      </c>
      <c r="C55">
        <f t="shared" si="1"/>
        <v>5</v>
      </c>
      <c r="D55">
        <f t="shared" si="7"/>
        <v>315</v>
      </c>
      <c r="E55">
        <v>8</v>
      </c>
      <c r="F55">
        <f t="shared" si="10"/>
        <v>176</v>
      </c>
      <c r="G55" s="3">
        <f>(F55-F54)/(D55-D54)</f>
        <v>-1</v>
      </c>
      <c r="H55">
        <f t="shared" si="11"/>
        <v>168</v>
      </c>
      <c r="I55" s="3">
        <f t="shared" si="12"/>
        <v>-3</v>
      </c>
      <c r="J55">
        <f t="shared" si="5"/>
        <v>172</v>
      </c>
      <c r="K55">
        <f t="shared" si="6"/>
        <v>-8</v>
      </c>
    </row>
    <row r="56" spans="1:11" x14ac:dyDescent="0.2">
      <c r="A56">
        <f t="shared" si="2"/>
        <v>54</v>
      </c>
      <c r="B56">
        <f t="shared" si="0"/>
        <v>6</v>
      </c>
      <c r="C56">
        <f t="shared" si="1"/>
        <v>6</v>
      </c>
      <c r="D56">
        <f t="shared" si="7"/>
        <v>323</v>
      </c>
      <c r="E56">
        <v>8</v>
      </c>
      <c r="F56">
        <f t="shared" si="10"/>
        <v>152</v>
      </c>
      <c r="G56" s="3">
        <f t="shared" si="3"/>
        <v>-3</v>
      </c>
      <c r="H56">
        <f t="shared" si="11"/>
        <v>160</v>
      </c>
      <c r="I56" s="3">
        <f t="shared" si="12"/>
        <v>-1</v>
      </c>
      <c r="J56">
        <f t="shared" si="5"/>
        <v>156</v>
      </c>
      <c r="K56">
        <f t="shared" si="6"/>
        <v>8</v>
      </c>
    </row>
    <row r="57" spans="1:11" x14ac:dyDescent="0.2">
      <c r="A57">
        <f t="shared" si="2"/>
        <v>55</v>
      </c>
      <c r="B57">
        <f t="shared" si="0"/>
        <v>6</v>
      </c>
      <c r="C57">
        <f t="shared" si="1"/>
        <v>7</v>
      </c>
      <c r="D57">
        <f t="shared" si="7"/>
        <v>335</v>
      </c>
      <c r="E57">
        <v>12</v>
      </c>
      <c r="F57">
        <f t="shared" si="10"/>
        <v>144</v>
      </c>
      <c r="G57" s="3">
        <f t="shared" si="3"/>
        <v>-0.66666666666666663</v>
      </c>
      <c r="H57">
        <f t="shared" si="11"/>
        <v>136</v>
      </c>
      <c r="I57" s="3">
        <f t="shared" si="12"/>
        <v>-2</v>
      </c>
      <c r="J57">
        <f t="shared" si="5"/>
        <v>140</v>
      </c>
      <c r="K57">
        <f t="shared" si="6"/>
        <v>-8</v>
      </c>
    </row>
    <row r="58" spans="1:11" x14ac:dyDescent="0.2">
      <c r="A58">
        <f t="shared" si="2"/>
        <v>56</v>
      </c>
      <c r="B58">
        <f t="shared" si="0"/>
        <v>7</v>
      </c>
      <c r="C58">
        <f t="shared" si="1"/>
        <v>0</v>
      </c>
      <c r="D58">
        <f t="shared" si="7"/>
        <v>347</v>
      </c>
      <c r="E58">
        <v>12</v>
      </c>
      <c r="F58">
        <f t="shared" si="10"/>
        <v>120</v>
      </c>
      <c r="G58" s="3">
        <f t="shared" si="3"/>
        <v>-2</v>
      </c>
      <c r="H58">
        <f t="shared" si="11"/>
        <v>128</v>
      </c>
      <c r="I58" s="3">
        <f t="shared" si="12"/>
        <v>-0.66666666666666663</v>
      </c>
      <c r="J58">
        <f t="shared" si="5"/>
        <v>124</v>
      </c>
      <c r="K58">
        <f t="shared" si="6"/>
        <v>8</v>
      </c>
    </row>
    <row r="59" spans="1:11" x14ac:dyDescent="0.2">
      <c r="A59">
        <f t="shared" si="2"/>
        <v>57</v>
      </c>
      <c r="B59">
        <f t="shared" si="0"/>
        <v>7</v>
      </c>
      <c r="C59">
        <f t="shared" si="1"/>
        <v>1</v>
      </c>
      <c r="D59">
        <f t="shared" si="7"/>
        <v>359</v>
      </c>
      <c r="E59">
        <v>12</v>
      </c>
      <c r="F59">
        <f t="shared" si="10"/>
        <v>112</v>
      </c>
      <c r="G59" s="3">
        <f t="shared" si="3"/>
        <v>-0.66666666666666663</v>
      </c>
      <c r="H59">
        <f t="shared" si="11"/>
        <v>104</v>
      </c>
      <c r="I59" s="3">
        <f t="shared" si="12"/>
        <v>-2</v>
      </c>
      <c r="J59">
        <f t="shared" si="5"/>
        <v>108</v>
      </c>
      <c r="K59">
        <f t="shared" si="6"/>
        <v>-8</v>
      </c>
    </row>
    <row r="60" spans="1:11" x14ac:dyDescent="0.2">
      <c r="A60">
        <f t="shared" si="2"/>
        <v>58</v>
      </c>
      <c r="B60">
        <f t="shared" si="0"/>
        <v>7</v>
      </c>
      <c r="C60">
        <f t="shared" si="1"/>
        <v>2</v>
      </c>
      <c r="D60">
        <f t="shared" si="7"/>
        <v>379</v>
      </c>
      <c r="E60">
        <v>20</v>
      </c>
      <c r="F60">
        <f t="shared" si="10"/>
        <v>88</v>
      </c>
      <c r="G60" s="3">
        <f t="shared" si="3"/>
        <v>-1.2</v>
      </c>
      <c r="H60">
        <f t="shared" si="11"/>
        <v>96</v>
      </c>
      <c r="I60" s="3">
        <f t="shared" si="12"/>
        <v>-0.4</v>
      </c>
      <c r="J60">
        <f t="shared" si="5"/>
        <v>92</v>
      </c>
      <c r="K60">
        <f t="shared" si="6"/>
        <v>8</v>
      </c>
    </row>
    <row r="61" spans="1:11" x14ac:dyDescent="0.2">
      <c r="A61">
        <f t="shared" si="2"/>
        <v>59</v>
      </c>
      <c r="B61">
        <f t="shared" si="0"/>
        <v>7</v>
      </c>
      <c r="C61">
        <f t="shared" si="1"/>
        <v>3</v>
      </c>
      <c r="D61">
        <f t="shared" si="7"/>
        <v>399</v>
      </c>
      <c r="E61">
        <v>20</v>
      </c>
      <c r="F61">
        <f t="shared" si="10"/>
        <v>80</v>
      </c>
      <c r="G61" s="3">
        <f t="shared" si="3"/>
        <v>-0.4</v>
      </c>
      <c r="H61">
        <f t="shared" si="11"/>
        <v>72</v>
      </c>
      <c r="I61" s="3">
        <f t="shared" si="12"/>
        <v>-1.2</v>
      </c>
      <c r="J61">
        <f t="shared" si="5"/>
        <v>76</v>
      </c>
      <c r="K61">
        <f t="shared" si="6"/>
        <v>-8</v>
      </c>
    </row>
    <row r="62" spans="1:11" x14ac:dyDescent="0.2">
      <c r="A62">
        <f t="shared" si="2"/>
        <v>60</v>
      </c>
      <c r="B62">
        <f t="shared" si="0"/>
        <v>7</v>
      </c>
      <c r="C62">
        <f t="shared" si="1"/>
        <v>4</v>
      </c>
      <c r="D62">
        <f t="shared" si="7"/>
        <v>429</v>
      </c>
      <c r="E62">
        <v>30</v>
      </c>
      <c r="F62">
        <f t="shared" si="10"/>
        <v>56</v>
      </c>
      <c r="G62" s="3">
        <f t="shared" si="3"/>
        <v>-0.8</v>
      </c>
      <c r="H62">
        <f t="shared" si="11"/>
        <v>64</v>
      </c>
      <c r="I62" s="3">
        <f t="shared" si="12"/>
        <v>-0.26666666666666666</v>
      </c>
      <c r="J62">
        <f t="shared" si="5"/>
        <v>60</v>
      </c>
      <c r="K62">
        <f t="shared" si="6"/>
        <v>8</v>
      </c>
    </row>
    <row r="63" spans="1:11" x14ac:dyDescent="0.2">
      <c r="A63">
        <f t="shared" si="2"/>
        <v>61</v>
      </c>
      <c r="B63">
        <f t="shared" si="0"/>
        <v>7</v>
      </c>
      <c r="C63">
        <f t="shared" si="1"/>
        <v>5</v>
      </c>
      <c r="D63">
        <f t="shared" si="7"/>
        <v>459</v>
      </c>
      <c r="E63">
        <v>30</v>
      </c>
      <c r="F63">
        <f t="shared" si="10"/>
        <v>48</v>
      </c>
      <c r="G63" s="3">
        <f t="shared" si="3"/>
        <v>-0.26666666666666666</v>
      </c>
      <c r="H63">
        <f t="shared" si="11"/>
        <v>40</v>
      </c>
      <c r="I63" s="3">
        <f t="shared" si="12"/>
        <v>-0.8</v>
      </c>
      <c r="J63">
        <f t="shared" si="5"/>
        <v>44</v>
      </c>
      <c r="K63">
        <f t="shared" si="6"/>
        <v>-8</v>
      </c>
    </row>
    <row r="64" spans="1:11" x14ac:dyDescent="0.2">
      <c r="A64">
        <f t="shared" si="2"/>
        <v>62</v>
      </c>
      <c r="B64">
        <f t="shared" si="0"/>
        <v>7</v>
      </c>
      <c r="C64">
        <f t="shared" si="1"/>
        <v>6</v>
      </c>
      <c r="D64">
        <f t="shared" si="7"/>
        <v>474</v>
      </c>
      <c r="E64">
        <v>15</v>
      </c>
      <c r="F64">
        <v>36</v>
      </c>
      <c r="G64" s="3">
        <f t="shared" si="3"/>
        <v>-0.8</v>
      </c>
      <c r="H64">
        <v>36</v>
      </c>
      <c r="I64" s="3">
        <f t="shared" si="12"/>
        <v>-0.26666666666666666</v>
      </c>
      <c r="J64">
        <f t="shared" si="5"/>
        <v>36</v>
      </c>
      <c r="K64">
        <f t="shared" si="6"/>
        <v>0</v>
      </c>
    </row>
    <row r="65" spans="1:11" x14ac:dyDescent="0.2">
      <c r="A65">
        <f t="shared" si="2"/>
        <v>63</v>
      </c>
      <c r="B65">
        <f t="shared" si="0"/>
        <v>7</v>
      </c>
      <c r="C65">
        <f t="shared" si="1"/>
        <v>7</v>
      </c>
      <c r="D65">
        <f t="shared" si="7"/>
        <v>475</v>
      </c>
      <c r="E65">
        <v>1</v>
      </c>
      <c r="F65">
        <v>36</v>
      </c>
      <c r="G65" s="3">
        <f t="shared" si="3"/>
        <v>0</v>
      </c>
      <c r="H65">
        <v>36</v>
      </c>
      <c r="I65" s="3">
        <f t="shared" si="12"/>
        <v>0</v>
      </c>
      <c r="J65">
        <f t="shared" si="5"/>
        <v>36</v>
      </c>
      <c r="K65">
        <f t="shared" si="6"/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5"/>
  <sheetViews>
    <sheetView workbookViewId="0">
      <selection activeCell="H2" sqref="H2:H63"/>
    </sheetView>
  </sheetViews>
  <sheetFormatPr baseColWidth="10" defaultRowHeight="16" x14ac:dyDescent="0.2"/>
  <sheetData>
    <row r="1" spans="1:9" s="1" customFormat="1" x14ac:dyDescent="0.2">
      <c r="A1" s="1" t="s">
        <v>8</v>
      </c>
      <c r="B1" s="1" t="s">
        <v>6</v>
      </c>
      <c r="C1" s="1" t="s">
        <v>7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 x14ac:dyDescent="0.2">
      <c r="A2">
        <v>0</v>
      </c>
      <c r="B2">
        <f t="shared" ref="B2:B65" si="0">QUOTIENT(A2,8)</f>
        <v>0</v>
      </c>
      <c r="C2">
        <f t="shared" ref="C2:C65" si="1">MOD(A2,8)</f>
        <v>0</v>
      </c>
      <c r="D2">
        <v>4</v>
      </c>
      <c r="E2">
        <v>4</v>
      </c>
      <c r="F2">
        <v>47</v>
      </c>
      <c r="G2">
        <v>53</v>
      </c>
      <c r="H2">
        <f t="shared" ref="H2:H65" si="2">AVERAGE(F2:G2)</f>
        <v>50</v>
      </c>
      <c r="I2">
        <f t="shared" ref="I2:I65" si="3">G2-F2</f>
        <v>6</v>
      </c>
    </row>
    <row r="3" spans="1:9" x14ac:dyDescent="0.2">
      <c r="A3">
        <f t="shared" ref="A3:A65" si="4">A2+1</f>
        <v>1</v>
      </c>
      <c r="B3">
        <f t="shared" si="0"/>
        <v>0</v>
      </c>
      <c r="C3">
        <f t="shared" si="1"/>
        <v>1</v>
      </c>
      <c r="D3">
        <f>D2+E3</f>
        <v>24</v>
      </c>
      <c r="E3">
        <v>20</v>
      </c>
      <c r="F3">
        <f>MOD(A3,2)*(F2+6)+MOD(A3+1,2)*(F2+12-6)</f>
        <v>53</v>
      </c>
      <c r="G3">
        <f>MOD(A3,2)*(G2-6)+MOD(A3+1,2)*(G2+12+6)</f>
        <v>47</v>
      </c>
      <c r="H3">
        <f t="shared" si="2"/>
        <v>50</v>
      </c>
      <c r="I3">
        <f t="shared" si="3"/>
        <v>-6</v>
      </c>
    </row>
    <row r="4" spans="1:9" x14ac:dyDescent="0.2">
      <c r="A4">
        <f t="shared" si="4"/>
        <v>2</v>
      </c>
      <c r="B4">
        <f t="shared" si="0"/>
        <v>0</v>
      </c>
      <c r="C4">
        <f t="shared" si="1"/>
        <v>2</v>
      </c>
      <c r="D4">
        <f t="shared" ref="D4:D65" si="5">D3+E4</f>
        <v>27</v>
      </c>
      <c r="E4">
        <v>3</v>
      </c>
      <c r="F4">
        <f t="shared" ref="F4:F65" si="6">MOD(A4,2)*(F3+6)+MOD(A4+1,2)*(F3+12-6)</f>
        <v>59</v>
      </c>
      <c r="G4">
        <f t="shared" ref="G4:G65" si="7">MOD(A4,2)*(G3-6)+MOD(A4+1,2)*(G3+12+6)</f>
        <v>65</v>
      </c>
      <c r="H4">
        <f t="shared" si="2"/>
        <v>62</v>
      </c>
      <c r="I4">
        <f t="shared" si="3"/>
        <v>6</v>
      </c>
    </row>
    <row r="5" spans="1:9" x14ac:dyDescent="0.2">
      <c r="A5">
        <f t="shared" si="4"/>
        <v>3</v>
      </c>
      <c r="B5">
        <f t="shared" si="0"/>
        <v>0</v>
      </c>
      <c r="C5">
        <f t="shared" si="1"/>
        <v>3</v>
      </c>
      <c r="D5">
        <f t="shared" si="5"/>
        <v>41</v>
      </c>
      <c r="E5">
        <v>14</v>
      </c>
      <c r="F5">
        <f t="shared" si="6"/>
        <v>65</v>
      </c>
      <c r="G5">
        <f t="shared" si="7"/>
        <v>59</v>
      </c>
      <c r="H5">
        <f t="shared" si="2"/>
        <v>62</v>
      </c>
      <c r="I5">
        <f t="shared" si="3"/>
        <v>-6</v>
      </c>
    </row>
    <row r="6" spans="1:9" x14ac:dyDescent="0.2">
      <c r="A6">
        <f t="shared" si="4"/>
        <v>4</v>
      </c>
      <c r="B6">
        <f t="shared" si="0"/>
        <v>0</v>
      </c>
      <c r="C6">
        <f t="shared" si="1"/>
        <v>4</v>
      </c>
      <c r="D6">
        <f t="shared" si="5"/>
        <v>44</v>
      </c>
      <c r="E6">
        <v>3</v>
      </c>
      <c r="F6">
        <f t="shared" si="6"/>
        <v>71</v>
      </c>
      <c r="G6">
        <f t="shared" si="7"/>
        <v>77</v>
      </c>
      <c r="H6">
        <f t="shared" si="2"/>
        <v>74</v>
      </c>
      <c r="I6">
        <f t="shared" si="3"/>
        <v>6</v>
      </c>
    </row>
    <row r="7" spans="1:9" x14ac:dyDescent="0.2">
      <c r="A7">
        <f t="shared" si="4"/>
        <v>5</v>
      </c>
      <c r="B7">
        <f t="shared" si="0"/>
        <v>0</v>
      </c>
      <c r="C7">
        <f t="shared" si="1"/>
        <v>5</v>
      </c>
      <c r="D7">
        <f t="shared" si="5"/>
        <v>55</v>
      </c>
      <c r="E7">
        <v>11</v>
      </c>
      <c r="F7">
        <f t="shared" si="6"/>
        <v>77</v>
      </c>
      <c r="G7">
        <f t="shared" si="7"/>
        <v>71</v>
      </c>
      <c r="H7">
        <f t="shared" si="2"/>
        <v>74</v>
      </c>
      <c r="I7">
        <f>G5-F5</f>
        <v>-6</v>
      </c>
    </row>
    <row r="8" spans="1:9" x14ac:dyDescent="0.2">
      <c r="A8">
        <f t="shared" si="4"/>
        <v>6</v>
      </c>
      <c r="B8">
        <f t="shared" si="0"/>
        <v>0</v>
      </c>
      <c r="C8">
        <f t="shared" si="1"/>
        <v>6</v>
      </c>
      <c r="D8">
        <f t="shared" si="5"/>
        <v>58</v>
      </c>
      <c r="E8">
        <v>3</v>
      </c>
      <c r="F8">
        <f t="shared" si="6"/>
        <v>83</v>
      </c>
      <c r="G8">
        <f t="shared" si="7"/>
        <v>89</v>
      </c>
      <c r="H8">
        <f t="shared" si="2"/>
        <v>86</v>
      </c>
      <c r="I8">
        <f t="shared" si="3"/>
        <v>6</v>
      </c>
    </row>
    <row r="9" spans="1:9" x14ac:dyDescent="0.2">
      <c r="A9">
        <f t="shared" si="4"/>
        <v>7</v>
      </c>
      <c r="B9">
        <f t="shared" si="0"/>
        <v>0</v>
      </c>
      <c r="C9">
        <f t="shared" si="1"/>
        <v>7</v>
      </c>
      <c r="D9">
        <f t="shared" si="5"/>
        <v>66</v>
      </c>
      <c r="E9">
        <v>8</v>
      </c>
      <c r="F9">
        <f t="shared" si="6"/>
        <v>89</v>
      </c>
      <c r="G9">
        <f t="shared" si="7"/>
        <v>83</v>
      </c>
      <c r="H9">
        <f t="shared" si="2"/>
        <v>86</v>
      </c>
      <c r="I9">
        <f t="shared" si="3"/>
        <v>-6</v>
      </c>
    </row>
    <row r="10" spans="1:9" x14ac:dyDescent="0.2">
      <c r="A10">
        <f t="shared" si="4"/>
        <v>8</v>
      </c>
      <c r="B10">
        <f t="shared" si="0"/>
        <v>1</v>
      </c>
      <c r="C10">
        <f t="shared" si="1"/>
        <v>0</v>
      </c>
      <c r="D10">
        <f t="shared" si="5"/>
        <v>69</v>
      </c>
      <c r="E10">
        <v>3</v>
      </c>
      <c r="F10">
        <f t="shared" si="6"/>
        <v>95</v>
      </c>
      <c r="G10">
        <f t="shared" si="7"/>
        <v>101</v>
      </c>
      <c r="H10">
        <f t="shared" si="2"/>
        <v>98</v>
      </c>
      <c r="I10">
        <f t="shared" si="3"/>
        <v>6</v>
      </c>
    </row>
    <row r="11" spans="1:9" x14ac:dyDescent="0.2">
      <c r="A11">
        <f t="shared" si="4"/>
        <v>9</v>
      </c>
      <c r="B11">
        <f t="shared" si="0"/>
        <v>1</v>
      </c>
      <c r="C11">
        <f t="shared" si="1"/>
        <v>1</v>
      </c>
      <c r="D11">
        <f t="shared" si="5"/>
        <v>77</v>
      </c>
      <c r="E11">
        <v>8</v>
      </c>
      <c r="F11">
        <f t="shared" si="6"/>
        <v>101</v>
      </c>
      <c r="G11">
        <f t="shared" si="7"/>
        <v>95</v>
      </c>
      <c r="H11">
        <f t="shared" si="2"/>
        <v>98</v>
      </c>
      <c r="I11">
        <f t="shared" si="3"/>
        <v>-6</v>
      </c>
    </row>
    <row r="12" spans="1:9" x14ac:dyDescent="0.2">
      <c r="A12">
        <f t="shared" si="4"/>
        <v>10</v>
      </c>
      <c r="B12">
        <f t="shared" si="0"/>
        <v>1</v>
      </c>
      <c r="C12">
        <f t="shared" si="1"/>
        <v>2</v>
      </c>
      <c r="D12">
        <f t="shared" si="5"/>
        <v>80</v>
      </c>
      <c r="E12">
        <v>3</v>
      </c>
      <c r="F12">
        <f t="shared" si="6"/>
        <v>107</v>
      </c>
      <c r="G12">
        <f t="shared" si="7"/>
        <v>113</v>
      </c>
      <c r="H12">
        <f t="shared" si="2"/>
        <v>110</v>
      </c>
      <c r="I12">
        <f t="shared" si="3"/>
        <v>6</v>
      </c>
    </row>
    <row r="13" spans="1:9" x14ac:dyDescent="0.2">
      <c r="A13">
        <f t="shared" si="4"/>
        <v>11</v>
      </c>
      <c r="B13">
        <f t="shared" si="0"/>
        <v>1</v>
      </c>
      <c r="C13">
        <f t="shared" si="1"/>
        <v>3</v>
      </c>
      <c r="D13">
        <f t="shared" si="5"/>
        <v>88</v>
      </c>
      <c r="E13">
        <v>8</v>
      </c>
      <c r="F13">
        <f t="shared" si="6"/>
        <v>113</v>
      </c>
      <c r="G13">
        <f t="shared" si="7"/>
        <v>107</v>
      </c>
      <c r="H13">
        <f t="shared" si="2"/>
        <v>110</v>
      </c>
      <c r="I13">
        <f t="shared" si="3"/>
        <v>-6</v>
      </c>
    </row>
    <row r="14" spans="1:9" x14ac:dyDescent="0.2">
      <c r="A14">
        <f t="shared" si="4"/>
        <v>12</v>
      </c>
      <c r="B14">
        <f t="shared" si="0"/>
        <v>1</v>
      </c>
      <c r="C14">
        <f t="shared" si="1"/>
        <v>4</v>
      </c>
      <c r="D14">
        <f t="shared" si="5"/>
        <v>91</v>
      </c>
      <c r="E14">
        <v>3</v>
      </c>
      <c r="F14">
        <f t="shared" si="6"/>
        <v>119</v>
      </c>
      <c r="G14">
        <f t="shared" si="7"/>
        <v>125</v>
      </c>
      <c r="H14">
        <f t="shared" si="2"/>
        <v>122</v>
      </c>
      <c r="I14">
        <f t="shared" si="3"/>
        <v>6</v>
      </c>
    </row>
    <row r="15" spans="1:9" x14ac:dyDescent="0.2">
      <c r="A15">
        <f t="shared" si="4"/>
        <v>13</v>
      </c>
      <c r="B15">
        <f t="shared" si="0"/>
        <v>1</v>
      </c>
      <c r="C15">
        <f t="shared" si="1"/>
        <v>5</v>
      </c>
      <c r="D15">
        <f t="shared" si="5"/>
        <v>99</v>
      </c>
      <c r="E15">
        <v>8</v>
      </c>
      <c r="F15">
        <f t="shared" si="6"/>
        <v>125</v>
      </c>
      <c r="G15">
        <f t="shared" si="7"/>
        <v>119</v>
      </c>
      <c r="H15">
        <f t="shared" si="2"/>
        <v>122</v>
      </c>
      <c r="I15">
        <f t="shared" si="3"/>
        <v>-6</v>
      </c>
    </row>
    <row r="16" spans="1:9" x14ac:dyDescent="0.2">
      <c r="A16">
        <f t="shared" si="4"/>
        <v>14</v>
      </c>
      <c r="B16">
        <f t="shared" si="0"/>
        <v>1</v>
      </c>
      <c r="C16">
        <f t="shared" si="1"/>
        <v>6</v>
      </c>
      <c r="D16">
        <f t="shared" si="5"/>
        <v>102</v>
      </c>
      <c r="E16">
        <v>3</v>
      </c>
      <c r="F16">
        <f t="shared" si="6"/>
        <v>131</v>
      </c>
      <c r="G16">
        <f t="shared" si="7"/>
        <v>137</v>
      </c>
      <c r="H16">
        <f t="shared" si="2"/>
        <v>134</v>
      </c>
      <c r="I16">
        <f t="shared" si="3"/>
        <v>6</v>
      </c>
    </row>
    <row r="17" spans="1:9" x14ac:dyDescent="0.2">
      <c r="A17">
        <f t="shared" si="4"/>
        <v>15</v>
      </c>
      <c r="B17">
        <f t="shared" si="0"/>
        <v>1</v>
      </c>
      <c r="C17">
        <f t="shared" si="1"/>
        <v>7</v>
      </c>
      <c r="D17">
        <f t="shared" si="5"/>
        <v>110</v>
      </c>
      <c r="E17">
        <v>8</v>
      </c>
      <c r="F17">
        <f t="shared" si="6"/>
        <v>137</v>
      </c>
      <c r="G17">
        <f t="shared" si="7"/>
        <v>131</v>
      </c>
      <c r="H17">
        <f t="shared" si="2"/>
        <v>134</v>
      </c>
      <c r="I17">
        <f t="shared" si="3"/>
        <v>-6</v>
      </c>
    </row>
    <row r="18" spans="1:9" x14ac:dyDescent="0.2">
      <c r="A18">
        <f t="shared" si="4"/>
        <v>16</v>
      </c>
      <c r="B18">
        <f t="shared" si="0"/>
        <v>2</v>
      </c>
      <c r="C18">
        <f t="shared" si="1"/>
        <v>0</v>
      </c>
      <c r="D18">
        <f t="shared" si="5"/>
        <v>113</v>
      </c>
      <c r="E18">
        <v>3</v>
      </c>
      <c r="F18">
        <f t="shared" si="6"/>
        <v>143</v>
      </c>
      <c r="G18">
        <f t="shared" si="7"/>
        <v>149</v>
      </c>
      <c r="H18">
        <f t="shared" si="2"/>
        <v>146</v>
      </c>
      <c r="I18">
        <f t="shared" si="3"/>
        <v>6</v>
      </c>
    </row>
    <row r="19" spans="1:9" x14ac:dyDescent="0.2">
      <c r="A19">
        <f t="shared" si="4"/>
        <v>17</v>
      </c>
      <c r="B19">
        <f t="shared" si="0"/>
        <v>2</v>
      </c>
      <c r="C19">
        <f t="shared" si="1"/>
        <v>1</v>
      </c>
      <c r="D19">
        <f t="shared" si="5"/>
        <v>121</v>
      </c>
      <c r="E19">
        <v>8</v>
      </c>
      <c r="F19">
        <f t="shared" si="6"/>
        <v>149</v>
      </c>
      <c r="G19">
        <f t="shared" si="7"/>
        <v>143</v>
      </c>
      <c r="H19">
        <f t="shared" si="2"/>
        <v>146</v>
      </c>
      <c r="I19">
        <f t="shared" si="3"/>
        <v>-6</v>
      </c>
    </row>
    <row r="20" spans="1:9" x14ac:dyDescent="0.2">
      <c r="A20">
        <f t="shared" si="4"/>
        <v>18</v>
      </c>
      <c r="B20">
        <f t="shared" si="0"/>
        <v>2</v>
      </c>
      <c r="C20">
        <f t="shared" si="1"/>
        <v>2</v>
      </c>
      <c r="D20">
        <f t="shared" si="5"/>
        <v>124</v>
      </c>
      <c r="E20">
        <v>3</v>
      </c>
      <c r="F20">
        <f t="shared" si="6"/>
        <v>155</v>
      </c>
      <c r="G20">
        <f t="shared" si="7"/>
        <v>161</v>
      </c>
      <c r="H20">
        <f t="shared" si="2"/>
        <v>158</v>
      </c>
      <c r="I20">
        <f t="shared" si="3"/>
        <v>6</v>
      </c>
    </row>
    <row r="21" spans="1:9" x14ac:dyDescent="0.2">
      <c r="A21">
        <f t="shared" si="4"/>
        <v>19</v>
      </c>
      <c r="B21">
        <f t="shared" si="0"/>
        <v>2</v>
      </c>
      <c r="C21">
        <f t="shared" si="1"/>
        <v>3</v>
      </c>
      <c r="D21">
        <f t="shared" si="5"/>
        <v>132</v>
      </c>
      <c r="E21">
        <v>8</v>
      </c>
      <c r="F21">
        <f t="shared" si="6"/>
        <v>161</v>
      </c>
      <c r="G21">
        <f t="shared" si="7"/>
        <v>155</v>
      </c>
      <c r="H21">
        <f t="shared" si="2"/>
        <v>158</v>
      </c>
      <c r="I21">
        <f t="shared" si="3"/>
        <v>-6</v>
      </c>
    </row>
    <row r="22" spans="1:9" x14ac:dyDescent="0.2">
      <c r="A22">
        <f t="shared" si="4"/>
        <v>20</v>
      </c>
      <c r="B22">
        <f t="shared" si="0"/>
        <v>2</v>
      </c>
      <c r="C22">
        <f t="shared" si="1"/>
        <v>4</v>
      </c>
      <c r="D22">
        <f t="shared" si="5"/>
        <v>135</v>
      </c>
      <c r="E22">
        <v>3</v>
      </c>
      <c r="F22">
        <f t="shared" si="6"/>
        <v>167</v>
      </c>
      <c r="G22">
        <f t="shared" si="7"/>
        <v>173</v>
      </c>
      <c r="H22">
        <f t="shared" si="2"/>
        <v>170</v>
      </c>
      <c r="I22">
        <f t="shared" si="3"/>
        <v>6</v>
      </c>
    </row>
    <row r="23" spans="1:9" x14ac:dyDescent="0.2">
      <c r="A23">
        <f t="shared" si="4"/>
        <v>21</v>
      </c>
      <c r="B23">
        <f t="shared" si="0"/>
        <v>2</v>
      </c>
      <c r="C23">
        <f t="shared" si="1"/>
        <v>5</v>
      </c>
      <c r="D23">
        <f t="shared" si="5"/>
        <v>143</v>
      </c>
      <c r="E23">
        <v>8</v>
      </c>
      <c r="F23">
        <f t="shared" si="6"/>
        <v>173</v>
      </c>
      <c r="G23">
        <f t="shared" si="7"/>
        <v>167</v>
      </c>
      <c r="H23">
        <f t="shared" si="2"/>
        <v>170</v>
      </c>
      <c r="I23">
        <f t="shared" si="3"/>
        <v>-6</v>
      </c>
    </row>
    <row r="24" spans="1:9" x14ac:dyDescent="0.2">
      <c r="A24">
        <f t="shared" si="4"/>
        <v>22</v>
      </c>
      <c r="B24">
        <f t="shared" si="0"/>
        <v>2</v>
      </c>
      <c r="C24">
        <f t="shared" si="1"/>
        <v>6</v>
      </c>
      <c r="D24">
        <f t="shared" si="5"/>
        <v>146</v>
      </c>
      <c r="E24">
        <v>3</v>
      </c>
      <c r="F24">
        <f t="shared" si="6"/>
        <v>179</v>
      </c>
      <c r="G24">
        <f t="shared" si="7"/>
        <v>185</v>
      </c>
      <c r="H24">
        <f t="shared" si="2"/>
        <v>182</v>
      </c>
      <c r="I24">
        <f t="shared" si="3"/>
        <v>6</v>
      </c>
    </row>
    <row r="25" spans="1:9" x14ac:dyDescent="0.2">
      <c r="A25">
        <f t="shared" si="4"/>
        <v>23</v>
      </c>
      <c r="B25">
        <f t="shared" si="0"/>
        <v>2</v>
      </c>
      <c r="C25">
        <f t="shared" si="1"/>
        <v>7</v>
      </c>
      <c r="D25">
        <f t="shared" si="5"/>
        <v>154</v>
      </c>
      <c r="E25">
        <v>8</v>
      </c>
      <c r="F25">
        <f t="shared" si="6"/>
        <v>185</v>
      </c>
      <c r="G25">
        <f t="shared" si="7"/>
        <v>179</v>
      </c>
      <c r="H25">
        <f t="shared" si="2"/>
        <v>182</v>
      </c>
      <c r="I25">
        <f t="shared" si="3"/>
        <v>-6</v>
      </c>
    </row>
    <row r="26" spans="1:9" x14ac:dyDescent="0.2">
      <c r="A26">
        <f t="shared" si="4"/>
        <v>24</v>
      </c>
      <c r="B26">
        <f t="shared" si="0"/>
        <v>3</v>
      </c>
      <c r="C26">
        <f t="shared" si="1"/>
        <v>0</v>
      </c>
      <c r="D26">
        <f t="shared" si="5"/>
        <v>157</v>
      </c>
      <c r="E26">
        <v>3</v>
      </c>
      <c r="F26">
        <f t="shared" si="6"/>
        <v>191</v>
      </c>
      <c r="G26">
        <f t="shared" si="7"/>
        <v>197</v>
      </c>
      <c r="H26">
        <f t="shared" si="2"/>
        <v>194</v>
      </c>
      <c r="I26">
        <f t="shared" si="3"/>
        <v>6</v>
      </c>
    </row>
    <row r="27" spans="1:9" x14ac:dyDescent="0.2">
      <c r="A27">
        <f t="shared" si="4"/>
        <v>25</v>
      </c>
      <c r="B27">
        <f t="shared" si="0"/>
        <v>3</v>
      </c>
      <c r="C27">
        <f t="shared" si="1"/>
        <v>1</v>
      </c>
      <c r="D27">
        <f t="shared" si="5"/>
        <v>165</v>
      </c>
      <c r="E27">
        <v>8</v>
      </c>
      <c r="F27">
        <f t="shared" si="6"/>
        <v>197</v>
      </c>
      <c r="G27">
        <f t="shared" si="7"/>
        <v>191</v>
      </c>
      <c r="H27">
        <f t="shared" si="2"/>
        <v>194</v>
      </c>
      <c r="I27">
        <f t="shared" si="3"/>
        <v>-6</v>
      </c>
    </row>
    <row r="28" spans="1:9" x14ac:dyDescent="0.2">
      <c r="A28">
        <f t="shared" si="4"/>
        <v>26</v>
      </c>
      <c r="B28">
        <f t="shared" si="0"/>
        <v>3</v>
      </c>
      <c r="C28">
        <f t="shared" si="1"/>
        <v>2</v>
      </c>
      <c r="D28">
        <f t="shared" si="5"/>
        <v>168</v>
      </c>
      <c r="E28">
        <v>3</v>
      </c>
      <c r="F28">
        <f t="shared" si="6"/>
        <v>203</v>
      </c>
      <c r="G28">
        <f t="shared" si="7"/>
        <v>209</v>
      </c>
      <c r="H28">
        <f t="shared" si="2"/>
        <v>206</v>
      </c>
      <c r="I28">
        <f t="shared" si="3"/>
        <v>6</v>
      </c>
    </row>
    <row r="29" spans="1:9" x14ac:dyDescent="0.2">
      <c r="A29">
        <f t="shared" si="4"/>
        <v>27</v>
      </c>
      <c r="B29">
        <f t="shared" si="0"/>
        <v>3</v>
      </c>
      <c r="C29">
        <f t="shared" si="1"/>
        <v>3</v>
      </c>
      <c r="D29">
        <f t="shared" si="5"/>
        <v>176</v>
      </c>
      <c r="E29">
        <v>8</v>
      </c>
      <c r="F29">
        <f t="shared" si="6"/>
        <v>209</v>
      </c>
      <c r="G29">
        <f t="shared" si="7"/>
        <v>203</v>
      </c>
      <c r="H29">
        <f t="shared" si="2"/>
        <v>206</v>
      </c>
      <c r="I29">
        <f t="shared" si="3"/>
        <v>-6</v>
      </c>
    </row>
    <row r="30" spans="1:9" x14ac:dyDescent="0.2">
      <c r="A30">
        <f t="shared" si="4"/>
        <v>28</v>
      </c>
      <c r="B30">
        <f t="shared" si="0"/>
        <v>3</v>
      </c>
      <c r="C30">
        <f t="shared" si="1"/>
        <v>4</v>
      </c>
      <c r="D30">
        <f t="shared" si="5"/>
        <v>179</v>
      </c>
      <c r="E30">
        <v>3</v>
      </c>
      <c r="F30">
        <f t="shared" si="6"/>
        <v>215</v>
      </c>
      <c r="G30">
        <f t="shared" si="7"/>
        <v>221</v>
      </c>
      <c r="H30">
        <f t="shared" si="2"/>
        <v>218</v>
      </c>
      <c r="I30">
        <f t="shared" si="3"/>
        <v>6</v>
      </c>
    </row>
    <row r="31" spans="1:9" x14ac:dyDescent="0.2">
      <c r="A31">
        <f t="shared" si="4"/>
        <v>29</v>
      </c>
      <c r="B31">
        <f t="shared" si="0"/>
        <v>3</v>
      </c>
      <c r="C31">
        <f t="shared" si="1"/>
        <v>5</v>
      </c>
      <c r="D31">
        <f t="shared" si="5"/>
        <v>187</v>
      </c>
      <c r="E31">
        <v>8</v>
      </c>
      <c r="F31">
        <f t="shared" si="6"/>
        <v>221</v>
      </c>
      <c r="G31">
        <f t="shared" si="7"/>
        <v>215</v>
      </c>
      <c r="H31">
        <f t="shared" si="2"/>
        <v>218</v>
      </c>
      <c r="I31">
        <f t="shared" si="3"/>
        <v>-6</v>
      </c>
    </row>
    <row r="32" spans="1:9" x14ac:dyDescent="0.2">
      <c r="A32">
        <f t="shared" si="4"/>
        <v>30</v>
      </c>
      <c r="B32">
        <f t="shared" si="0"/>
        <v>3</v>
      </c>
      <c r="C32">
        <f t="shared" si="1"/>
        <v>6</v>
      </c>
      <c r="D32">
        <f t="shared" si="5"/>
        <v>190</v>
      </c>
      <c r="E32">
        <v>3</v>
      </c>
      <c r="F32">
        <v>222</v>
      </c>
      <c r="G32">
        <v>228</v>
      </c>
      <c r="H32">
        <f t="shared" si="2"/>
        <v>225</v>
      </c>
      <c r="I32">
        <f t="shared" si="3"/>
        <v>6</v>
      </c>
    </row>
    <row r="33" spans="1:9" x14ac:dyDescent="0.2">
      <c r="A33">
        <f t="shared" si="4"/>
        <v>31</v>
      </c>
      <c r="B33">
        <f t="shared" si="0"/>
        <v>3</v>
      </c>
      <c r="C33">
        <f t="shared" si="1"/>
        <v>7</v>
      </c>
      <c r="D33">
        <f t="shared" si="5"/>
        <v>198</v>
      </c>
      <c r="E33">
        <v>8</v>
      </c>
      <c r="F33">
        <f t="shared" si="6"/>
        <v>228</v>
      </c>
      <c r="G33">
        <f t="shared" si="7"/>
        <v>222</v>
      </c>
      <c r="H33">
        <f t="shared" si="2"/>
        <v>225</v>
      </c>
      <c r="I33">
        <f t="shared" si="3"/>
        <v>-6</v>
      </c>
    </row>
    <row r="34" spans="1:9" x14ac:dyDescent="0.2">
      <c r="A34">
        <f t="shared" si="4"/>
        <v>32</v>
      </c>
      <c r="B34">
        <f t="shared" si="0"/>
        <v>4</v>
      </c>
      <c r="C34">
        <f t="shared" si="1"/>
        <v>0</v>
      </c>
      <c r="D34">
        <f t="shared" si="5"/>
        <v>202</v>
      </c>
      <c r="E34">
        <v>4</v>
      </c>
      <c r="F34">
        <v>215</v>
      </c>
      <c r="G34">
        <v>221</v>
      </c>
      <c r="H34">
        <f t="shared" si="2"/>
        <v>218</v>
      </c>
      <c r="I34">
        <f t="shared" si="3"/>
        <v>6</v>
      </c>
    </row>
    <row r="35" spans="1:9" x14ac:dyDescent="0.2">
      <c r="A35">
        <f t="shared" si="4"/>
        <v>33</v>
      </c>
      <c r="B35">
        <f t="shared" si="0"/>
        <v>4</v>
      </c>
      <c r="C35">
        <f t="shared" si="1"/>
        <v>1</v>
      </c>
      <c r="D35">
        <f t="shared" si="5"/>
        <v>210</v>
      </c>
      <c r="E35">
        <v>8</v>
      </c>
      <c r="F35">
        <f t="shared" ref="F35:F65" si="8">MOD(A35,2)*(F34+6)+MOD(A35+1,2)*(F34-12-6)</f>
        <v>221</v>
      </c>
      <c r="G35">
        <f t="shared" ref="G35:G65" si="9">MOD(A35,2)*(G34-6)+MOD(A35+1,2)*(G34-12+6)</f>
        <v>215</v>
      </c>
      <c r="H35">
        <f t="shared" si="2"/>
        <v>218</v>
      </c>
      <c r="I35">
        <f t="shared" si="3"/>
        <v>-6</v>
      </c>
    </row>
    <row r="36" spans="1:9" x14ac:dyDescent="0.2">
      <c r="A36">
        <f t="shared" si="4"/>
        <v>34</v>
      </c>
      <c r="B36">
        <f t="shared" si="0"/>
        <v>4</v>
      </c>
      <c r="C36">
        <f t="shared" si="1"/>
        <v>2</v>
      </c>
      <c r="D36">
        <f t="shared" si="5"/>
        <v>214</v>
      </c>
      <c r="E36">
        <f t="shared" ref="E36:E44" si="10">4+MOD(A36,2)*6</f>
        <v>4</v>
      </c>
      <c r="F36">
        <f t="shared" si="8"/>
        <v>203</v>
      </c>
      <c r="G36">
        <f t="shared" si="9"/>
        <v>209</v>
      </c>
      <c r="H36">
        <f t="shared" si="2"/>
        <v>206</v>
      </c>
      <c r="I36">
        <f t="shared" si="3"/>
        <v>6</v>
      </c>
    </row>
    <row r="37" spans="1:9" x14ac:dyDescent="0.2">
      <c r="A37">
        <f t="shared" si="4"/>
        <v>35</v>
      </c>
      <c r="B37">
        <f t="shared" si="0"/>
        <v>4</v>
      </c>
      <c r="C37">
        <f t="shared" si="1"/>
        <v>3</v>
      </c>
      <c r="D37">
        <f t="shared" si="5"/>
        <v>222</v>
      </c>
      <c r="E37">
        <v>8</v>
      </c>
      <c r="F37">
        <f t="shared" si="8"/>
        <v>209</v>
      </c>
      <c r="G37">
        <f t="shared" si="9"/>
        <v>203</v>
      </c>
      <c r="H37">
        <f t="shared" si="2"/>
        <v>206</v>
      </c>
      <c r="I37">
        <f t="shared" si="3"/>
        <v>-6</v>
      </c>
    </row>
    <row r="38" spans="1:9" x14ac:dyDescent="0.2">
      <c r="A38">
        <f t="shared" si="4"/>
        <v>36</v>
      </c>
      <c r="B38">
        <f t="shared" si="0"/>
        <v>4</v>
      </c>
      <c r="C38">
        <f t="shared" si="1"/>
        <v>4</v>
      </c>
      <c r="D38">
        <f t="shared" si="5"/>
        <v>226</v>
      </c>
      <c r="E38">
        <f t="shared" si="10"/>
        <v>4</v>
      </c>
      <c r="F38">
        <f t="shared" si="8"/>
        <v>191</v>
      </c>
      <c r="G38">
        <f t="shared" si="9"/>
        <v>197</v>
      </c>
      <c r="H38">
        <f t="shared" si="2"/>
        <v>194</v>
      </c>
      <c r="I38">
        <f t="shared" si="3"/>
        <v>6</v>
      </c>
    </row>
    <row r="39" spans="1:9" x14ac:dyDescent="0.2">
      <c r="A39">
        <f t="shared" si="4"/>
        <v>37</v>
      </c>
      <c r="B39">
        <f t="shared" si="0"/>
        <v>4</v>
      </c>
      <c r="C39">
        <f t="shared" si="1"/>
        <v>5</v>
      </c>
      <c r="D39">
        <f t="shared" si="5"/>
        <v>234</v>
      </c>
      <c r="E39">
        <v>8</v>
      </c>
      <c r="F39">
        <f t="shared" si="8"/>
        <v>197</v>
      </c>
      <c r="G39">
        <f t="shared" si="9"/>
        <v>191</v>
      </c>
      <c r="H39">
        <f t="shared" si="2"/>
        <v>194</v>
      </c>
      <c r="I39">
        <f t="shared" si="3"/>
        <v>-6</v>
      </c>
    </row>
    <row r="40" spans="1:9" x14ac:dyDescent="0.2">
      <c r="A40">
        <f t="shared" si="4"/>
        <v>38</v>
      </c>
      <c r="B40">
        <f t="shared" si="0"/>
        <v>4</v>
      </c>
      <c r="C40">
        <f t="shared" si="1"/>
        <v>6</v>
      </c>
      <c r="D40">
        <f t="shared" si="5"/>
        <v>238</v>
      </c>
      <c r="E40">
        <f t="shared" si="10"/>
        <v>4</v>
      </c>
      <c r="F40">
        <f t="shared" si="8"/>
        <v>179</v>
      </c>
      <c r="G40">
        <f t="shared" si="9"/>
        <v>185</v>
      </c>
      <c r="H40">
        <f t="shared" si="2"/>
        <v>182</v>
      </c>
      <c r="I40">
        <f t="shared" si="3"/>
        <v>6</v>
      </c>
    </row>
    <row r="41" spans="1:9" x14ac:dyDescent="0.2">
      <c r="A41">
        <f t="shared" si="4"/>
        <v>39</v>
      </c>
      <c r="B41">
        <f t="shared" si="0"/>
        <v>4</v>
      </c>
      <c r="C41">
        <f t="shared" si="1"/>
        <v>7</v>
      </c>
      <c r="D41">
        <f t="shared" si="5"/>
        <v>246</v>
      </c>
      <c r="E41">
        <v>8</v>
      </c>
      <c r="F41">
        <f t="shared" si="8"/>
        <v>185</v>
      </c>
      <c r="G41">
        <f t="shared" si="9"/>
        <v>179</v>
      </c>
      <c r="H41">
        <f t="shared" si="2"/>
        <v>182</v>
      </c>
      <c r="I41">
        <f t="shared" si="3"/>
        <v>-6</v>
      </c>
    </row>
    <row r="42" spans="1:9" x14ac:dyDescent="0.2">
      <c r="A42">
        <f t="shared" si="4"/>
        <v>40</v>
      </c>
      <c r="B42">
        <f t="shared" si="0"/>
        <v>5</v>
      </c>
      <c r="C42">
        <f t="shared" si="1"/>
        <v>0</v>
      </c>
      <c r="D42">
        <f t="shared" si="5"/>
        <v>250</v>
      </c>
      <c r="E42">
        <f t="shared" si="10"/>
        <v>4</v>
      </c>
      <c r="F42">
        <f t="shared" si="8"/>
        <v>167</v>
      </c>
      <c r="G42">
        <f t="shared" si="9"/>
        <v>173</v>
      </c>
      <c r="H42">
        <f t="shared" si="2"/>
        <v>170</v>
      </c>
      <c r="I42">
        <f t="shared" si="3"/>
        <v>6</v>
      </c>
    </row>
    <row r="43" spans="1:9" x14ac:dyDescent="0.2">
      <c r="A43">
        <f t="shared" si="4"/>
        <v>41</v>
      </c>
      <c r="B43">
        <f t="shared" si="0"/>
        <v>5</v>
      </c>
      <c r="C43">
        <f t="shared" si="1"/>
        <v>1</v>
      </c>
      <c r="D43">
        <f t="shared" si="5"/>
        <v>258</v>
      </c>
      <c r="E43">
        <v>8</v>
      </c>
      <c r="F43">
        <f t="shared" si="8"/>
        <v>173</v>
      </c>
      <c r="G43">
        <f t="shared" si="9"/>
        <v>167</v>
      </c>
      <c r="H43">
        <f t="shared" si="2"/>
        <v>170</v>
      </c>
      <c r="I43">
        <f t="shared" si="3"/>
        <v>-6</v>
      </c>
    </row>
    <row r="44" spans="1:9" x14ac:dyDescent="0.2">
      <c r="A44">
        <f t="shared" si="4"/>
        <v>42</v>
      </c>
      <c r="B44">
        <f t="shared" si="0"/>
        <v>5</v>
      </c>
      <c r="C44">
        <f t="shared" si="1"/>
        <v>2</v>
      </c>
      <c r="D44">
        <f t="shared" si="5"/>
        <v>262</v>
      </c>
      <c r="E44">
        <f t="shared" si="10"/>
        <v>4</v>
      </c>
      <c r="F44">
        <f t="shared" si="8"/>
        <v>155</v>
      </c>
      <c r="G44">
        <f t="shared" si="9"/>
        <v>161</v>
      </c>
      <c r="H44">
        <f t="shared" si="2"/>
        <v>158</v>
      </c>
      <c r="I44">
        <f t="shared" si="3"/>
        <v>6</v>
      </c>
    </row>
    <row r="45" spans="1:9" x14ac:dyDescent="0.2">
      <c r="A45">
        <f t="shared" si="4"/>
        <v>43</v>
      </c>
      <c r="B45">
        <f t="shared" si="0"/>
        <v>5</v>
      </c>
      <c r="C45">
        <f t="shared" si="1"/>
        <v>3</v>
      </c>
      <c r="D45">
        <f t="shared" si="5"/>
        <v>270</v>
      </c>
      <c r="E45">
        <v>8</v>
      </c>
      <c r="F45">
        <f t="shared" si="8"/>
        <v>161</v>
      </c>
      <c r="G45">
        <f t="shared" si="9"/>
        <v>155</v>
      </c>
      <c r="H45">
        <f t="shared" si="2"/>
        <v>158</v>
      </c>
      <c r="I45">
        <f t="shared" si="3"/>
        <v>-6</v>
      </c>
    </row>
    <row r="46" spans="1:9" x14ac:dyDescent="0.2">
      <c r="A46">
        <f t="shared" si="4"/>
        <v>44</v>
      </c>
      <c r="B46">
        <f t="shared" si="0"/>
        <v>5</v>
      </c>
      <c r="C46">
        <f t="shared" si="1"/>
        <v>4</v>
      </c>
      <c r="D46">
        <f t="shared" si="5"/>
        <v>274</v>
      </c>
      <c r="E46">
        <v>4</v>
      </c>
      <c r="F46">
        <f t="shared" si="8"/>
        <v>143</v>
      </c>
      <c r="G46">
        <f t="shared" si="9"/>
        <v>149</v>
      </c>
      <c r="H46">
        <f t="shared" si="2"/>
        <v>146</v>
      </c>
      <c r="I46">
        <f t="shared" si="3"/>
        <v>6</v>
      </c>
    </row>
    <row r="47" spans="1:9" x14ac:dyDescent="0.2">
      <c r="A47">
        <f t="shared" si="4"/>
        <v>45</v>
      </c>
      <c r="B47">
        <f t="shared" si="0"/>
        <v>5</v>
      </c>
      <c r="C47">
        <f t="shared" si="1"/>
        <v>5</v>
      </c>
      <c r="D47">
        <f t="shared" si="5"/>
        <v>282</v>
      </c>
      <c r="E47">
        <v>8</v>
      </c>
      <c r="F47">
        <f t="shared" si="8"/>
        <v>149</v>
      </c>
      <c r="G47">
        <f t="shared" si="9"/>
        <v>143</v>
      </c>
      <c r="H47">
        <f t="shared" si="2"/>
        <v>146</v>
      </c>
      <c r="I47">
        <f t="shared" si="3"/>
        <v>-6</v>
      </c>
    </row>
    <row r="48" spans="1:9" x14ac:dyDescent="0.2">
      <c r="A48">
        <f t="shared" si="4"/>
        <v>46</v>
      </c>
      <c r="B48">
        <f t="shared" si="0"/>
        <v>5</v>
      </c>
      <c r="C48">
        <f t="shared" si="1"/>
        <v>6</v>
      </c>
      <c r="D48">
        <f t="shared" si="5"/>
        <v>288</v>
      </c>
      <c r="E48">
        <v>6</v>
      </c>
      <c r="F48">
        <f t="shared" si="8"/>
        <v>131</v>
      </c>
      <c r="G48">
        <f t="shared" si="9"/>
        <v>137</v>
      </c>
      <c r="H48">
        <f t="shared" si="2"/>
        <v>134</v>
      </c>
      <c r="I48">
        <f t="shared" si="3"/>
        <v>6</v>
      </c>
    </row>
    <row r="49" spans="1:9" x14ac:dyDescent="0.2">
      <c r="A49">
        <f t="shared" si="4"/>
        <v>47</v>
      </c>
      <c r="B49">
        <f t="shared" si="0"/>
        <v>5</v>
      </c>
      <c r="C49">
        <f t="shared" si="1"/>
        <v>7</v>
      </c>
      <c r="D49">
        <f t="shared" si="5"/>
        <v>296</v>
      </c>
      <c r="E49">
        <v>8</v>
      </c>
      <c r="F49">
        <f t="shared" si="8"/>
        <v>137</v>
      </c>
      <c r="G49">
        <f t="shared" si="9"/>
        <v>131</v>
      </c>
      <c r="H49">
        <f t="shared" si="2"/>
        <v>134</v>
      </c>
      <c r="I49">
        <f t="shared" si="3"/>
        <v>-6</v>
      </c>
    </row>
    <row r="50" spans="1:9" x14ac:dyDescent="0.2">
      <c r="A50">
        <f t="shared" si="4"/>
        <v>48</v>
      </c>
      <c r="B50">
        <f t="shared" si="0"/>
        <v>6</v>
      </c>
      <c r="C50">
        <f t="shared" si="1"/>
        <v>0</v>
      </c>
      <c r="D50">
        <f t="shared" si="5"/>
        <v>304</v>
      </c>
      <c r="E50">
        <v>8</v>
      </c>
      <c r="F50">
        <f t="shared" si="8"/>
        <v>119</v>
      </c>
      <c r="G50">
        <f t="shared" si="9"/>
        <v>125</v>
      </c>
      <c r="H50">
        <f t="shared" si="2"/>
        <v>122</v>
      </c>
      <c r="I50">
        <f t="shared" si="3"/>
        <v>6</v>
      </c>
    </row>
    <row r="51" spans="1:9" x14ac:dyDescent="0.2">
      <c r="A51">
        <f>A50+1</f>
        <v>49</v>
      </c>
      <c r="B51">
        <f t="shared" si="0"/>
        <v>6</v>
      </c>
      <c r="C51">
        <f t="shared" si="1"/>
        <v>1</v>
      </c>
      <c r="D51">
        <f t="shared" si="5"/>
        <v>312</v>
      </c>
      <c r="E51">
        <v>8</v>
      </c>
      <c r="F51">
        <f t="shared" si="8"/>
        <v>125</v>
      </c>
      <c r="G51">
        <f t="shared" si="9"/>
        <v>119</v>
      </c>
      <c r="H51">
        <f t="shared" si="2"/>
        <v>122</v>
      </c>
      <c r="I51">
        <f t="shared" si="3"/>
        <v>-6</v>
      </c>
    </row>
    <row r="52" spans="1:9" x14ac:dyDescent="0.2">
      <c r="A52">
        <f t="shared" si="4"/>
        <v>50</v>
      </c>
      <c r="B52">
        <f t="shared" si="0"/>
        <v>6</v>
      </c>
      <c r="C52">
        <f t="shared" si="1"/>
        <v>2</v>
      </c>
      <c r="D52">
        <f t="shared" si="5"/>
        <v>320</v>
      </c>
      <c r="E52">
        <v>8</v>
      </c>
      <c r="F52">
        <f t="shared" si="8"/>
        <v>107</v>
      </c>
      <c r="G52">
        <f t="shared" si="9"/>
        <v>113</v>
      </c>
      <c r="H52">
        <f t="shared" si="2"/>
        <v>110</v>
      </c>
      <c r="I52">
        <f t="shared" si="3"/>
        <v>6</v>
      </c>
    </row>
    <row r="53" spans="1:9" x14ac:dyDescent="0.2">
      <c r="A53">
        <f t="shared" si="4"/>
        <v>51</v>
      </c>
      <c r="B53">
        <f t="shared" si="0"/>
        <v>6</v>
      </c>
      <c r="C53">
        <f t="shared" si="1"/>
        <v>3</v>
      </c>
      <c r="D53">
        <f t="shared" si="5"/>
        <v>328</v>
      </c>
      <c r="E53">
        <v>8</v>
      </c>
      <c r="F53">
        <f t="shared" si="8"/>
        <v>113</v>
      </c>
      <c r="G53">
        <f t="shared" si="9"/>
        <v>107</v>
      </c>
      <c r="H53">
        <f t="shared" si="2"/>
        <v>110</v>
      </c>
      <c r="I53">
        <f t="shared" si="3"/>
        <v>-6</v>
      </c>
    </row>
    <row r="54" spans="1:9" x14ac:dyDescent="0.2">
      <c r="A54">
        <f t="shared" si="4"/>
        <v>52</v>
      </c>
      <c r="B54">
        <f t="shared" si="0"/>
        <v>6</v>
      </c>
      <c r="C54">
        <f t="shared" si="1"/>
        <v>4</v>
      </c>
      <c r="D54">
        <f t="shared" si="5"/>
        <v>340</v>
      </c>
      <c r="E54">
        <v>12</v>
      </c>
      <c r="F54">
        <f t="shared" si="8"/>
        <v>95</v>
      </c>
      <c r="G54">
        <f t="shared" si="9"/>
        <v>101</v>
      </c>
      <c r="H54">
        <f t="shared" si="2"/>
        <v>98</v>
      </c>
      <c r="I54">
        <f t="shared" si="3"/>
        <v>6</v>
      </c>
    </row>
    <row r="55" spans="1:9" x14ac:dyDescent="0.2">
      <c r="A55">
        <f t="shared" si="4"/>
        <v>53</v>
      </c>
      <c r="B55">
        <f t="shared" si="0"/>
        <v>6</v>
      </c>
      <c r="C55">
        <f t="shared" si="1"/>
        <v>5</v>
      </c>
      <c r="D55">
        <f t="shared" si="5"/>
        <v>348</v>
      </c>
      <c r="E55">
        <v>8</v>
      </c>
      <c r="F55">
        <f t="shared" si="8"/>
        <v>101</v>
      </c>
      <c r="G55">
        <f t="shared" si="9"/>
        <v>95</v>
      </c>
      <c r="H55">
        <f t="shared" si="2"/>
        <v>98</v>
      </c>
      <c r="I55">
        <f t="shared" si="3"/>
        <v>-6</v>
      </c>
    </row>
    <row r="56" spans="1:9" x14ac:dyDescent="0.2">
      <c r="A56">
        <f t="shared" si="4"/>
        <v>54</v>
      </c>
      <c r="B56">
        <f t="shared" si="0"/>
        <v>6</v>
      </c>
      <c r="C56">
        <f t="shared" si="1"/>
        <v>6</v>
      </c>
      <c r="D56">
        <f t="shared" si="5"/>
        <v>360</v>
      </c>
      <c r="E56">
        <v>12</v>
      </c>
      <c r="F56">
        <f t="shared" si="8"/>
        <v>83</v>
      </c>
      <c r="G56">
        <f t="shared" si="9"/>
        <v>89</v>
      </c>
      <c r="H56">
        <f t="shared" si="2"/>
        <v>86</v>
      </c>
      <c r="I56">
        <f t="shared" si="3"/>
        <v>6</v>
      </c>
    </row>
    <row r="57" spans="1:9" x14ac:dyDescent="0.2">
      <c r="A57">
        <f t="shared" si="4"/>
        <v>55</v>
      </c>
      <c r="B57">
        <f t="shared" si="0"/>
        <v>6</v>
      </c>
      <c r="C57">
        <f t="shared" si="1"/>
        <v>7</v>
      </c>
      <c r="D57">
        <f t="shared" si="5"/>
        <v>368</v>
      </c>
      <c r="E57">
        <v>8</v>
      </c>
      <c r="F57">
        <f t="shared" si="8"/>
        <v>89</v>
      </c>
      <c r="G57">
        <f t="shared" si="9"/>
        <v>83</v>
      </c>
      <c r="H57">
        <f t="shared" si="2"/>
        <v>86</v>
      </c>
      <c r="I57">
        <f t="shared" si="3"/>
        <v>-6</v>
      </c>
    </row>
    <row r="58" spans="1:9" x14ac:dyDescent="0.2">
      <c r="A58">
        <f t="shared" si="4"/>
        <v>56</v>
      </c>
      <c r="B58">
        <f t="shared" si="0"/>
        <v>7</v>
      </c>
      <c r="C58">
        <f t="shared" si="1"/>
        <v>0</v>
      </c>
      <c r="D58">
        <f t="shared" si="5"/>
        <v>384</v>
      </c>
      <c r="E58">
        <v>16</v>
      </c>
      <c r="F58">
        <f t="shared" si="8"/>
        <v>71</v>
      </c>
      <c r="G58">
        <f t="shared" si="9"/>
        <v>77</v>
      </c>
      <c r="H58">
        <f t="shared" si="2"/>
        <v>74</v>
      </c>
      <c r="I58">
        <f t="shared" si="3"/>
        <v>6</v>
      </c>
    </row>
    <row r="59" spans="1:9" x14ac:dyDescent="0.2">
      <c r="A59">
        <f t="shared" si="4"/>
        <v>57</v>
      </c>
      <c r="B59">
        <f t="shared" si="0"/>
        <v>7</v>
      </c>
      <c r="C59">
        <f t="shared" si="1"/>
        <v>1</v>
      </c>
      <c r="D59">
        <f t="shared" si="5"/>
        <v>396</v>
      </c>
      <c r="E59">
        <v>12</v>
      </c>
      <c r="F59">
        <f t="shared" si="8"/>
        <v>77</v>
      </c>
      <c r="G59">
        <f t="shared" si="9"/>
        <v>71</v>
      </c>
      <c r="H59">
        <f t="shared" si="2"/>
        <v>74</v>
      </c>
      <c r="I59">
        <f t="shared" si="3"/>
        <v>-6</v>
      </c>
    </row>
    <row r="60" spans="1:9" x14ac:dyDescent="0.2">
      <c r="A60">
        <f t="shared" si="4"/>
        <v>58</v>
      </c>
      <c r="B60">
        <f t="shared" si="0"/>
        <v>7</v>
      </c>
      <c r="C60">
        <f t="shared" si="1"/>
        <v>2</v>
      </c>
      <c r="D60">
        <f t="shared" si="5"/>
        <v>420</v>
      </c>
      <c r="E60">
        <v>24</v>
      </c>
      <c r="F60">
        <f t="shared" si="8"/>
        <v>59</v>
      </c>
      <c r="G60">
        <f t="shared" si="9"/>
        <v>65</v>
      </c>
      <c r="H60">
        <f t="shared" si="2"/>
        <v>62</v>
      </c>
      <c r="I60">
        <f t="shared" si="3"/>
        <v>6</v>
      </c>
    </row>
    <row r="61" spans="1:9" x14ac:dyDescent="0.2">
      <c r="A61">
        <f t="shared" si="4"/>
        <v>59</v>
      </c>
      <c r="B61">
        <f t="shared" si="0"/>
        <v>7</v>
      </c>
      <c r="C61">
        <f t="shared" si="1"/>
        <v>3</v>
      </c>
      <c r="D61">
        <f t="shared" si="5"/>
        <v>440</v>
      </c>
      <c r="E61">
        <v>20</v>
      </c>
      <c r="F61">
        <f t="shared" si="8"/>
        <v>65</v>
      </c>
      <c r="G61">
        <f t="shared" si="9"/>
        <v>59</v>
      </c>
      <c r="H61">
        <f t="shared" si="2"/>
        <v>62</v>
      </c>
      <c r="I61">
        <f t="shared" si="3"/>
        <v>-6</v>
      </c>
    </row>
    <row r="62" spans="1:9" x14ac:dyDescent="0.2">
      <c r="A62">
        <f t="shared" si="4"/>
        <v>60</v>
      </c>
      <c r="B62">
        <f t="shared" si="0"/>
        <v>7</v>
      </c>
      <c r="C62">
        <f t="shared" si="1"/>
        <v>4</v>
      </c>
      <c r="D62">
        <f t="shared" si="5"/>
        <v>464</v>
      </c>
      <c r="E62">
        <v>24</v>
      </c>
      <c r="F62">
        <f t="shared" si="8"/>
        <v>47</v>
      </c>
      <c r="G62">
        <f t="shared" si="9"/>
        <v>53</v>
      </c>
      <c r="H62">
        <f t="shared" si="2"/>
        <v>50</v>
      </c>
      <c r="I62">
        <f t="shared" si="3"/>
        <v>6</v>
      </c>
    </row>
    <row r="63" spans="1:9" x14ac:dyDescent="0.2">
      <c r="A63">
        <f t="shared" si="4"/>
        <v>61</v>
      </c>
      <c r="B63">
        <f t="shared" si="0"/>
        <v>7</v>
      </c>
      <c r="C63">
        <f t="shared" si="1"/>
        <v>5</v>
      </c>
      <c r="D63">
        <f t="shared" si="5"/>
        <v>488</v>
      </c>
      <c r="E63">
        <v>24</v>
      </c>
      <c r="F63">
        <f t="shared" si="8"/>
        <v>53</v>
      </c>
      <c r="G63">
        <f t="shared" si="9"/>
        <v>47</v>
      </c>
      <c r="H63">
        <f t="shared" si="2"/>
        <v>50</v>
      </c>
      <c r="I63">
        <f t="shared" si="3"/>
        <v>-6</v>
      </c>
    </row>
    <row r="64" spans="1:9" x14ac:dyDescent="0.2">
      <c r="A64">
        <f t="shared" si="4"/>
        <v>62</v>
      </c>
      <c r="B64">
        <f t="shared" si="0"/>
        <v>7</v>
      </c>
      <c r="C64">
        <f t="shared" si="1"/>
        <v>6</v>
      </c>
      <c r="D64">
        <f t="shared" si="5"/>
        <v>489</v>
      </c>
      <c r="E64">
        <v>1</v>
      </c>
      <c r="F64">
        <v>35</v>
      </c>
      <c r="G64">
        <v>35</v>
      </c>
      <c r="H64">
        <f t="shared" si="2"/>
        <v>35</v>
      </c>
      <c r="I64">
        <f t="shared" si="3"/>
        <v>0</v>
      </c>
    </row>
    <row r="65" spans="1:9" x14ac:dyDescent="0.2">
      <c r="A65">
        <f t="shared" si="4"/>
        <v>63</v>
      </c>
      <c r="B65">
        <f t="shared" si="0"/>
        <v>7</v>
      </c>
      <c r="C65">
        <f t="shared" si="1"/>
        <v>7</v>
      </c>
      <c r="D65">
        <f t="shared" si="5"/>
        <v>490</v>
      </c>
      <c r="E65">
        <v>1</v>
      </c>
      <c r="F65">
        <v>35</v>
      </c>
      <c r="G65">
        <v>35</v>
      </c>
      <c r="H65">
        <f t="shared" si="2"/>
        <v>35</v>
      </c>
      <c r="I65">
        <f t="shared" si="3"/>
        <v>0</v>
      </c>
    </row>
  </sheetData>
  <pageMargins left="0.7" right="0.7" top="0.75" bottom="0.75" header="0.3" footer="0.3"/>
  <pageSetup scale="65" fitToHeight="2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5"/>
  <sheetViews>
    <sheetView workbookViewId="0">
      <selection activeCell="H2" sqref="H2:H63"/>
    </sheetView>
  </sheetViews>
  <sheetFormatPr baseColWidth="10" defaultRowHeight="16" x14ac:dyDescent="0.2"/>
  <sheetData>
    <row r="1" spans="1:9" s="1" customFormat="1" x14ac:dyDescent="0.2">
      <c r="A1" s="1" t="s">
        <v>8</v>
      </c>
      <c r="B1" s="1" t="s">
        <v>6</v>
      </c>
      <c r="C1" s="1" t="s">
        <v>7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 x14ac:dyDescent="0.2">
      <c r="A2">
        <v>0</v>
      </c>
      <c r="B2">
        <f t="shared" ref="B2:B65" si="0">QUOTIENT(A2,8)</f>
        <v>0</v>
      </c>
      <c r="C2">
        <f t="shared" ref="C2:C65" si="1">MOD(A2,8)</f>
        <v>0</v>
      </c>
      <c r="D2">
        <v>4</v>
      </c>
      <c r="E2">
        <v>4</v>
      </c>
      <c r="F2">
        <v>47</v>
      </c>
      <c r="G2">
        <v>53</v>
      </c>
      <c r="H2">
        <f t="shared" ref="H2:H65" si="2">AVERAGE(F2:G2)</f>
        <v>50</v>
      </c>
      <c r="I2">
        <f t="shared" ref="I2:I65" si="3">G2-F2</f>
        <v>6</v>
      </c>
    </row>
    <row r="3" spans="1:9" x14ac:dyDescent="0.2">
      <c r="A3">
        <f t="shared" ref="A3:A65" si="4">A2+1</f>
        <v>1</v>
      </c>
      <c r="B3">
        <f t="shared" si="0"/>
        <v>0</v>
      </c>
      <c r="C3">
        <f t="shared" si="1"/>
        <v>1</v>
      </c>
      <c r="D3">
        <f>D2+E3</f>
        <v>24</v>
      </c>
      <c r="E3">
        <v>20</v>
      </c>
      <c r="F3">
        <f>MOD(A3,2)*(F2+6)+MOD(A3+1,2)*(F2+14-6)</f>
        <v>53</v>
      </c>
      <c r="G3">
        <f>MOD(A3,2)*(G2-6)+MOD(A3+1,2)*(G2+14+6)</f>
        <v>47</v>
      </c>
      <c r="H3">
        <f t="shared" si="2"/>
        <v>50</v>
      </c>
      <c r="I3">
        <f t="shared" si="3"/>
        <v>-6</v>
      </c>
    </row>
    <row r="4" spans="1:9" x14ac:dyDescent="0.2">
      <c r="A4">
        <f t="shared" si="4"/>
        <v>2</v>
      </c>
      <c r="B4">
        <f t="shared" si="0"/>
        <v>0</v>
      </c>
      <c r="C4">
        <f t="shared" si="1"/>
        <v>2</v>
      </c>
      <c r="D4">
        <f t="shared" ref="D4:D65" si="5">D3+E4</f>
        <v>27</v>
      </c>
      <c r="E4">
        <v>3</v>
      </c>
      <c r="F4">
        <f t="shared" ref="F4:F65" si="6">MOD(A4,2)*(F3+6)+MOD(A4+1,2)*(F3+14-6)</f>
        <v>61</v>
      </c>
      <c r="G4">
        <f t="shared" ref="G4:G65" si="7">MOD(A4,2)*(G3-6)+MOD(A4+1,2)*(G3+14+6)</f>
        <v>67</v>
      </c>
      <c r="H4">
        <f t="shared" si="2"/>
        <v>64</v>
      </c>
      <c r="I4">
        <f t="shared" si="3"/>
        <v>6</v>
      </c>
    </row>
    <row r="5" spans="1:9" x14ac:dyDescent="0.2">
      <c r="A5">
        <f t="shared" si="4"/>
        <v>3</v>
      </c>
      <c r="B5">
        <f t="shared" si="0"/>
        <v>0</v>
      </c>
      <c r="C5">
        <f t="shared" si="1"/>
        <v>3</v>
      </c>
      <c r="D5">
        <f t="shared" si="5"/>
        <v>41</v>
      </c>
      <c r="E5">
        <v>14</v>
      </c>
      <c r="F5">
        <f t="shared" si="6"/>
        <v>67</v>
      </c>
      <c r="G5">
        <f t="shared" si="7"/>
        <v>61</v>
      </c>
      <c r="H5">
        <f t="shared" si="2"/>
        <v>64</v>
      </c>
      <c r="I5">
        <f t="shared" si="3"/>
        <v>-6</v>
      </c>
    </row>
    <row r="6" spans="1:9" x14ac:dyDescent="0.2">
      <c r="A6">
        <f t="shared" si="4"/>
        <v>4</v>
      </c>
      <c r="B6">
        <f t="shared" si="0"/>
        <v>0</v>
      </c>
      <c r="C6">
        <f t="shared" si="1"/>
        <v>4</v>
      </c>
      <c r="D6">
        <f t="shared" si="5"/>
        <v>44</v>
      </c>
      <c r="E6">
        <v>3</v>
      </c>
      <c r="F6">
        <f t="shared" si="6"/>
        <v>75</v>
      </c>
      <c r="G6">
        <f t="shared" si="7"/>
        <v>81</v>
      </c>
      <c r="H6">
        <f t="shared" si="2"/>
        <v>78</v>
      </c>
      <c r="I6">
        <f t="shared" si="3"/>
        <v>6</v>
      </c>
    </row>
    <row r="7" spans="1:9" x14ac:dyDescent="0.2">
      <c r="A7">
        <f t="shared" si="4"/>
        <v>5</v>
      </c>
      <c r="B7">
        <f t="shared" si="0"/>
        <v>0</v>
      </c>
      <c r="C7">
        <f t="shared" si="1"/>
        <v>5</v>
      </c>
      <c r="D7">
        <f t="shared" si="5"/>
        <v>55</v>
      </c>
      <c r="E7">
        <v>11</v>
      </c>
      <c r="F7">
        <f t="shared" si="6"/>
        <v>81</v>
      </c>
      <c r="G7">
        <f t="shared" si="7"/>
        <v>75</v>
      </c>
      <c r="H7">
        <f t="shared" si="2"/>
        <v>78</v>
      </c>
      <c r="I7">
        <f>G5-F5</f>
        <v>-6</v>
      </c>
    </row>
    <row r="8" spans="1:9" x14ac:dyDescent="0.2">
      <c r="A8">
        <f t="shared" si="4"/>
        <v>6</v>
      </c>
      <c r="B8">
        <f t="shared" si="0"/>
        <v>0</v>
      </c>
      <c r="C8">
        <f t="shared" si="1"/>
        <v>6</v>
      </c>
      <c r="D8">
        <f t="shared" si="5"/>
        <v>58</v>
      </c>
      <c r="E8">
        <v>3</v>
      </c>
      <c r="F8">
        <f t="shared" si="6"/>
        <v>89</v>
      </c>
      <c r="G8">
        <f t="shared" si="7"/>
        <v>95</v>
      </c>
      <c r="H8">
        <f t="shared" si="2"/>
        <v>92</v>
      </c>
      <c r="I8">
        <f t="shared" si="3"/>
        <v>6</v>
      </c>
    </row>
    <row r="9" spans="1:9" x14ac:dyDescent="0.2">
      <c r="A9">
        <f t="shared" si="4"/>
        <v>7</v>
      </c>
      <c r="B9">
        <f t="shared" si="0"/>
        <v>0</v>
      </c>
      <c r="C9">
        <f t="shared" si="1"/>
        <v>7</v>
      </c>
      <c r="D9">
        <f t="shared" si="5"/>
        <v>66</v>
      </c>
      <c r="E9">
        <v>8</v>
      </c>
      <c r="F9">
        <f t="shared" si="6"/>
        <v>95</v>
      </c>
      <c r="G9">
        <f t="shared" si="7"/>
        <v>89</v>
      </c>
      <c r="H9">
        <f t="shared" si="2"/>
        <v>92</v>
      </c>
      <c r="I9">
        <f t="shared" si="3"/>
        <v>-6</v>
      </c>
    </row>
    <row r="10" spans="1:9" x14ac:dyDescent="0.2">
      <c r="A10">
        <f t="shared" si="4"/>
        <v>8</v>
      </c>
      <c r="B10">
        <f t="shared" si="0"/>
        <v>1</v>
      </c>
      <c r="C10">
        <f t="shared" si="1"/>
        <v>0</v>
      </c>
      <c r="D10">
        <f t="shared" si="5"/>
        <v>69</v>
      </c>
      <c r="E10">
        <v>3</v>
      </c>
      <c r="F10">
        <f t="shared" si="6"/>
        <v>103</v>
      </c>
      <c r="G10">
        <f t="shared" si="7"/>
        <v>109</v>
      </c>
      <c r="H10">
        <f t="shared" si="2"/>
        <v>106</v>
      </c>
      <c r="I10">
        <f t="shared" si="3"/>
        <v>6</v>
      </c>
    </row>
    <row r="11" spans="1:9" x14ac:dyDescent="0.2">
      <c r="A11">
        <f t="shared" si="4"/>
        <v>9</v>
      </c>
      <c r="B11">
        <f t="shared" si="0"/>
        <v>1</v>
      </c>
      <c r="C11">
        <f t="shared" si="1"/>
        <v>1</v>
      </c>
      <c r="D11">
        <f t="shared" si="5"/>
        <v>77</v>
      </c>
      <c r="E11">
        <v>8</v>
      </c>
      <c r="F11">
        <f t="shared" si="6"/>
        <v>109</v>
      </c>
      <c r="G11">
        <f t="shared" si="7"/>
        <v>103</v>
      </c>
      <c r="H11">
        <f t="shared" si="2"/>
        <v>106</v>
      </c>
      <c r="I11">
        <f t="shared" si="3"/>
        <v>-6</v>
      </c>
    </row>
    <row r="12" spans="1:9" x14ac:dyDescent="0.2">
      <c r="A12">
        <f t="shared" si="4"/>
        <v>10</v>
      </c>
      <c r="B12">
        <f t="shared" si="0"/>
        <v>1</v>
      </c>
      <c r="C12">
        <f t="shared" si="1"/>
        <v>2</v>
      </c>
      <c r="D12">
        <f t="shared" si="5"/>
        <v>80</v>
      </c>
      <c r="E12">
        <v>3</v>
      </c>
      <c r="F12">
        <f t="shared" si="6"/>
        <v>117</v>
      </c>
      <c r="G12">
        <f t="shared" si="7"/>
        <v>123</v>
      </c>
      <c r="H12">
        <f t="shared" si="2"/>
        <v>120</v>
      </c>
      <c r="I12">
        <f t="shared" si="3"/>
        <v>6</v>
      </c>
    </row>
    <row r="13" spans="1:9" x14ac:dyDescent="0.2">
      <c r="A13">
        <f t="shared" si="4"/>
        <v>11</v>
      </c>
      <c r="B13">
        <f t="shared" si="0"/>
        <v>1</v>
      </c>
      <c r="C13">
        <f t="shared" si="1"/>
        <v>3</v>
      </c>
      <c r="D13">
        <f t="shared" si="5"/>
        <v>88</v>
      </c>
      <c r="E13">
        <v>8</v>
      </c>
      <c r="F13">
        <f t="shared" si="6"/>
        <v>123</v>
      </c>
      <c r="G13">
        <f t="shared" si="7"/>
        <v>117</v>
      </c>
      <c r="H13">
        <f t="shared" si="2"/>
        <v>120</v>
      </c>
      <c r="I13">
        <f t="shared" si="3"/>
        <v>-6</v>
      </c>
    </row>
    <row r="14" spans="1:9" x14ac:dyDescent="0.2">
      <c r="A14">
        <f t="shared" si="4"/>
        <v>12</v>
      </c>
      <c r="B14">
        <f t="shared" si="0"/>
        <v>1</v>
      </c>
      <c r="C14">
        <f t="shared" si="1"/>
        <v>4</v>
      </c>
      <c r="D14">
        <f t="shared" si="5"/>
        <v>91</v>
      </c>
      <c r="E14">
        <v>3</v>
      </c>
      <c r="F14">
        <f t="shared" si="6"/>
        <v>131</v>
      </c>
      <c r="G14">
        <f t="shared" si="7"/>
        <v>137</v>
      </c>
      <c r="H14">
        <f t="shared" si="2"/>
        <v>134</v>
      </c>
      <c r="I14">
        <f t="shared" si="3"/>
        <v>6</v>
      </c>
    </row>
    <row r="15" spans="1:9" x14ac:dyDescent="0.2">
      <c r="A15">
        <f t="shared" si="4"/>
        <v>13</v>
      </c>
      <c r="B15">
        <f t="shared" si="0"/>
        <v>1</v>
      </c>
      <c r="C15">
        <f t="shared" si="1"/>
        <v>5</v>
      </c>
      <c r="D15">
        <f t="shared" si="5"/>
        <v>99</v>
      </c>
      <c r="E15">
        <v>8</v>
      </c>
      <c r="F15">
        <f t="shared" si="6"/>
        <v>137</v>
      </c>
      <c r="G15">
        <f t="shared" si="7"/>
        <v>131</v>
      </c>
      <c r="H15">
        <f t="shared" si="2"/>
        <v>134</v>
      </c>
      <c r="I15">
        <f t="shared" si="3"/>
        <v>-6</v>
      </c>
    </row>
    <row r="16" spans="1:9" x14ac:dyDescent="0.2">
      <c r="A16">
        <f t="shared" si="4"/>
        <v>14</v>
      </c>
      <c r="B16">
        <f t="shared" si="0"/>
        <v>1</v>
      </c>
      <c r="C16">
        <f t="shared" si="1"/>
        <v>6</v>
      </c>
      <c r="D16">
        <f t="shared" si="5"/>
        <v>102</v>
      </c>
      <c r="E16">
        <v>3</v>
      </c>
      <c r="F16">
        <f t="shared" si="6"/>
        <v>145</v>
      </c>
      <c r="G16">
        <f t="shared" si="7"/>
        <v>151</v>
      </c>
      <c r="H16">
        <f t="shared" si="2"/>
        <v>148</v>
      </c>
      <c r="I16">
        <f t="shared" si="3"/>
        <v>6</v>
      </c>
    </row>
    <row r="17" spans="1:9" x14ac:dyDescent="0.2">
      <c r="A17">
        <f t="shared" si="4"/>
        <v>15</v>
      </c>
      <c r="B17">
        <f t="shared" si="0"/>
        <v>1</v>
      </c>
      <c r="C17">
        <f t="shared" si="1"/>
        <v>7</v>
      </c>
      <c r="D17">
        <f t="shared" si="5"/>
        <v>110</v>
      </c>
      <c r="E17">
        <v>8</v>
      </c>
      <c r="F17">
        <f t="shared" si="6"/>
        <v>151</v>
      </c>
      <c r="G17">
        <f t="shared" si="7"/>
        <v>145</v>
      </c>
      <c r="H17">
        <f t="shared" si="2"/>
        <v>148</v>
      </c>
      <c r="I17">
        <f t="shared" si="3"/>
        <v>-6</v>
      </c>
    </row>
    <row r="18" spans="1:9" x14ac:dyDescent="0.2">
      <c r="A18">
        <f t="shared" si="4"/>
        <v>16</v>
      </c>
      <c r="B18">
        <f t="shared" si="0"/>
        <v>2</v>
      </c>
      <c r="C18">
        <f t="shared" si="1"/>
        <v>0</v>
      </c>
      <c r="D18">
        <f t="shared" si="5"/>
        <v>113</v>
      </c>
      <c r="E18">
        <v>3</v>
      </c>
      <c r="F18">
        <f t="shared" si="6"/>
        <v>159</v>
      </c>
      <c r="G18">
        <f t="shared" si="7"/>
        <v>165</v>
      </c>
      <c r="H18">
        <f t="shared" si="2"/>
        <v>162</v>
      </c>
      <c r="I18">
        <f t="shared" si="3"/>
        <v>6</v>
      </c>
    </row>
    <row r="19" spans="1:9" x14ac:dyDescent="0.2">
      <c r="A19">
        <f t="shared" si="4"/>
        <v>17</v>
      </c>
      <c r="B19">
        <f t="shared" si="0"/>
        <v>2</v>
      </c>
      <c r="C19">
        <f t="shared" si="1"/>
        <v>1</v>
      </c>
      <c r="D19">
        <f t="shared" si="5"/>
        <v>121</v>
      </c>
      <c r="E19">
        <v>8</v>
      </c>
      <c r="F19">
        <f t="shared" si="6"/>
        <v>165</v>
      </c>
      <c r="G19">
        <f t="shared" si="7"/>
        <v>159</v>
      </c>
      <c r="H19">
        <f t="shared" si="2"/>
        <v>162</v>
      </c>
      <c r="I19">
        <f t="shared" si="3"/>
        <v>-6</v>
      </c>
    </row>
    <row r="20" spans="1:9" x14ac:dyDescent="0.2">
      <c r="A20">
        <f t="shared" si="4"/>
        <v>18</v>
      </c>
      <c r="B20">
        <f t="shared" si="0"/>
        <v>2</v>
      </c>
      <c r="C20">
        <f t="shared" si="1"/>
        <v>2</v>
      </c>
      <c r="D20">
        <f t="shared" si="5"/>
        <v>124</v>
      </c>
      <c r="E20">
        <v>3</v>
      </c>
      <c r="F20">
        <f t="shared" si="6"/>
        <v>173</v>
      </c>
      <c r="G20">
        <f t="shared" si="7"/>
        <v>179</v>
      </c>
      <c r="H20">
        <f t="shared" si="2"/>
        <v>176</v>
      </c>
      <c r="I20">
        <f t="shared" si="3"/>
        <v>6</v>
      </c>
    </row>
    <row r="21" spans="1:9" x14ac:dyDescent="0.2">
      <c r="A21">
        <f t="shared" si="4"/>
        <v>19</v>
      </c>
      <c r="B21">
        <f t="shared" si="0"/>
        <v>2</v>
      </c>
      <c r="C21">
        <f t="shared" si="1"/>
        <v>3</v>
      </c>
      <c r="D21">
        <f t="shared" si="5"/>
        <v>132</v>
      </c>
      <c r="E21">
        <v>8</v>
      </c>
      <c r="F21">
        <f t="shared" si="6"/>
        <v>179</v>
      </c>
      <c r="G21">
        <f t="shared" si="7"/>
        <v>173</v>
      </c>
      <c r="H21">
        <f t="shared" si="2"/>
        <v>176</v>
      </c>
      <c r="I21">
        <f t="shared" si="3"/>
        <v>-6</v>
      </c>
    </row>
    <row r="22" spans="1:9" x14ac:dyDescent="0.2">
      <c r="A22">
        <f t="shared" si="4"/>
        <v>20</v>
      </c>
      <c r="B22">
        <f t="shared" si="0"/>
        <v>2</v>
      </c>
      <c r="C22">
        <f t="shared" si="1"/>
        <v>4</v>
      </c>
      <c r="D22">
        <f t="shared" si="5"/>
        <v>135</v>
      </c>
      <c r="E22">
        <v>3</v>
      </c>
      <c r="F22">
        <f t="shared" si="6"/>
        <v>187</v>
      </c>
      <c r="G22">
        <f t="shared" si="7"/>
        <v>193</v>
      </c>
      <c r="H22">
        <f t="shared" si="2"/>
        <v>190</v>
      </c>
      <c r="I22">
        <f t="shared" si="3"/>
        <v>6</v>
      </c>
    </row>
    <row r="23" spans="1:9" x14ac:dyDescent="0.2">
      <c r="A23">
        <f t="shared" si="4"/>
        <v>21</v>
      </c>
      <c r="B23">
        <f t="shared" si="0"/>
        <v>2</v>
      </c>
      <c r="C23">
        <f t="shared" si="1"/>
        <v>5</v>
      </c>
      <c r="D23">
        <f t="shared" si="5"/>
        <v>143</v>
      </c>
      <c r="E23">
        <v>8</v>
      </c>
      <c r="F23">
        <f t="shared" si="6"/>
        <v>193</v>
      </c>
      <c r="G23">
        <f t="shared" si="7"/>
        <v>187</v>
      </c>
      <c r="H23">
        <f t="shared" si="2"/>
        <v>190</v>
      </c>
      <c r="I23">
        <f t="shared" si="3"/>
        <v>-6</v>
      </c>
    </row>
    <row r="24" spans="1:9" x14ac:dyDescent="0.2">
      <c r="A24">
        <f t="shared" si="4"/>
        <v>22</v>
      </c>
      <c r="B24">
        <f t="shared" si="0"/>
        <v>2</v>
      </c>
      <c r="C24">
        <f t="shared" si="1"/>
        <v>6</v>
      </c>
      <c r="D24">
        <f t="shared" si="5"/>
        <v>146</v>
      </c>
      <c r="E24">
        <v>3</v>
      </c>
      <c r="F24">
        <f t="shared" si="6"/>
        <v>201</v>
      </c>
      <c r="G24">
        <f t="shared" si="7"/>
        <v>207</v>
      </c>
      <c r="H24">
        <f t="shared" si="2"/>
        <v>204</v>
      </c>
      <c r="I24">
        <f t="shared" si="3"/>
        <v>6</v>
      </c>
    </row>
    <row r="25" spans="1:9" x14ac:dyDescent="0.2">
      <c r="A25">
        <f t="shared" si="4"/>
        <v>23</v>
      </c>
      <c r="B25">
        <f t="shared" si="0"/>
        <v>2</v>
      </c>
      <c r="C25">
        <f t="shared" si="1"/>
        <v>7</v>
      </c>
      <c r="D25">
        <f t="shared" si="5"/>
        <v>154</v>
      </c>
      <c r="E25">
        <v>8</v>
      </c>
      <c r="F25">
        <f t="shared" si="6"/>
        <v>207</v>
      </c>
      <c r="G25">
        <f t="shared" si="7"/>
        <v>201</v>
      </c>
      <c r="H25">
        <f t="shared" si="2"/>
        <v>204</v>
      </c>
      <c r="I25">
        <f t="shared" si="3"/>
        <v>-6</v>
      </c>
    </row>
    <row r="26" spans="1:9" x14ac:dyDescent="0.2">
      <c r="A26">
        <f t="shared" si="4"/>
        <v>24</v>
      </c>
      <c r="B26">
        <f t="shared" si="0"/>
        <v>3</v>
      </c>
      <c r="C26">
        <f t="shared" si="1"/>
        <v>0</v>
      </c>
      <c r="D26">
        <f t="shared" si="5"/>
        <v>157</v>
      </c>
      <c r="E26">
        <v>3</v>
      </c>
      <c r="F26">
        <f t="shared" si="6"/>
        <v>215</v>
      </c>
      <c r="G26">
        <f t="shared" si="7"/>
        <v>221</v>
      </c>
      <c r="H26">
        <f t="shared" si="2"/>
        <v>218</v>
      </c>
      <c r="I26">
        <f t="shared" si="3"/>
        <v>6</v>
      </c>
    </row>
    <row r="27" spans="1:9" x14ac:dyDescent="0.2">
      <c r="A27">
        <f t="shared" si="4"/>
        <v>25</v>
      </c>
      <c r="B27">
        <f t="shared" si="0"/>
        <v>3</v>
      </c>
      <c r="C27">
        <f t="shared" si="1"/>
        <v>1</v>
      </c>
      <c r="D27">
        <f t="shared" si="5"/>
        <v>165</v>
      </c>
      <c r="E27">
        <v>8</v>
      </c>
      <c r="F27">
        <f t="shared" si="6"/>
        <v>221</v>
      </c>
      <c r="G27">
        <f t="shared" si="7"/>
        <v>215</v>
      </c>
      <c r="H27">
        <f t="shared" si="2"/>
        <v>218</v>
      </c>
      <c r="I27">
        <f t="shared" si="3"/>
        <v>-6</v>
      </c>
    </row>
    <row r="28" spans="1:9" x14ac:dyDescent="0.2">
      <c r="A28">
        <f t="shared" si="4"/>
        <v>26</v>
      </c>
      <c r="B28">
        <f t="shared" si="0"/>
        <v>3</v>
      </c>
      <c r="C28">
        <f t="shared" si="1"/>
        <v>2</v>
      </c>
      <c r="D28">
        <f t="shared" si="5"/>
        <v>168</v>
      </c>
      <c r="E28">
        <v>3</v>
      </c>
      <c r="F28">
        <f t="shared" si="6"/>
        <v>229</v>
      </c>
      <c r="G28">
        <f t="shared" si="7"/>
        <v>235</v>
      </c>
      <c r="H28">
        <f t="shared" si="2"/>
        <v>232</v>
      </c>
      <c r="I28">
        <f t="shared" si="3"/>
        <v>6</v>
      </c>
    </row>
    <row r="29" spans="1:9" x14ac:dyDescent="0.2">
      <c r="A29">
        <f t="shared" si="4"/>
        <v>27</v>
      </c>
      <c r="B29">
        <f t="shared" si="0"/>
        <v>3</v>
      </c>
      <c r="C29">
        <f t="shared" si="1"/>
        <v>3</v>
      </c>
      <c r="D29">
        <f t="shared" si="5"/>
        <v>176</v>
      </c>
      <c r="E29">
        <v>8</v>
      </c>
      <c r="F29">
        <f t="shared" si="6"/>
        <v>235</v>
      </c>
      <c r="G29">
        <f t="shared" si="7"/>
        <v>229</v>
      </c>
      <c r="H29">
        <f t="shared" si="2"/>
        <v>232</v>
      </c>
      <c r="I29">
        <f t="shared" si="3"/>
        <v>-6</v>
      </c>
    </row>
    <row r="30" spans="1:9" x14ac:dyDescent="0.2">
      <c r="A30">
        <f t="shared" si="4"/>
        <v>28</v>
      </c>
      <c r="B30">
        <f t="shared" si="0"/>
        <v>3</v>
      </c>
      <c r="C30">
        <f t="shared" si="1"/>
        <v>4</v>
      </c>
      <c r="D30">
        <f t="shared" si="5"/>
        <v>179</v>
      </c>
      <c r="E30">
        <v>3</v>
      </c>
      <c r="F30">
        <f t="shared" si="6"/>
        <v>243</v>
      </c>
      <c r="G30">
        <f t="shared" si="7"/>
        <v>249</v>
      </c>
      <c r="H30">
        <f t="shared" si="2"/>
        <v>246</v>
      </c>
      <c r="I30">
        <f t="shared" si="3"/>
        <v>6</v>
      </c>
    </row>
    <row r="31" spans="1:9" x14ac:dyDescent="0.2">
      <c r="A31">
        <f t="shared" si="4"/>
        <v>29</v>
      </c>
      <c r="B31">
        <f t="shared" si="0"/>
        <v>3</v>
      </c>
      <c r="C31">
        <f t="shared" si="1"/>
        <v>5</v>
      </c>
      <c r="D31">
        <f t="shared" si="5"/>
        <v>187</v>
      </c>
      <c r="E31">
        <v>8</v>
      </c>
      <c r="F31">
        <f t="shared" si="6"/>
        <v>249</v>
      </c>
      <c r="G31">
        <f t="shared" si="7"/>
        <v>243</v>
      </c>
      <c r="H31">
        <f t="shared" si="2"/>
        <v>246</v>
      </c>
      <c r="I31">
        <f t="shared" si="3"/>
        <v>-6</v>
      </c>
    </row>
    <row r="32" spans="1:9" x14ac:dyDescent="0.2">
      <c r="A32">
        <f t="shared" si="4"/>
        <v>30</v>
      </c>
      <c r="B32">
        <f t="shared" si="0"/>
        <v>3</v>
      </c>
      <c r="C32">
        <f t="shared" si="1"/>
        <v>6</v>
      </c>
      <c r="D32">
        <f t="shared" si="5"/>
        <v>190</v>
      </c>
      <c r="E32">
        <v>3</v>
      </c>
      <c r="F32">
        <v>247</v>
      </c>
      <c r="G32">
        <v>253</v>
      </c>
      <c r="H32">
        <f t="shared" si="2"/>
        <v>250</v>
      </c>
      <c r="I32">
        <f t="shared" si="3"/>
        <v>6</v>
      </c>
    </row>
    <row r="33" spans="1:9" x14ac:dyDescent="0.2">
      <c r="A33">
        <f t="shared" si="4"/>
        <v>31</v>
      </c>
      <c r="B33">
        <f t="shared" si="0"/>
        <v>3</v>
      </c>
      <c r="C33">
        <f t="shared" si="1"/>
        <v>7</v>
      </c>
      <c r="D33">
        <f t="shared" si="5"/>
        <v>198</v>
      </c>
      <c r="E33">
        <v>8</v>
      </c>
      <c r="F33">
        <f t="shared" si="6"/>
        <v>253</v>
      </c>
      <c r="G33">
        <f t="shared" si="7"/>
        <v>247</v>
      </c>
      <c r="H33">
        <f t="shared" si="2"/>
        <v>250</v>
      </c>
      <c r="I33">
        <f t="shared" si="3"/>
        <v>-6</v>
      </c>
    </row>
    <row r="34" spans="1:9" x14ac:dyDescent="0.2">
      <c r="A34">
        <f t="shared" si="4"/>
        <v>32</v>
      </c>
      <c r="B34">
        <f t="shared" si="0"/>
        <v>4</v>
      </c>
      <c r="C34">
        <f t="shared" si="1"/>
        <v>0</v>
      </c>
      <c r="D34">
        <f t="shared" si="5"/>
        <v>202</v>
      </c>
      <c r="E34">
        <v>4</v>
      </c>
      <c r="F34">
        <v>243</v>
      </c>
      <c r="G34">
        <v>249</v>
      </c>
      <c r="H34">
        <f t="shared" si="2"/>
        <v>246</v>
      </c>
      <c r="I34">
        <f t="shared" si="3"/>
        <v>6</v>
      </c>
    </row>
    <row r="35" spans="1:9" x14ac:dyDescent="0.2">
      <c r="A35">
        <f t="shared" si="4"/>
        <v>33</v>
      </c>
      <c r="B35">
        <f t="shared" si="0"/>
        <v>4</v>
      </c>
      <c r="C35">
        <f t="shared" si="1"/>
        <v>1</v>
      </c>
      <c r="D35">
        <f t="shared" si="5"/>
        <v>210</v>
      </c>
      <c r="E35">
        <v>8</v>
      </c>
      <c r="F35">
        <f t="shared" ref="F35:F65" si="8">MOD(A35,2)*(F34+6)+MOD(A35+1,2)*(F34-14-6)</f>
        <v>249</v>
      </c>
      <c r="G35">
        <f t="shared" ref="G35:G65" si="9">MOD(A35,2)*(G34-6)+MOD(A35+1,2)*(G34-14+6)</f>
        <v>243</v>
      </c>
      <c r="H35">
        <f t="shared" si="2"/>
        <v>246</v>
      </c>
      <c r="I35">
        <f t="shared" si="3"/>
        <v>-6</v>
      </c>
    </row>
    <row r="36" spans="1:9" x14ac:dyDescent="0.2">
      <c r="A36">
        <f t="shared" si="4"/>
        <v>34</v>
      </c>
      <c r="B36">
        <f t="shared" si="0"/>
        <v>4</v>
      </c>
      <c r="C36">
        <f t="shared" si="1"/>
        <v>2</v>
      </c>
      <c r="D36">
        <f t="shared" si="5"/>
        <v>214</v>
      </c>
      <c r="E36">
        <f t="shared" ref="E36:E44" si="10">4+MOD(A36,2)*6</f>
        <v>4</v>
      </c>
      <c r="F36">
        <f t="shared" si="8"/>
        <v>229</v>
      </c>
      <c r="G36">
        <f t="shared" si="9"/>
        <v>235</v>
      </c>
      <c r="H36">
        <f t="shared" si="2"/>
        <v>232</v>
      </c>
      <c r="I36">
        <f t="shared" si="3"/>
        <v>6</v>
      </c>
    </row>
    <row r="37" spans="1:9" x14ac:dyDescent="0.2">
      <c r="A37">
        <f t="shared" si="4"/>
        <v>35</v>
      </c>
      <c r="B37">
        <f t="shared" si="0"/>
        <v>4</v>
      </c>
      <c r="C37">
        <f t="shared" si="1"/>
        <v>3</v>
      </c>
      <c r="D37">
        <f t="shared" si="5"/>
        <v>222</v>
      </c>
      <c r="E37">
        <v>8</v>
      </c>
      <c r="F37">
        <f t="shared" si="8"/>
        <v>235</v>
      </c>
      <c r="G37">
        <f t="shared" si="9"/>
        <v>229</v>
      </c>
      <c r="H37">
        <f t="shared" si="2"/>
        <v>232</v>
      </c>
      <c r="I37">
        <f t="shared" si="3"/>
        <v>-6</v>
      </c>
    </row>
    <row r="38" spans="1:9" x14ac:dyDescent="0.2">
      <c r="A38">
        <f t="shared" si="4"/>
        <v>36</v>
      </c>
      <c r="B38">
        <f t="shared" si="0"/>
        <v>4</v>
      </c>
      <c r="C38">
        <f t="shared" si="1"/>
        <v>4</v>
      </c>
      <c r="D38">
        <f t="shared" si="5"/>
        <v>226</v>
      </c>
      <c r="E38">
        <f t="shared" si="10"/>
        <v>4</v>
      </c>
      <c r="F38">
        <f t="shared" si="8"/>
        <v>215</v>
      </c>
      <c r="G38">
        <f t="shared" si="9"/>
        <v>221</v>
      </c>
      <c r="H38">
        <f t="shared" si="2"/>
        <v>218</v>
      </c>
      <c r="I38">
        <f t="shared" si="3"/>
        <v>6</v>
      </c>
    </row>
    <row r="39" spans="1:9" x14ac:dyDescent="0.2">
      <c r="A39">
        <f t="shared" si="4"/>
        <v>37</v>
      </c>
      <c r="B39">
        <f t="shared" si="0"/>
        <v>4</v>
      </c>
      <c r="C39">
        <f t="shared" si="1"/>
        <v>5</v>
      </c>
      <c r="D39">
        <f t="shared" si="5"/>
        <v>234</v>
      </c>
      <c r="E39">
        <v>8</v>
      </c>
      <c r="F39">
        <f t="shared" si="8"/>
        <v>221</v>
      </c>
      <c r="G39">
        <f t="shared" si="9"/>
        <v>215</v>
      </c>
      <c r="H39">
        <f t="shared" si="2"/>
        <v>218</v>
      </c>
      <c r="I39">
        <f t="shared" si="3"/>
        <v>-6</v>
      </c>
    </row>
    <row r="40" spans="1:9" x14ac:dyDescent="0.2">
      <c r="A40">
        <f t="shared" si="4"/>
        <v>38</v>
      </c>
      <c r="B40">
        <f t="shared" si="0"/>
        <v>4</v>
      </c>
      <c r="C40">
        <f t="shared" si="1"/>
        <v>6</v>
      </c>
      <c r="D40">
        <f t="shared" si="5"/>
        <v>238</v>
      </c>
      <c r="E40">
        <f t="shared" si="10"/>
        <v>4</v>
      </c>
      <c r="F40">
        <f t="shared" si="8"/>
        <v>201</v>
      </c>
      <c r="G40">
        <f t="shared" si="9"/>
        <v>207</v>
      </c>
      <c r="H40">
        <f t="shared" si="2"/>
        <v>204</v>
      </c>
      <c r="I40">
        <f t="shared" si="3"/>
        <v>6</v>
      </c>
    </row>
    <row r="41" spans="1:9" x14ac:dyDescent="0.2">
      <c r="A41">
        <f t="shared" si="4"/>
        <v>39</v>
      </c>
      <c r="B41">
        <f t="shared" si="0"/>
        <v>4</v>
      </c>
      <c r="C41">
        <f t="shared" si="1"/>
        <v>7</v>
      </c>
      <c r="D41">
        <f t="shared" si="5"/>
        <v>246</v>
      </c>
      <c r="E41">
        <v>8</v>
      </c>
      <c r="F41">
        <f t="shared" si="8"/>
        <v>207</v>
      </c>
      <c r="G41">
        <f t="shared" si="9"/>
        <v>201</v>
      </c>
      <c r="H41">
        <f t="shared" si="2"/>
        <v>204</v>
      </c>
      <c r="I41">
        <f t="shared" si="3"/>
        <v>-6</v>
      </c>
    </row>
    <row r="42" spans="1:9" x14ac:dyDescent="0.2">
      <c r="A42">
        <f t="shared" si="4"/>
        <v>40</v>
      </c>
      <c r="B42">
        <f t="shared" si="0"/>
        <v>5</v>
      </c>
      <c r="C42">
        <f t="shared" si="1"/>
        <v>0</v>
      </c>
      <c r="D42">
        <f t="shared" si="5"/>
        <v>250</v>
      </c>
      <c r="E42">
        <f t="shared" si="10"/>
        <v>4</v>
      </c>
      <c r="F42">
        <f t="shared" si="8"/>
        <v>187</v>
      </c>
      <c r="G42">
        <f t="shared" si="9"/>
        <v>193</v>
      </c>
      <c r="H42">
        <f t="shared" si="2"/>
        <v>190</v>
      </c>
      <c r="I42">
        <f t="shared" si="3"/>
        <v>6</v>
      </c>
    </row>
    <row r="43" spans="1:9" x14ac:dyDescent="0.2">
      <c r="A43">
        <f t="shared" si="4"/>
        <v>41</v>
      </c>
      <c r="B43">
        <f t="shared" si="0"/>
        <v>5</v>
      </c>
      <c r="C43">
        <f t="shared" si="1"/>
        <v>1</v>
      </c>
      <c r="D43">
        <f t="shared" si="5"/>
        <v>258</v>
      </c>
      <c r="E43">
        <v>8</v>
      </c>
      <c r="F43">
        <f t="shared" si="8"/>
        <v>193</v>
      </c>
      <c r="G43">
        <f t="shared" si="9"/>
        <v>187</v>
      </c>
      <c r="H43">
        <f t="shared" si="2"/>
        <v>190</v>
      </c>
      <c r="I43">
        <f t="shared" si="3"/>
        <v>-6</v>
      </c>
    </row>
    <row r="44" spans="1:9" x14ac:dyDescent="0.2">
      <c r="A44">
        <f t="shared" si="4"/>
        <v>42</v>
      </c>
      <c r="B44">
        <f t="shared" si="0"/>
        <v>5</v>
      </c>
      <c r="C44">
        <f t="shared" si="1"/>
        <v>2</v>
      </c>
      <c r="D44">
        <f t="shared" si="5"/>
        <v>262</v>
      </c>
      <c r="E44">
        <f t="shared" si="10"/>
        <v>4</v>
      </c>
      <c r="F44">
        <f t="shared" si="8"/>
        <v>173</v>
      </c>
      <c r="G44">
        <f t="shared" si="9"/>
        <v>179</v>
      </c>
      <c r="H44">
        <f t="shared" si="2"/>
        <v>176</v>
      </c>
      <c r="I44">
        <f t="shared" si="3"/>
        <v>6</v>
      </c>
    </row>
    <row r="45" spans="1:9" x14ac:dyDescent="0.2">
      <c r="A45">
        <f t="shared" si="4"/>
        <v>43</v>
      </c>
      <c r="B45">
        <f t="shared" si="0"/>
        <v>5</v>
      </c>
      <c r="C45">
        <f t="shared" si="1"/>
        <v>3</v>
      </c>
      <c r="D45">
        <f t="shared" si="5"/>
        <v>270</v>
      </c>
      <c r="E45">
        <v>8</v>
      </c>
      <c r="F45">
        <f t="shared" si="8"/>
        <v>179</v>
      </c>
      <c r="G45">
        <f t="shared" si="9"/>
        <v>173</v>
      </c>
      <c r="H45">
        <f t="shared" si="2"/>
        <v>176</v>
      </c>
      <c r="I45">
        <f t="shared" si="3"/>
        <v>-6</v>
      </c>
    </row>
    <row r="46" spans="1:9" x14ac:dyDescent="0.2">
      <c r="A46">
        <f t="shared" si="4"/>
        <v>44</v>
      </c>
      <c r="B46">
        <f t="shared" si="0"/>
        <v>5</v>
      </c>
      <c r="C46">
        <f t="shared" si="1"/>
        <v>4</v>
      </c>
      <c r="D46">
        <f t="shared" si="5"/>
        <v>274</v>
      </c>
      <c r="E46">
        <v>4</v>
      </c>
      <c r="F46">
        <f t="shared" si="8"/>
        <v>159</v>
      </c>
      <c r="G46">
        <f t="shared" si="9"/>
        <v>165</v>
      </c>
      <c r="H46">
        <f t="shared" si="2"/>
        <v>162</v>
      </c>
      <c r="I46">
        <f t="shared" si="3"/>
        <v>6</v>
      </c>
    </row>
    <row r="47" spans="1:9" x14ac:dyDescent="0.2">
      <c r="A47">
        <f t="shared" si="4"/>
        <v>45</v>
      </c>
      <c r="B47">
        <f t="shared" si="0"/>
        <v>5</v>
      </c>
      <c r="C47">
        <f t="shared" si="1"/>
        <v>5</v>
      </c>
      <c r="D47">
        <f t="shared" si="5"/>
        <v>282</v>
      </c>
      <c r="E47">
        <v>8</v>
      </c>
      <c r="F47">
        <f t="shared" si="8"/>
        <v>165</v>
      </c>
      <c r="G47">
        <f t="shared" si="9"/>
        <v>159</v>
      </c>
      <c r="H47">
        <f t="shared" si="2"/>
        <v>162</v>
      </c>
      <c r="I47">
        <f t="shared" si="3"/>
        <v>-6</v>
      </c>
    </row>
    <row r="48" spans="1:9" x14ac:dyDescent="0.2">
      <c r="A48">
        <f t="shared" si="4"/>
        <v>46</v>
      </c>
      <c r="B48">
        <f t="shared" si="0"/>
        <v>5</v>
      </c>
      <c r="C48">
        <f t="shared" si="1"/>
        <v>6</v>
      </c>
      <c r="D48">
        <f t="shared" si="5"/>
        <v>288</v>
      </c>
      <c r="E48">
        <v>6</v>
      </c>
      <c r="F48">
        <f t="shared" si="8"/>
        <v>145</v>
      </c>
      <c r="G48">
        <f t="shared" si="9"/>
        <v>151</v>
      </c>
      <c r="H48">
        <f t="shared" si="2"/>
        <v>148</v>
      </c>
      <c r="I48">
        <f t="shared" si="3"/>
        <v>6</v>
      </c>
    </row>
    <row r="49" spans="1:9" x14ac:dyDescent="0.2">
      <c r="A49">
        <f t="shared" si="4"/>
        <v>47</v>
      </c>
      <c r="B49">
        <f t="shared" si="0"/>
        <v>5</v>
      </c>
      <c r="C49">
        <f t="shared" si="1"/>
        <v>7</v>
      </c>
      <c r="D49">
        <f t="shared" si="5"/>
        <v>296</v>
      </c>
      <c r="E49">
        <v>8</v>
      </c>
      <c r="F49">
        <f t="shared" si="8"/>
        <v>151</v>
      </c>
      <c r="G49">
        <f t="shared" si="9"/>
        <v>145</v>
      </c>
      <c r="H49">
        <f t="shared" si="2"/>
        <v>148</v>
      </c>
      <c r="I49">
        <f t="shared" si="3"/>
        <v>-6</v>
      </c>
    </row>
    <row r="50" spans="1:9" x14ac:dyDescent="0.2">
      <c r="A50">
        <f t="shared" si="4"/>
        <v>48</v>
      </c>
      <c r="B50">
        <f t="shared" si="0"/>
        <v>6</v>
      </c>
      <c r="C50">
        <f t="shared" si="1"/>
        <v>0</v>
      </c>
      <c r="D50">
        <f t="shared" si="5"/>
        <v>304</v>
      </c>
      <c r="E50">
        <v>8</v>
      </c>
      <c r="F50">
        <f t="shared" si="8"/>
        <v>131</v>
      </c>
      <c r="G50">
        <f t="shared" si="9"/>
        <v>137</v>
      </c>
      <c r="H50">
        <f t="shared" si="2"/>
        <v>134</v>
      </c>
      <c r="I50">
        <f t="shared" si="3"/>
        <v>6</v>
      </c>
    </row>
    <row r="51" spans="1:9" x14ac:dyDescent="0.2">
      <c r="A51">
        <f>A50+1</f>
        <v>49</v>
      </c>
      <c r="B51">
        <f t="shared" si="0"/>
        <v>6</v>
      </c>
      <c r="C51">
        <f t="shared" si="1"/>
        <v>1</v>
      </c>
      <c r="D51">
        <f t="shared" si="5"/>
        <v>312</v>
      </c>
      <c r="E51">
        <v>8</v>
      </c>
      <c r="F51">
        <f t="shared" si="8"/>
        <v>137</v>
      </c>
      <c r="G51">
        <f t="shared" si="9"/>
        <v>131</v>
      </c>
      <c r="H51">
        <f t="shared" si="2"/>
        <v>134</v>
      </c>
      <c r="I51">
        <f t="shared" si="3"/>
        <v>-6</v>
      </c>
    </row>
    <row r="52" spans="1:9" x14ac:dyDescent="0.2">
      <c r="A52">
        <f t="shared" si="4"/>
        <v>50</v>
      </c>
      <c r="B52">
        <f t="shared" si="0"/>
        <v>6</v>
      </c>
      <c r="C52">
        <f t="shared" si="1"/>
        <v>2</v>
      </c>
      <c r="D52">
        <f t="shared" si="5"/>
        <v>320</v>
      </c>
      <c r="E52">
        <v>8</v>
      </c>
      <c r="F52">
        <f t="shared" si="8"/>
        <v>117</v>
      </c>
      <c r="G52">
        <f t="shared" si="9"/>
        <v>123</v>
      </c>
      <c r="H52">
        <f t="shared" si="2"/>
        <v>120</v>
      </c>
      <c r="I52">
        <f t="shared" si="3"/>
        <v>6</v>
      </c>
    </row>
    <row r="53" spans="1:9" x14ac:dyDescent="0.2">
      <c r="A53">
        <f t="shared" si="4"/>
        <v>51</v>
      </c>
      <c r="B53">
        <f t="shared" si="0"/>
        <v>6</v>
      </c>
      <c r="C53">
        <f t="shared" si="1"/>
        <v>3</v>
      </c>
      <c r="D53">
        <f t="shared" si="5"/>
        <v>328</v>
      </c>
      <c r="E53">
        <v>8</v>
      </c>
      <c r="F53">
        <f t="shared" si="8"/>
        <v>123</v>
      </c>
      <c r="G53">
        <f t="shared" si="9"/>
        <v>117</v>
      </c>
      <c r="H53">
        <f t="shared" si="2"/>
        <v>120</v>
      </c>
      <c r="I53">
        <f t="shared" si="3"/>
        <v>-6</v>
      </c>
    </row>
    <row r="54" spans="1:9" x14ac:dyDescent="0.2">
      <c r="A54">
        <f t="shared" si="4"/>
        <v>52</v>
      </c>
      <c r="B54">
        <f t="shared" si="0"/>
        <v>6</v>
      </c>
      <c r="C54">
        <f t="shared" si="1"/>
        <v>4</v>
      </c>
      <c r="D54">
        <f t="shared" si="5"/>
        <v>340</v>
      </c>
      <c r="E54">
        <v>12</v>
      </c>
      <c r="F54">
        <f t="shared" si="8"/>
        <v>103</v>
      </c>
      <c r="G54">
        <f t="shared" si="9"/>
        <v>109</v>
      </c>
      <c r="H54">
        <f t="shared" si="2"/>
        <v>106</v>
      </c>
      <c r="I54">
        <f t="shared" si="3"/>
        <v>6</v>
      </c>
    </row>
    <row r="55" spans="1:9" x14ac:dyDescent="0.2">
      <c r="A55">
        <f t="shared" si="4"/>
        <v>53</v>
      </c>
      <c r="B55">
        <f t="shared" si="0"/>
        <v>6</v>
      </c>
      <c r="C55">
        <f t="shared" si="1"/>
        <v>5</v>
      </c>
      <c r="D55">
        <f t="shared" si="5"/>
        <v>348</v>
      </c>
      <c r="E55">
        <v>8</v>
      </c>
      <c r="F55">
        <f t="shared" si="8"/>
        <v>109</v>
      </c>
      <c r="G55">
        <f t="shared" si="9"/>
        <v>103</v>
      </c>
      <c r="H55">
        <f t="shared" si="2"/>
        <v>106</v>
      </c>
      <c r="I55">
        <f t="shared" si="3"/>
        <v>-6</v>
      </c>
    </row>
    <row r="56" spans="1:9" x14ac:dyDescent="0.2">
      <c r="A56">
        <f t="shared" si="4"/>
        <v>54</v>
      </c>
      <c r="B56">
        <f t="shared" si="0"/>
        <v>6</v>
      </c>
      <c r="C56">
        <f t="shared" si="1"/>
        <v>6</v>
      </c>
      <c r="D56">
        <f t="shared" si="5"/>
        <v>360</v>
      </c>
      <c r="E56">
        <v>12</v>
      </c>
      <c r="F56">
        <f t="shared" si="8"/>
        <v>89</v>
      </c>
      <c r="G56">
        <f t="shared" si="9"/>
        <v>95</v>
      </c>
      <c r="H56">
        <f t="shared" si="2"/>
        <v>92</v>
      </c>
      <c r="I56">
        <f t="shared" si="3"/>
        <v>6</v>
      </c>
    </row>
    <row r="57" spans="1:9" x14ac:dyDescent="0.2">
      <c r="A57">
        <f t="shared" si="4"/>
        <v>55</v>
      </c>
      <c r="B57">
        <f t="shared" si="0"/>
        <v>6</v>
      </c>
      <c r="C57">
        <f t="shared" si="1"/>
        <v>7</v>
      </c>
      <c r="D57">
        <f t="shared" si="5"/>
        <v>368</v>
      </c>
      <c r="E57">
        <v>8</v>
      </c>
      <c r="F57">
        <f t="shared" si="8"/>
        <v>95</v>
      </c>
      <c r="G57">
        <f t="shared" si="9"/>
        <v>89</v>
      </c>
      <c r="H57">
        <f t="shared" si="2"/>
        <v>92</v>
      </c>
      <c r="I57">
        <f t="shared" si="3"/>
        <v>-6</v>
      </c>
    </row>
    <row r="58" spans="1:9" x14ac:dyDescent="0.2">
      <c r="A58">
        <f t="shared" si="4"/>
        <v>56</v>
      </c>
      <c r="B58">
        <f t="shared" si="0"/>
        <v>7</v>
      </c>
      <c r="C58">
        <f t="shared" si="1"/>
        <v>0</v>
      </c>
      <c r="D58">
        <f t="shared" si="5"/>
        <v>384</v>
      </c>
      <c r="E58">
        <v>16</v>
      </c>
      <c r="F58">
        <f t="shared" si="8"/>
        <v>75</v>
      </c>
      <c r="G58">
        <f t="shared" si="9"/>
        <v>81</v>
      </c>
      <c r="H58">
        <f t="shared" si="2"/>
        <v>78</v>
      </c>
      <c r="I58">
        <f t="shared" si="3"/>
        <v>6</v>
      </c>
    </row>
    <row r="59" spans="1:9" x14ac:dyDescent="0.2">
      <c r="A59">
        <f t="shared" si="4"/>
        <v>57</v>
      </c>
      <c r="B59">
        <f t="shared" si="0"/>
        <v>7</v>
      </c>
      <c r="C59">
        <f t="shared" si="1"/>
        <v>1</v>
      </c>
      <c r="D59">
        <f t="shared" si="5"/>
        <v>396</v>
      </c>
      <c r="E59">
        <v>12</v>
      </c>
      <c r="F59">
        <f t="shared" si="8"/>
        <v>81</v>
      </c>
      <c r="G59">
        <f t="shared" si="9"/>
        <v>75</v>
      </c>
      <c r="H59">
        <f t="shared" si="2"/>
        <v>78</v>
      </c>
      <c r="I59">
        <f t="shared" si="3"/>
        <v>-6</v>
      </c>
    </row>
    <row r="60" spans="1:9" x14ac:dyDescent="0.2">
      <c r="A60">
        <f t="shared" si="4"/>
        <v>58</v>
      </c>
      <c r="B60">
        <f t="shared" si="0"/>
        <v>7</v>
      </c>
      <c r="C60">
        <f t="shared" si="1"/>
        <v>2</v>
      </c>
      <c r="D60">
        <f t="shared" si="5"/>
        <v>420</v>
      </c>
      <c r="E60">
        <v>24</v>
      </c>
      <c r="F60">
        <f t="shared" si="8"/>
        <v>61</v>
      </c>
      <c r="G60">
        <f t="shared" si="9"/>
        <v>67</v>
      </c>
      <c r="H60">
        <f t="shared" si="2"/>
        <v>64</v>
      </c>
      <c r="I60">
        <f t="shared" si="3"/>
        <v>6</v>
      </c>
    </row>
    <row r="61" spans="1:9" x14ac:dyDescent="0.2">
      <c r="A61">
        <f t="shared" si="4"/>
        <v>59</v>
      </c>
      <c r="B61">
        <f t="shared" si="0"/>
        <v>7</v>
      </c>
      <c r="C61">
        <f t="shared" si="1"/>
        <v>3</v>
      </c>
      <c r="D61">
        <f t="shared" si="5"/>
        <v>440</v>
      </c>
      <c r="E61">
        <v>20</v>
      </c>
      <c r="F61">
        <f t="shared" si="8"/>
        <v>67</v>
      </c>
      <c r="G61">
        <f t="shared" si="9"/>
        <v>61</v>
      </c>
      <c r="H61">
        <f t="shared" si="2"/>
        <v>64</v>
      </c>
      <c r="I61">
        <f t="shared" si="3"/>
        <v>-6</v>
      </c>
    </row>
    <row r="62" spans="1:9" x14ac:dyDescent="0.2">
      <c r="A62">
        <f t="shared" si="4"/>
        <v>60</v>
      </c>
      <c r="B62">
        <f t="shared" si="0"/>
        <v>7</v>
      </c>
      <c r="C62">
        <f t="shared" si="1"/>
        <v>4</v>
      </c>
      <c r="D62">
        <f t="shared" si="5"/>
        <v>464</v>
      </c>
      <c r="E62">
        <v>24</v>
      </c>
      <c r="F62">
        <f t="shared" si="8"/>
        <v>47</v>
      </c>
      <c r="G62">
        <f t="shared" si="9"/>
        <v>53</v>
      </c>
      <c r="H62">
        <f t="shared" si="2"/>
        <v>50</v>
      </c>
      <c r="I62">
        <f t="shared" si="3"/>
        <v>6</v>
      </c>
    </row>
    <row r="63" spans="1:9" x14ac:dyDescent="0.2">
      <c r="A63">
        <f t="shared" si="4"/>
        <v>61</v>
      </c>
      <c r="B63">
        <f t="shared" si="0"/>
        <v>7</v>
      </c>
      <c r="C63">
        <f t="shared" si="1"/>
        <v>5</v>
      </c>
      <c r="D63">
        <f t="shared" si="5"/>
        <v>488</v>
      </c>
      <c r="E63">
        <v>24</v>
      </c>
      <c r="F63">
        <f t="shared" si="8"/>
        <v>53</v>
      </c>
      <c r="G63">
        <f t="shared" si="9"/>
        <v>47</v>
      </c>
      <c r="H63">
        <f t="shared" si="2"/>
        <v>50</v>
      </c>
      <c r="I63">
        <f t="shared" si="3"/>
        <v>-6</v>
      </c>
    </row>
    <row r="64" spans="1:9" x14ac:dyDescent="0.2">
      <c r="A64">
        <f t="shared" si="4"/>
        <v>62</v>
      </c>
      <c r="B64">
        <f t="shared" si="0"/>
        <v>7</v>
      </c>
      <c r="C64">
        <f t="shared" si="1"/>
        <v>6</v>
      </c>
      <c r="D64">
        <f t="shared" si="5"/>
        <v>489</v>
      </c>
      <c r="E64">
        <v>1</v>
      </c>
      <c r="F64">
        <v>35</v>
      </c>
      <c r="G64">
        <v>35</v>
      </c>
      <c r="H64">
        <f t="shared" si="2"/>
        <v>35</v>
      </c>
      <c r="I64">
        <f t="shared" si="3"/>
        <v>0</v>
      </c>
    </row>
    <row r="65" spans="1:9" x14ac:dyDescent="0.2">
      <c r="A65">
        <f t="shared" si="4"/>
        <v>63</v>
      </c>
      <c r="B65">
        <f t="shared" si="0"/>
        <v>7</v>
      </c>
      <c r="C65">
        <f t="shared" si="1"/>
        <v>7</v>
      </c>
      <c r="D65">
        <f t="shared" si="5"/>
        <v>490</v>
      </c>
      <c r="E65">
        <v>1</v>
      </c>
      <c r="F65">
        <v>35</v>
      </c>
      <c r="G65">
        <v>35</v>
      </c>
      <c r="H65">
        <f t="shared" si="2"/>
        <v>35</v>
      </c>
      <c r="I65">
        <f t="shared" si="3"/>
        <v>0</v>
      </c>
    </row>
  </sheetData>
  <pageMargins left="0.7" right="0.7" top="0.75" bottom="0.75" header="0.3" footer="0.3"/>
  <pageSetup scale="65" fitToHeight="2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5"/>
  <sheetViews>
    <sheetView workbookViewId="0">
      <selection activeCell="H2" sqref="H2:H63"/>
    </sheetView>
  </sheetViews>
  <sheetFormatPr baseColWidth="10" defaultRowHeight="16" x14ac:dyDescent="0.2"/>
  <sheetData>
    <row r="1" spans="1:9" s="1" customFormat="1" x14ac:dyDescent="0.2">
      <c r="A1" s="1" t="s">
        <v>8</v>
      </c>
      <c r="B1" s="1" t="s">
        <v>6</v>
      </c>
      <c r="C1" s="1" t="s">
        <v>7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 x14ac:dyDescent="0.2">
      <c r="A2">
        <v>0</v>
      </c>
      <c r="B2">
        <f t="shared" ref="B2:B65" si="0">QUOTIENT(A2,8)</f>
        <v>0</v>
      </c>
      <c r="C2">
        <f t="shared" ref="C2:C65" si="1">MOD(A2,8)</f>
        <v>0</v>
      </c>
      <c r="D2">
        <v>4</v>
      </c>
      <c r="E2">
        <v>4</v>
      </c>
      <c r="F2">
        <v>47</v>
      </c>
      <c r="G2">
        <v>53</v>
      </c>
      <c r="H2">
        <f t="shared" ref="H2:H65" si="2">AVERAGE(F2:G2)</f>
        <v>50</v>
      </c>
      <c r="I2">
        <f t="shared" ref="I2:I65" si="3">G2-F2</f>
        <v>6</v>
      </c>
    </row>
    <row r="3" spans="1:9" x14ac:dyDescent="0.2">
      <c r="A3">
        <f t="shared" ref="A3:A65" si="4">A2+1</f>
        <v>1</v>
      </c>
      <c r="B3">
        <f t="shared" si="0"/>
        <v>0</v>
      </c>
      <c r="C3">
        <f t="shared" si="1"/>
        <v>1</v>
      </c>
      <c r="D3">
        <f>D2+E3</f>
        <v>24</v>
      </c>
      <c r="E3">
        <v>20</v>
      </c>
      <c r="F3">
        <f>MOD(A3,2)*(F2+6)+MOD(A3+1,2)*(F2+15-6)</f>
        <v>53</v>
      </c>
      <c r="G3">
        <f>MOD(A3,2)*(G2-6)+MOD(A3+1,2)*(G2+15+6)</f>
        <v>47</v>
      </c>
      <c r="H3">
        <f t="shared" si="2"/>
        <v>50</v>
      </c>
      <c r="I3">
        <f t="shared" si="3"/>
        <v>-6</v>
      </c>
    </row>
    <row r="4" spans="1:9" x14ac:dyDescent="0.2">
      <c r="A4">
        <f t="shared" si="4"/>
        <v>2</v>
      </c>
      <c r="B4">
        <f t="shared" si="0"/>
        <v>0</v>
      </c>
      <c r="C4">
        <f t="shared" si="1"/>
        <v>2</v>
      </c>
      <c r="D4">
        <f t="shared" ref="D4:D65" si="5">D3+E4</f>
        <v>27</v>
      </c>
      <c r="E4">
        <v>3</v>
      </c>
      <c r="F4">
        <f t="shared" ref="F4:F65" si="6">MOD(A4,2)*(F3+6)+MOD(A4+1,2)*(F3+15-6)</f>
        <v>62</v>
      </c>
      <c r="G4">
        <f t="shared" ref="G4:G65" si="7">MOD(A4,2)*(G3-6)+MOD(A4+1,2)*(G3+15+6)</f>
        <v>68</v>
      </c>
      <c r="H4">
        <f t="shared" si="2"/>
        <v>65</v>
      </c>
      <c r="I4">
        <f t="shared" si="3"/>
        <v>6</v>
      </c>
    </row>
    <row r="5" spans="1:9" x14ac:dyDescent="0.2">
      <c r="A5">
        <f t="shared" si="4"/>
        <v>3</v>
      </c>
      <c r="B5">
        <f t="shared" si="0"/>
        <v>0</v>
      </c>
      <c r="C5">
        <f t="shared" si="1"/>
        <v>3</v>
      </c>
      <c r="D5">
        <f t="shared" si="5"/>
        <v>41</v>
      </c>
      <c r="E5">
        <v>14</v>
      </c>
      <c r="F5">
        <f t="shared" si="6"/>
        <v>68</v>
      </c>
      <c r="G5">
        <f t="shared" si="7"/>
        <v>62</v>
      </c>
      <c r="H5">
        <f t="shared" si="2"/>
        <v>65</v>
      </c>
      <c r="I5">
        <f t="shared" si="3"/>
        <v>-6</v>
      </c>
    </row>
    <row r="6" spans="1:9" x14ac:dyDescent="0.2">
      <c r="A6">
        <f t="shared" si="4"/>
        <v>4</v>
      </c>
      <c r="B6">
        <f t="shared" si="0"/>
        <v>0</v>
      </c>
      <c r="C6">
        <f t="shared" si="1"/>
        <v>4</v>
      </c>
      <c r="D6">
        <f t="shared" si="5"/>
        <v>44</v>
      </c>
      <c r="E6">
        <v>3</v>
      </c>
      <c r="F6">
        <f t="shared" si="6"/>
        <v>77</v>
      </c>
      <c r="G6">
        <f t="shared" si="7"/>
        <v>83</v>
      </c>
      <c r="H6">
        <f t="shared" si="2"/>
        <v>80</v>
      </c>
      <c r="I6">
        <f t="shared" si="3"/>
        <v>6</v>
      </c>
    </row>
    <row r="7" spans="1:9" x14ac:dyDescent="0.2">
      <c r="A7">
        <f t="shared" si="4"/>
        <v>5</v>
      </c>
      <c r="B7">
        <f t="shared" si="0"/>
        <v>0</v>
      </c>
      <c r="C7">
        <f t="shared" si="1"/>
        <v>5</v>
      </c>
      <c r="D7">
        <f t="shared" si="5"/>
        <v>55</v>
      </c>
      <c r="E7">
        <v>11</v>
      </c>
      <c r="F7">
        <f t="shared" si="6"/>
        <v>83</v>
      </c>
      <c r="G7">
        <f t="shared" si="7"/>
        <v>77</v>
      </c>
      <c r="H7">
        <f t="shared" si="2"/>
        <v>80</v>
      </c>
      <c r="I7">
        <f>G5-F5</f>
        <v>-6</v>
      </c>
    </row>
    <row r="8" spans="1:9" x14ac:dyDescent="0.2">
      <c r="A8">
        <f t="shared" si="4"/>
        <v>6</v>
      </c>
      <c r="B8">
        <f t="shared" si="0"/>
        <v>0</v>
      </c>
      <c r="C8">
        <f t="shared" si="1"/>
        <v>6</v>
      </c>
      <c r="D8">
        <f t="shared" si="5"/>
        <v>58</v>
      </c>
      <c r="E8">
        <v>3</v>
      </c>
      <c r="F8">
        <f t="shared" si="6"/>
        <v>92</v>
      </c>
      <c r="G8">
        <f t="shared" si="7"/>
        <v>98</v>
      </c>
      <c r="H8">
        <f t="shared" si="2"/>
        <v>95</v>
      </c>
      <c r="I8">
        <f t="shared" si="3"/>
        <v>6</v>
      </c>
    </row>
    <row r="9" spans="1:9" x14ac:dyDescent="0.2">
      <c r="A9">
        <f t="shared" si="4"/>
        <v>7</v>
      </c>
      <c r="B9">
        <f t="shared" si="0"/>
        <v>0</v>
      </c>
      <c r="C9">
        <f t="shared" si="1"/>
        <v>7</v>
      </c>
      <c r="D9">
        <f t="shared" si="5"/>
        <v>66</v>
      </c>
      <c r="E9">
        <v>8</v>
      </c>
      <c r="F9">
        <f t="shared" si="6"/>
        <v>98</v>
      </c>
      <c r="G9">
        <f t="shared" si="7"/>
        <v>92</v>
      </c>
      <c r="H9">
        <f t="shared" si="2"/>
        <v>95</v>
      </c>
      <c r="I9">
        <f t="shared" si="3"/>
        <v>-6</v>
      </c>
    </row>
    <row r="10" spans="1:9" x14ac:dyDescent="0.2">
      <c r="A10">
        <f t="shared" si="4"/>
        <v>8</v>
      </c>
      <c r="B10">
        <f t="shared" si="0"/>
        <v>1</v>
      </c>
      <c r="C10">
        <f t="shared" si="1"/>
        <v>0</v>
      </c>
      <c r="D10">
        <f t="shared" si="5"/>
        <v>69</v>
      </c>
      <c r="E10">
        <v>3</v>
      </c>
      <c r="F10">
        <f t="shared" si="6"/>
        <v>107</v>
      </c>
      <c r="G10">
        <f t="shared" si="7"/>
        <v>113</v>
      </c>
      <c r="H10">
        <f t="shared" si="2"/>
        <v>110</v>
      </c>
      <c r="I10">
        <f t="shared" si="3"/>
        <v>6</v>
      </c>
    </row>
    <row r="11" spans="1:9" x14ac:dyDescent="0.2">
      <c r="A11">
        <f t="shared" si="4"/>
        <v>9</v>
      </c>
      <c r="B11">
        <f t="shared" si="0"/>
        <v>1</v>
      </c>
      <c r="C11">
        <f t="shared" si="1"/>
        <v>1</v>
      </c>
      <c r="D11">
        <f t="shared" si="5"/>
        <v>77</v>
      </c>
      <c r="E11">
        <v>8</v>
      </c>
      <c r="F11">
        <f t="shared" si="6"/>
        <v>113</v>
      </c>
      <c r="G11">
        <f t="shared" si="7"/>
        <v>107</v>
      </c>
      <c r="H11">
        <f t="shared" si="2"/>
        <v>110</v>
      </c>
      <c r="I11">
        <f t="shared" si="3"/>
        <v>-6</v>
      </c>
    </row>
    <row r="12" spans="1:9" x14ac:dyDescent="0.2">
      <c r="A12">
        <f t="shared" si="4"/>
        <v>10</v>
      </c>
      <c r="B12">
        <f t="shared" si="0"/>
        <v>1</v>
      </c>
      <c r="C12">
        <f t="shared" si="1"/>
        <v>2</v>
      </c>
      <c r="D12">
        <f t="shared" si="5"/>
        <v>80</v>
      </c>
      <c r="E12">
        <v>3</v>
      </c>
      <c r="F12">
        <f t="shared" si="6"/>
        <v>122</v>
      </c>
      <c r="G12">
        <f t="shared" si="7"/>
        <v>128</v>
      </c>
      <c r="H12">
        <f t="shared" si="2"/>
        <v>125</v>
      </c>
      <c r="I12">
        <f t="shared" si="3"/>
        <v>6</v>
      </c>
    </row>
    <row r="13" spans="1:9" x14ac:dyDescent="0.2">
      <c r="A13">
        <f t="shared" si="4"/>
        <v>11</v>
      </c>
      <c r="B13">
        <f t="shared" si="0"/>
        <v>1</v>
      </c>
      <c r="C13">
        <f t="shared" si="1"/>
        <v>3</v>
      </c>
      <c r="D13">
        <f t="shared" si="5"/>
        <v>88</v>
      </c>
      <c r="E13">
        <v>8</v>
      </c>
      <c r="F13">
        <f t="shared" si="6"/>
        <v>128</v>
      </c>
      <c r="G13">
        <f t="shared" si="7"/>
        <v>122</v>
      </c>
      <c r="H13">
        <f t="shared" si="2"/>
        <v>125</v>
      </c>
      <c r="I13">
        <f t="shared" si="3"/>
        <v>-6</v>
      </c>
    </row>
    <row r="14" spans="1:9" x14ac:dyDescent="0.2">
      <c r="A14">
        <f t="shared" si="4"/>
        <v>12</v>
      </c>
      <c r="B14">
        <f t="shared" si="0"/>
        <v>1</v>
      </c>
      <c r="C14">
        <f t="shared" si="1"/>
        <v>4</v>
      </c>
      <c r="D14">
        <f t="shared" si="5"/>
        <v>91</v>
      </c>
      <c r="E14">
        <v>3</v>
      </c>
      <c r="F14">
        <f t="shared" si="6"/>
        <v>137</v>
      </c>
      <c r="G14">
        <f t="shared" si="7"/>
        <v>143</v>
      </c>
      <c r="H14">
        <f t="shared" si="2"/>
        <v>140</v>
      </c>
      <c r="I14">
        <f t="shared" si="3"/>
        <v>6</v>
      </c>
    </row>
    <row r="15" spans="1:9" x14ac:dyDescent="0.2">
      <c r="A15">
        <f t="shared" si="4"/>
        <v>13</v>
      </c>
      <c r="B15">
        <f t="shared" si="0"/>
        <v>1</v>
      </c>
      <c r="C15">
        <f t="shared" si="1"/>
        <v>5</v>
      </c>
      <c r="D15">
        <f t="shared" si="5"/>
        <v>99</v>
      </c>
      <c r="E15">
        <v>8</v>
      </c>
      <c r="F15">
        <f t="shared" si="6"/>
        <v>143</v>
      </c>
      <c r="G15">
        <f t="shared" si="7"/>
        <v>137</v>
      </c>
      <c r="H15">
        <f t="shared" si="2"/>
        <v>140</v>
      </c>
      <c r="I15">
        <f t="shared" si="3"/>
        <v>-6</v>
      </c>
    </row>
    <row r="16" spans="1:9" x14ac:dyDescent="0.2">
      <c r="A16">
        <f t="shared" si="4"/>
        <v>14</v>
      </c>
      <c r="B16">
        <f t="shared" si="0"/>
        <v>1</v>
      </c>
      <c r="C16">
        <f t="shared" si="1"/>
        <v>6</v>
      </c>
      <c r="D16">
        <f t="shared" si="5"/>
        <v>102</v>
      </c>
      <c r="E16">
        <v>3</v>
      </c>
      <c r="F16">
        <f t="shared" si="6"/>
        <v>152</v>
      </c>
      <c r="G16">
        <f t="shared" si="7"/>
        <v>158</v>
      </c>
      <c r="H16">
        <f t="shared" si="2"/>
        <v>155</v>
      </c>
      <c r="I16">
        <f t="shared" si="3"/>
        <v>6</v>
      </c>
    </row>
    <row r="17" spans="1:9" x14ac:dyDescent="0.2">
      <c r="A17">
        <f t="shared" si="4"/>
        <v>15</v>
      </c>
      <c r="B17">
        <f t="shared" si="0"/>
        <v>1</v>
      </c>
      <c r="C17">
        <f t="shared" si="1"/>
        <v>7</v>
      </c>
      <c r="D17">
        <f t="shared" si="5"/>
        <v>110</v>
      </c>
      <c r="E17">
        <v>8</v>
      </c>
      <c r="F17">
        <f t="shared" si="6"/>
        <v>158</v>
      </c>
      <c r="G17">
        <f t="shared" si="7"/>
        <v>152</v>
      </c>
      <c r="H17">
        <f t="shared" si="2"/>
        <v>155</v>
      </c>
      <c r="I17">
        <f t="shared" si="3"/>
        <v>-6</v>
      </c>
    </row>
    <row r="18" spans="1:9" x14ac:dyDescent="0.2">
      <c r="A18">
        <f t="shared" si="4"/>
        <v>16</v>
      </c>
      <c r="B18">
        <f t="shared" si="0"/>
        <v>2</v>
      </c>
      <c r="C18">
        <f t="shared" si="1"/>
        <v>0</v>
      </c>
      <c r="D18">
        <f t="shared" si="5"/>
        <v>113</v>
      </c>
      <c r="E18">
        <v>3</v>
      </c>
      <c r="F18">
        <f t="shared" si="6"/>
        <v>167</v>
      </c>
      <c r="G18">
        <f t="shared" si="7"/>
        <v>173</v>
      </c>
      <c r="H18">
        <f t="shared" si="2"/>
        <v>170</v>
      </c>
      <c r="I18">
        <f t="shared" si="3"/>
        <v>6</v>
      </c>
    </row>
    <row r="19" spans="1:9" x14ac:dyDescent="0.2">
      <c r="A19">
        <f t="shared" si="4"/>
        <v>17</v>
      </c>
      <c r="B19">
        <f t="shared" si="0"/>
        <v>2</v>
      </c>
      <c r="C19">
        <f t="shared" si="1"/>
        <v>1</v>
      </c>
      <c r="D19">
        <f t="shared" si="5"/>
        <v>121</v>
      </c>
      <c r="E19">
        <v>8</v>
      </c>
      <c r="F19">
        <f t="shared" si="6"/>
        <v>173</v>
      </c>
      <c r="G19">
        <f t="shared" si="7"/>
        <v>167</v>
      </c>
      <c r="H19">
        <f t="shared" si="2"/>
        <v>170</v>
      </c>
      <c r="I19">
        <f t="shared" si="3"/>
        <v>-6</v>
      </c>
    </row>
    <row r="20" spans="1:9" x14ac:dyDescent="0.2">
      <c r="A20">
        <f t="shared" si="4"/>
        <v>18</v>
      </c>
      <c r="B20">
        <f t="shared" si="0"/>
        <v>2</v>
      </c>
      <c r="C20">
        <f t="shared" si="1"/>
        <v>2</v>
      </c>
      <c r="D20">
        <f t="shared" si="5"/>
        <v>124</v>
      </c>
      <c r="E20">
        <v>3</v>
      </c>
      <c r="F20">
        <f t="shared" si="6"/>
        <v>182</v>
      </c>
      <c r="G20">
        <f t="shared" si="7"/>
        <v>188</v>
      </c>
      <c r="H20">
        <f t="shared" si="2"/>
        <v>185</v>
      </c>
      <c r="I20">
        <f t="shared" si="3"/>
        <v>6</v>
      </c>
    </row>
    <row r="21" spans="1:9" x14ac:dyDescent="0.2">
      <c r="A21">
        <f t="shared" si="4"/>
        <v>19</v>
      </c>
      <c r="B21">
        <f t="shared" si="0"/>
        <v>2</v>
      </c>
      <c r="C21">
        <f t="shared" si="1"/>
        <v>3</v>
      </c>
      <c r="D21">
        <f t="shared" si="5"/>
        <v>132</v>
      </c>
      <c r="E21">
        <v>8</v>
      </c>
      <c r="F21">
        <f t="shared" si="6"/>
        <v>188</v>
      </c>
      <c r="G21">
        <f t="shared" si="7"/>
        <v>182</v>
      </c>
      <c r="H21">
        <f t="shared" si="2"/>
        <v>185</v>
      </c>
      <c r="I21">
        <f t="shared" si="3"/>
        <v>-6</v>
      </c>
    </row>
    <row r="22" spans="1:9" x14ac:dyDescent="0.2">
      <c r="A22">
        <f t="shared" si="4"/>
        <v>20</v>
      </c>
      <c r="B22">
        <f t="shared" si="0"/>
        <v>2</v>
      </c>
      <c r="C22">
        <f t="shared" si="1"/>
        <v>4</v>
      </c>
      <c r="D22">
        <f t="shared" si="5"/>
        <v>135</v>
      </c>
      <c r="E22">
        <v>3</v>
      </c>
      <c r="F22">
        <f t="shared" si="6"/>
        <v>197</v>
      </c>
      <c r="G22">
        <f t="shared" si="7"/>
        <v>203</v>
      </c>
      <c r="H22">
        <f t="shared" si="2"/>
        <v>200</v>
      </c>
      <c r="I22">
        <f t="shared" si="3"/>
        <v>6</v>
      </c>
    </row>
    <row r="23" spans="1:9" x14ac:dyDescent="0.2">
      <c r="A23">
        <f t="shared" si="4"/>
        <v>21</v>
      </c>
      <c r="B23">
        <f t="shared" si="0"/>
        <v>2</v>
      </c>
      <c r="C23">
        <f t="shared" si="1"/>
        <v>5</v>
      </c>
      <c r="D23">
        <f t="shared" si="5"/>
        <v>143</v>
      </c>
      <c r="E23">
        <v>8</v>
      </c>
      <c r="F23">
        <f t="shared" si="6"/>
        <v>203</v>
      </c>
      <c r="G23">
        <f t="shared" si="7"/>
        <v>197</v>
      </c>
      <c r="H23">
        <f t="shared" si="2"/>
        <v>200</v>
      </c>
      <c r="I23">
        <f t="shared" si="3"/>
        <v>-6</v>
      </c>
    </row>
    <row r="24" spans="1:9" x14ac:dyDescent="0.2">
      <c r="A24">
        <f t="shared" si="4"/>
        <v>22</v>
      </c>
      <c r="B24">
        <f t="shared" si="0"/>
        <v>2</v>
      </c>
      <c r="C24">
        <f t="shared" si="1"/>
        <v>6</v>
      </c>
      <c r="D24">
        <f t="shared" si="5"/>
        <v>146</v>
      </c>
      <c r="E24">
        <v>3</v>
      </c>
      <c r="F24">
        <f t="shared" si="6"/>
        <v>212</v>
      </c>
      <c r="G24">
        <f t="shared" si="7"/>
        <v>218</v>
      </c>
      <c r="H24">
        <f t="shared" si="2"/>
        <v>215</v>
      </c>
      <c r="I24">
        <f t="shared" si="3"/>
        <v>6</v>
      </c>
    </row>
    <row r="25" spans="1:9" x14ac:dyDescent="0.2">
      <c r="A25">
        <f t="shared" si="4"/>
        <v>23</v>
      </c>
      <c r="B25">
        <f t="shared" si="0"/>
        <v>2</v>
      </c>
      <c r="C25">
        <f t="shared" si="1"/>
        <v>7</v>
      </c>
      <c r="D25">
        <f t="shared" si="5"/>
        <v>154</v>
      </c>
      <c r="E25">
        <v>8</v>
      </c>
      <c r="F25">
        <f t="shared" si="6"/>
        <v>218</v>
      </c>
      <c r="G25">
        <f t="shared" si="7"/>
        <v>212</v>
      </c>
      <c r="H25">
        <f t="shared" si="2"/>
        <v>215</v>
      </c>
      <c r="I25">
        <f t="shared" si="3"/>
        <v>-6</v>
      </c>
    </row>
    <row r="26" spans="1:9" x14ac:dyDescent="0.2">
      <c r="A26">
        <f t="shared" si="4"/>
        <v>24</v>
      </c>
      <c r="B26">
        <f t="shared" si="0"/>
        <v>3</v>
      </c>
      <c r="C26">
        <f t="shared" si="1"/>
        <v>0</v>
      </c>
      <c r="D26">
        <f t="shared" si="5"/>
        <v>157</v>
      </c>
      <c r="E26">
        <v>3</v>
      </c>
      <c r="F26">
        <f t="shared" si="6"/>
        <v>227</v>
      </c>
      <c r="G26">
        <f t="shared" si="7"/>
        <v>233</v>
      </c>
      <c r="H26">
        <f t="shared" si="2"/>
        <v>230</v>
      </c>
      <c r="I26">
        <f t="shared" si="3"/>
        <v>6</v>
      </c>
    </row>
    <row r="27" spans="1:9" x14ac:dyDescent="0.2">
      <c r="A27">
        <f t="shared" si="4"/>
        <v>25</v>
      </c>
      <c r="B27">
        <f t="shared" si="0"/>
        <v>3</v>
      </c>
      <c r="C27">
        <f t="shared" si="1"/>
        <v>1</v>
      </c>
      <c r="D27">
        <f t="shared" si="5"/>
        <v>165</v>
      </c>
      <c r="E27">
        <v>8</v>
      </c>
      <c r="F27">
        <f t="shared" si="6"/>
        <v>233</v>
      </c>
      <c r="G27">
        <f t="shared" si="7"/>
        <v>227</v>
      </c>
      <c r="H27">
        <f t="shared" si="2"/>
        <v>230</v>
      </c>
      <c r="I27">
        <f t="shared" si="3"/>
        <v>-6</v>
      </c>
    </row>
    <row r="28" spans="1:9" x14ac:dyDescent="0.2">
      <c r="A28">
        <f t="shared" si="4"/>
        <v>26</v>
      </c>
      <c r="B28">
        <f t="shared" si="0"/>
        <v>3</v>
      </c>
      <c r="C28">
        <f t="shared" si="1"/>
        <v>2</v>
      </c>
      <c r="D28">
        <f t="shared" si="5"/>
        <v>168</v>
      </c>
      <c r="E28">
        <v>3</v>
      </c>
      <c r="F28">
        <f t="shared" si="6"/>
        <v>242</v>
      </c>
      <c r="G28">
        <f t="shared" si="7"/>
        <v>248</v>
      </c>
      <c r="H28">
        <f t="shared" si="2"/>
        <v>245</v>
      </c>
      <c r="I28">
        <f t="shared" si="3"/>
        <v>6</v>
      </c>
    </row>
    <row r="29" spans="1:9" x14ac:dyDescent="0.2">
      <c r="A29">
        <f t="shared" si="4"/>
        <v>27</v>
      </c>
      <c r="B29">
        <f t="shared" si="0"/>
        <v>3</v>
      </c>
      <c r="C29">
        <f t="shared" si="1"/>
        <v>3</v>
      </c>
      <c r="D29">
        <f t="shared" si="5"/>
        <v>176</v>
      </c>
      <c r="E29">
        <v>8</v>
      </c>
      <c r="F29">
        <f t="shared" si="6"/>
        <v>248</v>
      </c>
      <c r="G29">
        <f t="shared" si="7"/>
        <v>242</v>
      </c>
      <c r="H29">
        <f t="shared" si="2"/>
        <v>245</v>
      </c>
      <c r="I29">
        <f t="shared" si="3"/>
        <v>-6</v>
      </c>
    </row>
    <row r="30" spans="1:9" x14ac:dyDescent="0.2">
      <c r="A30">
        <f t="shared" si="4"/>
        <v>28</v>
      </c>
      <c r="B30">
        <f t="shared" si="0"/>
        <v>3</v>
      </c>
      <c r="C30">
        <f t="shared" si="1"/>
        <v>4</v>
      </c>
      <c r="D30">
        <f t="shared" si="5"/>
        <v>179</v>
      </c>
      <c r="E30">
        <v>3</v>
      </c>
      <c r="F30">
        <f t="shared" si="6"/>
        <v>257</v>
      </c>
      <c r="G30">
        <f t="shared" si="7"/>
        <v>263</v>
      </c>
      <c r="H30">
        <f t="shared" si="2"/>
        <v>260</v>
      </c>
      <c r="I30">
        <f t="shared" si="3"/>
        <v>6</v>
      </c>
    </row>
    <row r="31" spans="1:9" x14ac:dyDescent="0.2">
      <c r="A31">
        <f t="shared" si="4"/>
        <v>29</v>
      </c>
      <c r="B31">
        <f t="shared" si="0"/>
        <v>3</v>
      </c>
      <c r="C31">
        <f t="shared" si="1"/>
        <v>5</v>
      </c>
      <c r="D31">
        <f t="shared" si="5"/>
        <v>187</v>
      </c>
      <c r="E31">
        <v>8</v>
      </c>
      <c r="F31">
        <f t="shared" si="6"/>
        <v>263</v>
      </c>
      <c r="G31">
        <f t="shared" si="7"/>
        <v>257</v>
      </c>
      <c r="H31">
        <f t="shared" si="2"/>
        <v>260</v>
      </c>
      <c r="I31">
        <f t="shared" si="3"/>
        <v>-6</v>
      </c>
    </row>
    <row r="32" spans="1:9" x14ac:dyDescent="0.2">
      <c r="A32">
        <f t="shared" si="4"/>
        <v>30</v>
      </c>
      <c r="B32">
        <f t="shared" si="0"/>
        <v>3</v>
      </c>
      <c r="C32">
        <f t="shared" si="1"/>
        <v>6</v>
      </c>
      <c r="D32">
        <f t="shared" si="5"/>
        <v>190</v>
      </c>
      <c r="E32">
        <v>3</v>
      </c>
      <c r="F32">
        <f t="shared" si="6"/>
        <v>272</v>
      </c>
      <c r="G32">
        <f t="shared" si="7"/>
        <v>278</v>
      </c>
      <c r="H32">
        <f t="shared" si="2"/>
        <v>275</v>
      </c>
      <c r="I32">
        <f t="shared" si="3"/>
        <v>6</v>
      </c>
    </row>
    <row r="33" spans="1:9" x14ac:dyDescent="0.2">
      <c r="A33">
        <f t="shared" si="4"/>
        <v>31</v>
      </c>
      <c r="B33">
        <f t="shared" si="0"/>
        <v>3</v>
      </c>
      <c r="C33">
        <f t="shared" si="1"/>
        <v>7</v>
      </c>
      <c r="D33">
        <f t="shared" si="5"/>
        <v>198</v>
      </c>
      <c r="E33">
        <v>8</v>
      </c>
      <c r="F33">
        <f t="shared" si="6"/>
        <v>278</v>
      </c>
      <c r="G33">
        <f t="shared" si="7"/>
        <v>272</v>
      </c>
      <c r="H33">
        <f t="shared" si="2"/>
        <v>275</v>
      </c>
      <c r="I33">
        <f t="shared" si="3"/>
        <v>-6</v>
      </c>
    </row>
    <row r="34" spans="1:9" x14ac:dyDescent="0.2">
      <c r="A34">
        <f t="shared" si="4"/>
        <v>32</v>
      </c>
      <c r="B34">
        <f t="shared" si="0"/>
        <v>4</v>
      </c>
      <c r="C34">
        <f t="shared" si="1"/>
        <v>0</v>
      </c>
      <c r="D34">
        <f t="shared" si="5"/>
        <v>202</v>
      </c>
      <c r="E34">
        <v>4</v>
      </c>
      <c r="F34">
        <f>MOD(A34,2)*(F33+6)+MOD(A34+1,2)*(F33-15-6)</f>
        <v>257</v>
      </c>
      <c r="G34">
        <f>MOD(A34,2)*(G33-6)+MOD(A34+1,2)*(G33-15+6)</f>
        <v>263</v>
      </c>
      <c r="H34">
        <f t="shared" si="2"/>
        <v>260</v>
      </c>
      <c r="I34">
        <f t="shared" si="3"/>
        <v>6</v>
      </c>
    </row>
    <row r="35" spans="1:9" x14ac:dyDescent="0.2">
      <c r="A35">
        <f t="shared" si="4"/>
        <v>33</v>
      </c>
      <c r="B35">
        <f t="shared" si="0"/>
        <v>4</v>
      </c>
      <c r="C35">
        <f t="shared" si="1"/>
        <v>1</v>
      </c>
      <c r="D35">
        <f t="shared" si="5"/>
        <v>210</v>
      </c>
      <c r="E35">
        <v>8</v>
      </c>
      <c r="F35">
        <f t="shared" ref="F35:F65" si="8">MOD(A35,2)*(F34+6)+MOD(A35+1,2)*(F34-15-6)</f>
        <v>263</v>
      </c>
      <c r="G35">
        <f t="shared" ref="G35:G65" si="9">MOD(A35,2)*(G34-6)+MOD(A35+1,2)*(G34-15+6)</f>
        <v>257</v>
      </c>
      <c r="H35">
        <f t="shared" si="2"/>
        <v>260</v>
      </c>
      <c r="I35">
        <f t="shared" si="3"/>
        <v>-6</v>
      </c>
    </row>
    <row r="36" spans="1:9" x14ac:dyDescent="0.2">
      <c r="A36">
        <f t="shared" si="4"/>
        <v>34</v>
      </c>
      <c r="B36">
        <f t="shared" si="0"/>
        <v>4</v>
      </c>
      <c r="C36">
        <f t="shared" si="1"/>
        <v>2</v>
      </c>
      <c r="D36">
        <f t="shared" si="5"/>
        <v>214</v>
      </c>
      <c r="E36">
        <f t="shared" ref="E36:E44" si="10">4+MOD(A36,2)*6</f>
        <v>4</v>
      </c>
      <c r="F36">
        <f t="shared" si="8"/>
        <v>242</v>
      </c>
      <c r="G36">
        <f t="shared" si="9"/>
        <v>248</v>
      </c>
      <c r="H36">
        <f t="shared" si="2"/>
        <v>245</v>
      </c>
      <c r="I36">
        <f t="shared" si="3"/>
        <v>6</v>
      </c>
    </row>
    <row r="37" spans="1:9" x14ac:dyDescent="0.2">
      <c r="A37">
        <f t="shared" si="4"/>
        <v>35</v>
      </c>
      <c r="B37">
        <f t="shared" si="0"/>
        <v>4</v>
      </c>
      <c r="C37">
        <f t="shared" si="1"/>
        <v>3</v>
      </c>
      <c r="D37">
        <f t="shared" si="5"/>
        <v>222</v>
      </c>
      <c r="E37">
        <v>8</v>
      </c>
      <c r="F37">
        <f t="shared" si="8"/>
        <v>248</v>
      </c>
      <c r="G37">
        <f t="shared" si="9"/>
        <v>242</v>
      </c>
      <c r="H37">
        <f t="shared" si="2"/>
        <v>245</v>
      </c>
      <c r="I37">
        <f t="shared" si="3"/>
        <v>-6</v>
      </c>
    </row>
    <row r="38" spans="1:9" x14ac:dyDescent="0.2">
      <c r="A38">
        <f t="shared" si="4"/>
        <v>36</v>
      </c>
      <c r="B38">
        <f t="shared" si="0"/>
        <v>4</v>
      </c>
      <c r="C38">
        <f t="shared" si="1"/>
        <v>4</v>
      </c>
      <c r="D38">
        <f t="shared" si="5"/>
        <v>226</v>
      </c>
      <c r="E38">
        <f t="shared" si="10"/>
        <v>4</v>
      </c>
      <c r="F38">
        <f t="shared" si="8"/>
        <v>227</v>
      </c>
      <c r="G38">
        <f t="shared" si="9"/>
        <v>233</v>
      </c>
      <c r="H38">
        <f t="shared" si="2"/>
        <v>230</v>
      </c>
      <c r="I38">
        <f t="shared" si="3"/>
        <v>6</v>
      </c>
    </row>
    <row r="39" spans="1:9" x14ac:dyDescent="0.2">
      <c r="A39">
        <f t="shared" si="4"/>
        <v>37</v>
      </c>
      <c r="B39">
        <f t="shared" si="0"/>
        <v>4</v>
      </c>
      <c r="C39">
        <f t="shared" si="1"/>
        <v>5</v>
      </c>
      <c r="D39">
        <f t="shared" si="5"/>
        <v>234</v>
      </c>
      <c r="E39">
        <v>8</v>
      </c>
      <c r="F39">
        <f t="shared" si="8"/>
        <v>233</v>
      </c>
      <c r="G39">
        <f t="shared" si="9"/>
        <v>227</v>
      </c>
      <c r="H39">
        <f t="shared" si="2"/>
        <v>230</v>
      </c>
      <c r="I39">
        <f t="shared" si="3"/>
        <v>-6</v>
      </c>
    </row>
    <row r="40" spans="1:9" x14ac:dyDescent="0.2">
      <c r="A40">
        <f t="shared" si="4"/>
        <v>38</v>
      </c>
      <c r="B40">
        <f t="shared" si="0"/>
        <v>4</v>
      </c>
      <c r="C40">
        <f t="shared" si="1"/>
        <v>6</v>
      </c>
      <c r="D40">
        <f t="shared" si="5"/>
        <v>238</v>
      </c>
      <c r="E40">
        <f t="shared" si="10"/>
        <v>4</v>
      </c>
      <c r="F40">
        <f t="shared" si="8"/>
        <v>212</v>
      </c>
      <c r="G40">
        <f t="shared" si="9"/>
        <v>218</v>
      </c>
      <c r="H40">
        <f t="shared" si="2"/>
        <v>215</v>
      </c>
      <c r="I40">
        <f t="shared" si="3"/>
        <v>6</v>
      </c>
    </row>
    <row r="41" spans="1:9" x14ac:dyDescent="0.2">
      <c r="A41">
        <f t="shared" si="4"/>
        <v>39</v>
      </c>
      <c r="B41">
        <f t="shared" si="0"/>
        <v>4</v>
      </c>
      <c r="C41">
        <f t="shared" si="1"/>
        <v>7</v>
      </c>
      <c r="D41">
        <f t="shared" si="5"/>
        <v>246</v>
      </c>
      <c r="E41">
        <v>8</v>
      </c>
      <c r="F41">
        <f t="shared" si="8"/>
        <v>218</v>
      </c>
      <c r="G41">
        <f t="shared" si="9"/>
        <v>212</v>
      </c>
      <c r="H41">
        <f t="shared" si="2"/>
        <v>215</v>
      </c>
      <c r="I41">
        <f t="shared" si="3"/>
        <v>-6</v>
      </c>
    </row>
    <row r="42" spans="1:9" x14ac:dyDescent="0.2">
      <c r="A42">
        <f t="shared" si="4"/>
        <v>40</v>
      </c>
      <c r="B42">
        <f t="shared" si="0"/>
        <v>5</v>
      </c>
      <c r="C42">
        <f t="shared" si="1"/>
        <v>0</v>
      </c>
      <c r="D42">
        <f t="shared" si="5"/>
        <v>250</v>
      </c>
      <c r="E42">
        <f t="shared" si="10"/>
        <v>4</v>
      </c>
      <c r="F42">
        <f t="shared" si="8"/>
        <v>197</v>
      </c>
      <c r="G42">
        <f t="shared" si="9"/>
        <v>203</v>
      </c>
      <c r="H42">
        <f t="shared" si="2"/>
        <v>200</v>
      </c>
      <c r="I42">
        <f t="shared" si="3"/>
        <v>6</v>
      </c>
    </row>
    <row r="43" spans="1:9" x14ac:dyDescent="0.2">
      <c r="A43">
        <f t="shared" si="4"/>
        <v>41</v>
      </c>
      <c r="B43">
        <f t="shared" si="0"/>
        <v>5</v>
      </c>
      <c r="C43">
        <f t="shared" si="1"/>
        <v>1</v>
      </c>
      <c r="D43">
        <f t="shared" si="5"/>
        <v>258</v>
      </c>
      <c r="E43">
        <v>8</v>
      </c>
      <c r="F43">
        <f t="shared" si="8"/>
        <v>203</v>
      </c>
      <c r="G43">
        <f t="shared" si="9"/>
        <v>197</v>
      </c>
      <c r="H43">
        <f t="shared" si="2"/>
        <v>200</v>
      </c>
      <c r="I43">
        <f t="shared" si="3"/>
        <v>-6</v>
      </c>
    </row>
    <row r="44" spans="1:9" x14ac:dyDescent="0.2">
      <c r="A44">
        <f t="shared" si="4"/>
        <v>42</v>
      </c>
      <c r="B44">
        <f t="shared" si="0"/>
        <v>5</v>
      </c>
      <c r="C44">
        <f t="shared" si="1"/>
        <v>2</v>
      </c>
      <c r="D44">
        <f t="shared" si="5"/>
        <v>262</v>
      </c>
      <c r="E44">
        <f t="shared" si="10"/>
        <v>4</v>
      </c>
      <c r="F44">
        <f t="shared" si="8"/>
        <v>182</v>
      </c>
      <c r="G44">
        <f t="shared" si="9"/>
        <v>188</v>
      </c>
      <c r="H44">
        <f t="shared" si="2"/>
        <v>185</v>
      </c>
      <c r="I44">
        <f t="shared" si="3"/>
        <v>6</v>
      </c>
    </row>
    <row r="45" spans="1:9" x14ac:dyDescent="0.2">
      <c r="A45">
        <f t="shared" si="4"/>
        <v>43</v>
      </c>
      <c r="B45">
        <f t="shared" si="0"/>
        <v>5</v>
      </c>
      <c r="C45">
        <f t="shared" si="1"/>
        <v>3</v>
      </c>
      <c r="D45">
        <f t="shared" si="5"/>
        <v>270</v>
      </c>
      <c r="E45">
        <v>8</v>
      </c>
      <c r="F45">
        <f t="shared" si="8"/>
        <v>188</v>
      </c>
      <c r="G45">
        <f t="shared" si="9"/>
        <v>182</v>
      </c>
      <c r="H45">
        <f t="shared" si="2"/>
        <v>185</v>
      </c>
      <c r="I45">
        <f t="shared" si="3"/>
        <v>-6</v>
      </c>
    </row>
    <row r="46" spans="1:9" x14ac:dyDescent="0.2">
      <c r="A46">
        <f t="shared" si="4"/>
        <v>44</v>
      </c>
      <c r="B46">
        <f t="shared" si="0"/>
        <v>5</v>
      </c>
      <c r="C46">
        <f t="shared" si="1"/>
        <v>4</v>
      </c>
      <c r="D46">
        <f t="shared" si="5"/>
        <v>274</v>
      </c>
      <c r="E46">
        <v>4</v>
      </c>
      <c r="F46">
        <f t="shared" si="8"/>
        <v>167</v>
      </c>
      <c r="G46">
        <f t="shared" si="9"/>
        <v>173</v>
      </c>
      <c r="H46">
        <f t="shared" si="2"/>
        <v>170</v>
      </c>
      <c r="I46">
        <f t="shared" si="3"/>
        <v>6</v>
      </c>
    </row>
    <row r="47" spans="1:9" x14ac:dyDescent="0.2">
      <c r="A47">
        <f t="shared" si="4"/>
        <v>45</v>
      </c>
      <c r="B47">
        <f t="shared" si="0"/>
        <v>5</v>
      </c>
      <c r="C47">
        <f t="shared" si="1"/>
        <v>5</v>
      </c>
      <c r="D47">
        <f t="shared" si="5"/>
        <v>282</v>
      </c>
      <c r="E47">
        <v>8</v>
      </c>
      <c r="F47">
        <f t="shared" si="8"/>
        <v>173</v>
      </c>
      <c r="G47">
        <f t="shared" si="9"/>
        <v>167</v>
      </c>
      <c r="H47">
        <f t="shared" si="2"/>
        <v>170</v>
      </c>
      <c r="I47">
        <f t="shared" si="3"/>
        <v>-6</v>
      </c>
    </row>
    <row r="48" spans="1:9" x14ac:dyDescent="0.2">
      <c r="A48">
        <f t="shared" si="4"/>
        <v>46</v>
      </c>
      <c r="B48">
        <f t="shared" si="0"/>
        <v>5</v>
      </c>
      <c r="C48">
        <f t="shared" si="1"/>
        <v>6</v>
      </c>
      <c r="D48">
        <f t="shared" si="5"/>
        <v>288</v>
      </c>
      <c r="E48">
        <v>6</v>
      </c>
      <c r="F48">
        <f t="shared" si="8"/>
        <v>152</v>
      </c>
      <c r="G48">
        <f t="shared" si="9"/>
        <v>158</v>
      </c>
      <c r="H48">
        <f t="shared" si="2"/>
        <v>155</v>
      </c>
      <c r="I48">
        <f t="shared" si="3"/>
        <v>6</v>
      </c>
    </row>
    <row r="49" spans="1:9" x14ac:dyDescent="0.2">
      <c r="A49">
        <f t="shared" si="4"/>
        <v>47</v>
      </c>
      <c r="B49">
        <f t="shared" si="0"/>
        <v>5</v>
      </c>
      <c r="C49">
        <f t="shared" si="1"/>
        <v>7</v>
      </c>
      <c r="D49">
        <f t="shared" si="5"/>
        <v>296</v>
      </c>
      <c r="E49">
        <v>8</v>
      </c>
      <c r="F49">
        <f t="shared" si="8"/>
        <v>158</v>
      </c>
      <c r="G49">
        <f t="shared" si="9"/>
        <v>152</v>
      </c>
      <c r="H49">
        <f t="shared" si="2"/>
        <v>155</v>
      </c>
      <c r="I49">
        <f t="shared" si="3"/>
        <v>-6</v>
      </c>
    </row>
    <row r="50" spans="1:9" x14ac:dyDescent="0.2">
      <c r="A50">
        <f t="shared" si="4"/>
        <v>48</v>
      </c>
      <c r="B50">
        <f t="shared" si="0"/>
        <v>6</v>
      </c>
      <c r="C50">
        <f t="shared" si="1"/>
        <v>0</v>
      </c>
      <c r="D50">
        <f t="shared" si="5"/>
        <v>304</v>
      </c>
      <c r="E50">
        <v>8</v>
      </c>
      <c r="F50">
        <f t="shared" si="8"/>
        <v>137</v>
      </c>
      <c r="G50">
        <f t="shared" si="9"/>
        <v>143</v>
      </c>
      <c r="H50">
        <f t="shared" si="2"/>
        <v>140</v>
      </c>
      <c r="I50">
        <f t="shared" si="3"/>
        <v>6</v>
      </c>
    </row>
    <row r="51" spans="1:9" x14ac:dyDescent="0.2">
      <c r="A51">
        <f>A50+1</f>
        <v>49</v>
      </c>
      <c r="B51">
        <f t="shared" si="0"/>
        <v>6</v>
      </c>
      <c r="C51">
        <f t="shared" si="1"/>
        <v>1</v>
      </c>
      <c r="D51">
        <f t="shared" si="5"/>
        <v>312</v>
      </c>
      <c r="E51">
        <v>8</v>
      </c>
      <c r="F51">
        <f t="shared" si="8"/>
        <v>143</v>
      </c>
      <c r="G51">
        <f t="shared" si="9"/>
        <v>137</v>
      </c>
      <c r="H51">
        <f t="shared" si="2"/>
        <v>140</v>
      </c>
      <c r="I51">
        <f t="shared" si="3"/>
        <v>-6</v>
      </c>
    </row>
    <row r="52" spans="1:9" x14ac:dyDescent="0.2">
      <c r="A52">
        <f t="shared" si="4"/>
        <v>50</v>
      </c>
      <c r="B52">
        <f t="shared" si="0"/>
        <v>6</v>
      </c>
      <c r="C52">
        <f t="shared" si="1"/>
        <v>2</v>
      </c>
      <c r="D52">
        <f t="shared" si="5"/>
        <v>320</v>
      </c>
      <c r="E52">
        <v>8</v>
      </c>
      <c r="F52">
        <f t="shared" si="8"/>
        <v>122</v>
      </c>
      <c r="G52">
        <f t="shared" si="9"/>
        <v>128</v>
      </c>
      <c r="H52">
        <f t="shared" si="2"/>
        <v>125</v>
      </c>
      <c r="I52">
        <f t="shared" si="3"/>
        <v>6</v>
      </c>
    </row>
    <row r="53" spans="1:9" x14ac:dyDescent="0.2">
      <c r="A53">
        <f t="shared" si="4"/>
        <v>51</v>
      </c>
      <c r="B53">
        <f t="shared" si="0"/>
        <v>6</v>
      </c>
      <c r="C53">
        <f t="shared" si="1"/>
        <v>3</v>
      </c>
      <c r="D53">
        <f t="shared" si="5"/>
        <v>328</v>
      </c>
      <c r="E53">
        <v>8</v>
      </c>
      <c r="F53">
        <f t="shared" si="8"/>
        <v>128</v>
      </c>
      <c r="G53">
        <f t="shared" si="9"/>
        <v>122</v>
      </c>
      <c r="H53">
        <f t="shared" si="2"/>
        <v>125</v>
      </c>
      <c r="I53">
        <f t="shared" si="3"/>
        <v>-6</v>
      </c>
    </row>
    <row r="54" spans="1:9" x14ac:dyDescent="0.2">
      <c r="A54">
        <f t="shared" si="4"/>
        <v>52</v>
      </c>
      <c r="B54">
        <f t="shared" si="0"/>
        <v>6</v>
      </c>
      <c r="C54">
        <f t="shared" si="1"/>
        <v>4</v>
      </c>
      <c r="D54">
        <f t="shared" si="5"/>
        <v>340</v>
      </c>
      <c r="E54">
        <v>12</v>
      </c>
      <c r="F54">
        <f t="shared" si="8"/>
        <v>107</v>
      </c>
      <c r="G54">
        <f t="shared" si="9"/>
        <v>113</v>
      </c>
      <c r="H54">
        <f t="shared" si="2"/>
        <v>110</v>
      </c>
      <c r="I54">
        <f t="shared" si="3"/>
        <v>6</v>
      </c>
    </row>
    <row r="55" spans="1:9" x14ac:dyDescent="0.2">
      <c r="A55">
        <f t="shared" si="4"/>
        <v>53</v>
      </c>
      <c r="B55">
        <f t="shared" si="0"/>
        <v>6</v>
      </c>
      <c r="C55">
        <f t="shared" si="1"/>
        <v>5</v>
      </c>
      <c r="D55">
        <f t="shared" si="5"/>
        <v>348</v>
      </c>
      <c r="E55">
        <v>8</v>
      </c>
      <c r="F55">
        <f t="shared" si="8"/>
        <v>113</v>
      </c>
      <c r="G55">
        <f t="shared" si="9"/>
        <v>107</v>
      </c>
      <c r="H55">
        <f t="shared" si="2"/>
        <v>110</v>
      </c>
      <c r="I55">
        <f t="shared" si="3"/>
        <v>-6</v>
      </c>
    </row>
    <row r="56" spans="1:9" x14ac:dyDescent="0.2">
      <c r="A56">
        <f t="shared" si="4"/>
        <v>54</v>
      </c>
      <c r="B56">
        <f t="shared" si="0"/>
        <v>6</v>
      </c>
      <c r="C56">
        <f t="shared" si="1"/>
        <v>6</v>
      </c>
      <c r="D56">
        <f t="shared" si="5"/>
        <v>360</v>
      </c>
      <c r="E56">
        <v>12</v>
      </c>
      <c r="F56">
        <f t="shared" si="8"/>
        <v>92</v>
      </c>
      <c r="G56">
        <f t="shared" si="9"/>
        <v>98</v>
      </c>
      <c r="H56">
        <f t="shared" si="2"/>
        <v>95</v>
      </c>
      <c r="I56">
        <f t="shared" si="3"/>
        <v>6</v>
      </c>
    </row>
    <row r="57" spans="1:9" x14ac:dyDescent="0.2">
      <c r="A57">
        <f t="shared" si="4"/>
        <v>55</v>
      </c>
      <c r="B57">
        <f t="shared" si="0"/>
        <v>6</v>
      </c>
      <c r="C57">
        <f t="shared" si="1"/>
        <v>7</v>
      </c>
      <c r="D57">
        <f t="shared" si="5"/>
        <v>368</v>
      </c>
      <c r="E57">
        <v>8</v>
      </c>
      <c r="F57">
        <f t="shared" si="8"/>
        <v>98</v>
      </c>
      <c r="G57">
        <f t="shared" si="9"/>
        <v>92</v>
      </c>
      <c r="H57">
        <f t="shared" si="2"/>
        <v>95</v>
      </c>
      <c r="I57">
        <f t="shared" si="3"/>
        <v>-6</v>
      </c>
    </row>
    <row r="58" spans="1:9" x14ac:dyDescent="0.2">
      <c r="A58">
        <f t="shared" si="4"/>
        <v>56</v>
      </c>
      <c r="B58">
        <f t="shared" si="0"/>
        <v>7</v>
      </c>
      <c r="C58">
        <f t="shared" si="1"/>
        <v>0</v>
      </c>
      <c r="D58">
        <f t="shared" si="5"/>
        <v>384</v>
      </c>
      <c r="E58">
        <v>16</v>
      </c>
      <c r="F58">
        <f t="shared" si="8"/>
        <v>77</v>
      </c>
      <c r="G58">
        <f t="shared" si="9"/>
        <v>83</v>
      </c>
      <c r="H58">
        <f t="shared" si="2"/>
        <v>80</v>
      </c>
      <c r="I58">
        <f t="shared" si="3"/>
        <v>6</v>
      </c>
    </row>
    <row r="59" spans="1:9" x14ac:dyDescent="0.2">
      <c r="A59">
        <f t="shared" si="4"/>
        <v>57</v>
      </c>
      <c r="B59">
        <f t="shared" si="0"/>
        <v>7</v>
      </c>
      <c r="C59">
        <f t="shared" si="1"/>
        <v>1</v>
      </c>
      <c r="D59">
        <f t="shared" si="5"/>
        <v>396</v>
      </c>
      <c r="E59">
        <v>12</v>
      </c>
      <c r="F59">
        <f t="shared" si="8"/>
        <v>83</v>
      </c>
      <c r="G59">
        <f t="shared" si="9"/>
        <v>77</v>
      </c>
      <c r="H59">
        <f t="shared" si="2"/>
        <v>80</v>
      </c>
      <c r="I59">
        <f t="shared" si="3"/>
        <v>-6</v>
      </c>
    </row>
    <row r="60" spans="1:9" x14ac:dyDescent="0.2">
      <c r="A60">
        <f t="shared" si="4"/>
        <v>58</v>
      </c>
      <c r="B60">
        <f t="shared" si="0"/>
        <v>7</v>
      </c>
      <c r="C60">
        <f t="shared" si="1"/>
        <v>2</v>
      </c>
      <c r="D60">
        <f t="shared" si="5"/>
        <v>420</v>
      </c>
      <c r="E60">
        <v>24</v>
      </c>
      <c r="F60">
        <f t="shared" si="8"/>
        <v>62</v>
      </c>
      <c r="G60">
        <f t="shared" si="9"/>
        <v>68</v>
      </c>
      <c r="H60">
        <f t="shared" si="2"/>
        <v>65</v>
      </c>
      <c r="I60">
        <f t="shared" si="3"/>
        <v>6</v>
      </c>
    </row>
    <row r="61" spans="1:9" x14ac:dyDescent="0.2">
      <c r="A61">
        <f t="shared" si="4"/>
        <v>59</v>
      </c>
      <c r="B61">
        <f t="shared" si="0"/>
        <v>7</v>
      </c>
      <c r="C61">
        <f t="shared" si="1"/>
        <v>3</v>
      </c>
      <c r="D61">
        <f t="shared" si="5"/>
        <v>440</v>
      </c>
      <c r="E61">
        <v>20</v>
      </c>
      <c r="F61">
        <f t="shared" si="8"/>
        <v>68</v>
      </c>
      <c r="G61">
        <f t="shared" si="9"/>
        <v>62</v>
      </c>
      <c r="H61">
        <f t="shared" si="2"/>
        <v>65</v>
      </c>
      <c r="I61">
        <f t="shared" si="3"/>
        <v>-6</v>
      </c>
    </row>
    <row r="62" spans="1:9" x14ac:dyDescent="0.2">
      <c r="A62">
        <f t="shared" si="4"/>
        <v>60</v>
      </c>
      <c r="B62">
        <f t="shared" si="0"/>
        <v>7</v>
      </c>
      <c r="C62">
        <f t="shared" si="1"/>
        <v>4</v>
      </c>
      <c r="D62">
        <f t="shared" si="5"/>
        <v>464</v>
      </c>
      <c r="E62">
        <v>24</v>
      </c>
      <c r="F62">
        <f t="shared" si="8"/>
        <v>47</v>
      </c>
      <c r="G62">
        <f t="shared" si="9"/>
        <v>53</v>
      </c>
      <c r="H62">
        <f t="shared" si="2"/>
        <v>50</v>
      </c>
      <c r="I62">
        <f t="shared" si="3"/>
        <v>6</v>
      </c>
    </row>
    <row r="63" spans="1:9" x14ac:dyDescent="0.2">
      <c r="A63">
        <f t="shared" si="4"/>
        <v>61</v>
      </c>
      <c r="B63">
        <f t="shared" si="0"/>
        <v>7</v>
      </c>
      <c r="C63">
        <f t="shared" si="1"/>
        <v>5</v>
      </c>
      <c r="D63">
        <f t="shared" si="5"/>
        <v>488</v>
      </c>
      <c r="E63">
        <v>24</v>
      </c>
      <c r="F63">
        <f t="shared" si="8"/>
        <v>53</v>
      </c>
      <c r="G63">
        <f t="shared" si="9"/>
        <v>47</v>
      </c>
      <c r="H63">
        <f t="shared" si="2"/>
        <v>50</v>
      </c>
      <c r="I63">
        <f t="shared" si="3"/>
        <v>-6</v>
      </c>
    </row>
    <row r="64" spans="1:9" x14ac:dyDescent="0.2">
      <c r="A64">
        <f t="shared" si="4"/>
        <v>62</v>
      </c>
      <c r="B64">
        <f t="shared" si="0"/>
        <v>7</v>
      </c>
      <c r="C64">
        <f t="shared" si="1"/>
        <v>6</v>
      </c>
      <c r="D64">
        <f t="shared" si="5"/>
        <v>489</v>
      </c>
      <c r="E64">
        <v>1</v>
      </c>
      <c r="F64">
        <v>35</v>
      </c>
      <c r="G64">
        <v>35</v>
      </c>
      <c r="H64">
        <f t="shared" si="2"/>
        <v>35</v>
      </c>
      <c r="I64">
        <f t="shared" si="3"/>
        <v>0</v>
      </c>
    </row>
    <row r="65" spans="1:9" x14ac:dyDescent="0.2">
      <c r="A65">
        <f t="shared" si="4"/>
        <v>63</v>
      </c>
      <c r="B65">
        <f t="shared" si="0"/>
        <v>7</v>
      </c>
      <c r="C65">
        <f t="shared" si="1"/>
        <v>7</v>
      </c>
      <c r="D65">
        <f t="shared" si="5"/>
        <v>490</v>
      </c>
      <c r="E65">
        <v>1</v>
      </c>
      <c r="F65">
        <v>35</v>
      </c>
      <c r="G65">
        <v>35</v>
      </c>
      <c r="H65">
        <f t="shared" si="2"/>
        <v>35</v>
      </c>
      <c r="I65">
        <f t="shared" si="3"/>
        <v>0</v>
      </c>
    </row>
  </sheetData>
  <pageMargins left="0.7" right="0.7" top="0.75" bottom="0.75" header="0.3" footer="0.3"/>
  <pageSetup scale="65" fitToHeight="2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5"/>
  <sheetViews>
    <sheetView workbookViewId="0">
      <selection activeCell="H2" sqref="H2:H65"/>
    </sheetView>
  </sheetViews>
  <sheetFormatPr baseColWidth="10" defaultRowHeight="16" x14ac:dyDescent="0.2"/>
  <sheetData>
    <row r="1" spans="1:9" s="1" customFormat="1" x14ac:dyDescent="0.2">
      <c r="A1" s="1" t="s">
        <v>8</v>
      </c>
      <c r="B1" s="1" t="s">
        <v>6</v>
      </c>
      <c r="C1" s="1" t="s">
        <v>7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 x14ac:dyDescent="0.2">
      <c r="A2">
        <v>0</v>
      </c>
      <c r="B2">
        <f t="shared" ref="B2:B65" si="0">QUOTIENT(A2,8)</f>
        <v>0</v>
      </c>
      <c r="C2">
        <f t="shared" ref="C2:C65" si="1">MOD(A2,8)</f>
        <v>0</v>
      </c>
      <c r="D2">
        <v>4</v>
      </c>
      <c r="E2">
        <v>4</v>
      </c>
      <c r="F2">
        <v>47</v>
      </c>
      <c r="G2">
        <v>53</v>
      </c>
      <c r="H2">
        <f t="shared" ref="H2:H65" si="2">AVERAGE(F2:G2)</f>
        <v>50</v>
      </c>
      <c r="I2">
        <f t="shared" ref="I2:I65" si="3">G2-F2</f>
        <v>6</v>
      </c>
    </row>
    <row r="3" spans="1:9" x14ac:dyDescent="0.2">
      <c r="A3">
        <f t="shared" ref="A3:A65" si="4">A2+1</f>
        <v>1</v>
      </c>
      <c r="B3">
        <f t="shared" si="0"/>
        <v>0</v>
      </c>
      <c r="C3">
        <f t="shared" si="1"/>
        <v>1</v>
      </c>
      <c r="D3">
        <f>D2+E3</f>
        <v>24</v>
      </c>
      <c r="E3">
        <v>20</v>
      </c>
      <c r="F3">
        <f>MOD(A3,2)*(F2+6)+MOD(A3+1,2)*(F2+17-6)</f>
        <v>53</v>
      </c>
      <c r="G3">
        <f>MOD(A3,2)*(G2-6)+MOD(A3+1,2)*(G2+17+6)</f>
        <v>47</v>
      </c>
      <c r="H3">
        <f t="shared" si="2"/>
        <v>50</v>
      </c>
      <c r="I3">
        <f t="shared" si="3"/>
        <v>-6</v>
      </c>
    </row>
    <row r="4" spans="1:9" x14ac:dyDescent="0.2">
      <c r="A4">
        <f t="shared" si="4"/>
        <v>2</v>
      </c>
      <c r="B4">
        <f t="shared" si="0"/>
        <v>0</v>
      </c>
      <c r="C4">
        <f t="shared" si="1"/>
        <v>2</v>
      </c>
      <c r="D4">
        <f t="shared" ref="D4:D65" si="5">D3+E4</f>
        <v>27</v>
      </c>
      <c r="E4">
        <v>3</v>
      </c>
      <c r="F4">
        <f t="shared" ref="F4:F65" si="6">MOD(A4,2)*(F3+6)+MOD(A4+1,2)*(F3+17-6)</f>
        <v>64</v>
      </c>
      <c r="G4">
        <f t="shared" ref="G4:G65" si="7">MOD(A4,2)*(G3-6)+MOD(A4+1,2)*(G3+17+6)</f>
        <v>70</v>
      </c>
      <c r="H4">
        <f t="shared" si="2"/>
        <v>67</v>
      </c>
      <c r="I4">
        <f t="shared" si="3"/>
        <v>6</v>
      </c>
    </row>
    <row r="5" spans="1:9" x14ac:dyDescent="0.2">
      <c r="A5">
        <f t="shared" si="4"/>
        <v>3</v>
      </c>
      <c r="B5">
        <f t="shared" si="0"/>
        <v>0</v>
      </c>
      <c r="C5">
        <f t="shared" si="1"/>
        <v>3</v>
      </c>
      <c r="D5">
        <f t="shared" si="5"/>
        <v>41</v>
      </c>
      <c r="E5">
        <v>14</v>
      </c>
      <c r="F5">
        <f t="shared" si="6"/>
        <v>70</v>
      </c>
      <c r="G5">
        <f t="shared" si="7"/>
        <v>64</v>
      </c>
      <c r="H5">
        <f t="shared" si="2"/>
        <v>67</v>
      </c>
      <c r="I5">
        <f t="shared" si="3"/>
        <v>-6</v>
      </c>
    </row>
    <row r="6" spans="1:9" x14ac:dyDescent="0.2">
      <c r="A6">
        <f t="shared" si="4"/>
        <v>4</v>
      </c>
      <c r="B6">
        <f t="shared" si="0"/>
        <v>0</v>
      </c>
      <c r="C6">
        <f t="shared" si="1"/>
        <v>4</v>
      </c>
      <c r="D6">
        <f t="shared" si="5"/>
        <v>44</v>
      </c>
      <c r="E6">
        <v>3</v>
      </c>
      <c r="F6">
        <f t="shared" si="6"/>
        <v>81</v>
      </c>
      <c r="G6">
        <f t="shared" si="7"/>
        <v>87</v>
      </c>
      <c r="H6">
        <f t="shared" si="2"/>
        <v>84</v>
      </c>
      <c r="I6">
        <f t="shared" si="3"/>
        <v>6</v>
      </c>
    </row>
    <row r="7" spans="1:9" x14ac:dyDescent="0.2">
      <c r="A7">
        <f t="shared" si="4"/>
        <v>5</v>
      </c>
      <c r="B7">
        <f t="shared" si="0"/>
        <v>0</v>
      </c>
      <c r="C7">
        <f t="shared" si="1"/>
        <v>5</v>
      </c>
      <c r="D7">
        <f t="shared" si="5"/>
        <v>55</v>
      </c>
      <c r="E7">
        <v>11</v>
      </c>
      <c r="F7">
        <f t="shared" si="6"/>
        <v>87</v>
      </c>
      <c r="G7">
        <f t="shared" si="7"/>
        <v>81</v>
      </c>
      <c r="H7">
        <f t="shared" si="2"/>
        <v>84</v>
      </c>
      <c r="I7">
        <f>G5-F5</f>
        <v>-6</v>
      </c>
    </row>
    <row r="8" spans="1:9" x14ac:dyDescent="0.2">
      <c r="A8">
        <f t="shared" si="4"/>
        <v>6</v>
      </c>
      <c r="B8">
        <f t="shared" si="0"/>
        <v>0</v>
      </c>
      <c r="C8">
        <f t="shared" si="1"/>
        <v>6</v>
      </c>
      <c r="D8">
        <f t="shared" si="5"/>
        <v>58</v>
      </c>
      <c r="E8">
        <v>3</v>
      </c>
      <c r="F8">
        <f t="shared" si="6"/>
        <v>98</v>
      </c>
      <c r="G8">
        <f t="shared" si="7"/>
        <v>104</v>
      </c>
      <c r="H8">
        <f t="shared" si="2"/>
        <v>101</v>
      </c>
      <c r="I8">
        <f t="shared" si="3"/>
        <v>6</v>
      </c>
    </row>
    <row r="9" spans="1:9" x14ac:dyDescent="0.2">
      <c r="A9">
        <f t="shared" si="4"/>
        <v>7</v>
      </c>
      <c r="B9">
        <f t="shared" si="0"/>
        <v>0</v>
      </c>
      <c r="C9">
        <f t="shared" si="1"/>
        <v>7</v>
      </c>
      <c r="D9">
        <f t="shared" si="5"/>
        <v>66</v>
      </c>
      <c r="E9">
        <v>8</v>
      </c>
      <c r="F9">
        <f t="shared" si="6"/>
        <v>104</v>
      </c>
      <c r="G9">
        <f t="shared" si="7"/>
        <v>98</v>
      </c>
      <c r="H9">
        <f t="shared" si="2"/>
        <v>101</v>
      </c>
      <c r="I9">
        <f t="shared" si="3"/>
        <v>-6</v>
      </c>
    </row>
    <row r="10" spans="1:9" x14ac:dyDescent="0.2">
      <c r="A10">
        <f t="shared" si="4"/>
        <v>8</v>
      </c>
      <c r="B10">
        <f t="shared" si="0"/>
        <v>1</v>
      </c>
      <c r="C10">
        <f t="shared" si="1"/>
        <v>0</v>
      </c>
      <c r="D10">
        <f t="shared" si="5"/>
        <v>69</v>
      </c>
      <c r="E10">
        <v>3</v>
      </c>
      <c r="F10">
        <f t="shared" si="6"/>
        <v>115</v>
      </c>
      <c r="G10">
        <f t="shared" si="7"/>
        <v>121</v>
      </c>
      <c r="H10">
        <f t="shared" si="2"/>
        <v>118</v>
      </c>
      <c r="I10">
        <f t="shared" si="3"/>
        <v>6</v>
      </c>
    </row>
    <row r="11" spans="1:9" x14ac:dyDescent="0.2">
      <c r="A11">
        <f t="shared" si="4"/>
        <v>9</v>
      </c>
      <c r="B11">
        <f t="shared" si="0"/>
        <v>1</v>
      </c>
      <c r="C11">
        <f t="shared" si="1"/>
        <v>1</v>
      </c>
      <c r="D11">
        <f t="shared" si="5"/>
        <v>77</v>
      </c>
      <c r="E11">
        <v>8</v>
      </c>
      <c r="F11">
        <f t="shared" si="6"/>
        <v>121</v>
      </c>
      <c r="G11">
        <f t="shared" si="7"/>
        <v>115</v>
      </c>
      <c r="H11">
        <f t="shared" si="2"/>
        <v>118</v>
      </c>
      <c r="I11">
        <f t="shared" si="3"/>
        <v>-6</v>
      </c>
    </row>
    <row r="12" spans="1:9" x14ac:dyDescent="0.2">
      <c r="A12">
        <f t="shared" si="4"/>
        <v>10</v>
      </c>
      <c r="B12">
        <f t="shared" si="0"/>
        <v>1</v>
      </c>
      <c r="C12">
        <f t="shared" si="1"/>
        <v>2</v>
      </c>
      <c r="D12">
        <f t="shared" si="5"/>
        <v>80</v>
      </c>
      <c r="E12">
        <v>3</v>
      </c>
      <c r="F12">
        <f t="shared" si="6"/>
        <v>132</v>
      </c>
      <c r="G12">
        <f t="shared" si="7"/>
        <v>138</v>
      </c>
      <c r="H12">
        <f t="shared" si="2"/>
        <v>135</v>
      </c>
      <c r="I12">
        <f t="shared" si="3"/>
        <v>6</v>
      </c>
    </row>
    <row r="13" spans="1:9" x14ac:dyDescent="0.2">
      <c r="A13">
        <f t="shared" si="4"/>
        <v>11</v>
      </c>
      <c r="B13">
        <f t="shared" si="0"/>
        <v>1</v>
      </c>
      <c r="C13">
        <f t="shared" si="1"/>
        <v>3</v>
      </c>
      <c r="D13">
        <f t="shared" si="5"/>
        <v>88</v>
      </c>
      <c r="E13">
        <v>8</v>
      </c>
      <c r="F13">
        <f t="shared" si="6"/>
        <v>138</v>
      </c>
      <c r="G13">
        <f t="shared" si="7"/>
        <v>132</v>
      </c>
      <c r="H13">
        <f t="shared" si="2"/>
        <v>135</v>
      </c>
      <c r="I13">
        <f t="shared" si="3"/>
        <v>-6</v>
      </c>
    </row>
    <row r="14" spans="1:9" x14ac:dyDescent="0.2">
      <c r="A14">
        <f t="shared" si="4"/>
        <v>12</v>
      </c>
      <c r="B14">
        <f t="shared" si="0"/>
        <v>1</v>
      </c>
      <c r="C14">
        <f t="shared" si="1"/>
        <v>4</v>
      </c>
      <c r="D14">
        <f t="shared" si="5"/>
        <v>91</v>
      </c>
      <c r="E14">
        <v>3</v>
      </c>
      <c r="F14">
        <f t="shared" si="6"/>
        <v>149</v>
      </c>
      <c r="G14">
        <f t="shared" si="7"/>
        <v>155</v>
      </c>
      <c r="H14">
        <f t="shared" si="2"/>
        <v>152</v>
      </c>
      <c r="I14">
        <f t="shared" si="3"/>
        <v>6</v>
      </c>
    </row>
    <row r="15" spans="1:9" x14ac:dyDescent="0.2">
      <c r="A15">
        <f t="shared" si="4"/>
        <v>13</v>
      </c>
      <c r="B15">
        <f t="shared" si="0"/>
        <v>1</v>
      </c>
      <c r="C15">
        <f t="shared" si="1"/>
        <v>5</v>
      </c>
      <c r="D15">
        <f t="shared" si="5"/>
        <v>99</v>
      </c>
      <c r="E15">
        <v>8</v>
      </c>
      <c r="F15">
        <f t="shared" si="6"/>
        <v>155</v>
      </c>
      <c r="G15">
        <f t="shared" si="7"/>
        <v>149</v>
      </c>
      <c r="H15">
        <f t="shared" si="2"/>
        <v>152</v>
      </c>
      <c r="I15">
        <f t="shared" si="3"/>
        <v>-6</v>
      </c>
    </row>
    <row r="16" spans="1:9" x14ac:dyDescent="0.2">
      <c r="A16">
        <f t="shared" si="4"/>
        <v>14</v>
      </c>
      <c r="B16">
        <f t="shared" si="0"/>
        <v>1</v>
      </c>
      <c r="C16">
        <f t="shared" si="1"/>
        <v>6</v>
      </c>
      <c r="D16">
        <f t="shared" si="5"/>
        <v>102</v>
      </c>
      <c r="E16">
        <v>3</v>
      </c>
      <c r="F16">
        <f t="shared" si="6"/>
        <v>166</v>
      </c>
      <c r="G16">
        <f t="shared" si="7"/>
        <v>172</v>
      </c>
      <c r="H16">
        <f t="shared" si="2"/>
        <v>169</v>
      </c>
      <c r="I16">
        <f t="shared" si="3"/>
        <v>6</v>
      </c>
    </row>
    <row r="17" spans="1:9" x14ac:dyDescent="0.2">
      <c r="A17">
        <f t="shared" si="4"/>
        <v>15</v>
      </c>
      <c r="B17">
        <f t="shared" si="0"/>
        <v>1</v>
      </c>
      <c r="C17">
        <f t="shared" si="1"/>
        <v>7</v>
      </c>
      <c r="D17">
        <f t="shared" si="5"/>
        <v>110</v>
      </c>
      <c r="E17">
        <v>8</v>
      </c>
      <c r="F17">
        <f t="shared" si="6"/>
        <v>172</v>
      </c>
      <c r="G17">
        <f t="shared" si="7"/>
        <v>166</v>
      </c>
      <c r="H17">
        <f t="shared" si="2"/>
        <v>169</v>
      </c>
      <c r="I17">
        <f t="shared" si="3"/>
        <v>-6</v>
      </c>
    </row>
    <row r="18" spans="1:9" x14ac:dyDescent="0.2">
      <c r="A18">
        <f t="shared" si="4"/>
        <v>16</v>
      </c>
      <c r="B18">
        <f t="shared" si="0"/>
        <v>2</v>
      </c>
      <c r="C18">
        <f t="shared" si="1"/>
        <v>0</v>
      </c>
      <c r="D18">
        <f t="shared" si="5"/>
        <v>113</v>
      </c>
      <c r="E18">
        <v>3</v>
      </c>
      <c r="F18">
        <f t="shared" si="6"/>
        <v>183</v>
      </c>
      <c r="G18">
        <f t="shared" si="7"/>
        <v>189</v>
      </c>
      <c r="H18">
        <f t="shared" si="2"/>
        <v>186</v>
      </c>
      <c r="I18">
        <f t="shared" si="3"/>
        <v>6</v>
      </c>
    </row>
    <row r="19" spans="1:9" x14ac:dyDescent="0.2">
      <c r="A19">
        <f t="shared" si="4"/>
        <v>17</v>
      </c>
      <c r="B19">
        <f t="shared" si="0"/>
        <v>2</v>
      </c>
      <c r="C19">
        <f t="shared" si="1"/>
        <v>1</v>
      </c>
      <c r="D19">
        <f t="shared" si="5"/>
        <v>121</v>
      </c>
      <c r="E19">
        <v>8</v>
      </c>
      <c r="F19">
        <f t="shared" si="6"/>
        <v>189</v>
      </c>
      <c r="G19">
        <f t="shared" si="7"/>
        <v>183</v>
      </c>
      <c r="H19">
        <f t="shared" si="2"/>
        <v>186</v>
      </c>
      <c r="I19">
        <f t="shared" si="3"/>
        <v>-6</v>
      </c>
    </row>
    <row r="20" spans="1:9" x14ac:dyDescent="0.2">
      <c r="A20">
        <f t="shared" si="4"/>
        <v>18</v>
      </c>
      <c r="B20">
        <f t="shared" si="0"/>
        <v>2</v>
      </c>
      <c r="C20">
        <f t="shared" si="1"/>
        <v>2</v>
      </c>
      <c r="D20">
        <f t="shared" si="5"/>
        <v>124</v>
      </c>
      <c r="E20">
        <v>3</v>
      </c>
      <c r="F20">
        <f t="shared" si="6"/>
        <v>200</v>
      </c>
      <c r="G20">
        <f t="shared" si="7"/>
        <v>206</v>
      </c>
      <c r="H20">
        <f t="shared" si="2"/>
        <v>203</v>
      </c>
      <c r="I20">
        <f t="shared" si="3"/>
        <v>6</v>
      </c>
    </row>
    <row r="21" spans="1:9" x14ac:dyDescent="0.2">
      <c r="A21">
        <f t="shared" si="4"/>
        <v>19</v>
      </c>
      <c r="B21">
        <f t="shared" si="0"/>
        <v>2</v>
      </c>
      <c r="C21">
        <f t="shared" si="1"/>
        <v>3</v>
      </c>
      <c r="D21">
        <f t="shared" si="5"/>
        <v>132</v>
      </c>
      <c r="E21">
        <v>8</v>
      </c>
      <c r="F21">
        <f t="shared" si="6"/>
        <v>206</v>
      </c>
      <c r="G21">
        <f t="shared" si="7"/>
        <v>200</v>
      </c>
      <c r="H21">
        <f t="shared" si="2"/>
        <v>203</v>
      </c>
      <c r="I21">
        <f t="shared" si="3"/>
        <v>-6</v>
      </c>
    </row>
    <row r="22" spans="1:9" x14ac:dyDescent="0.2">
      <c r="A22">
        <f t="shared" si="4"/>
        <v>20</v>
      </c>
      <c r="B22">
        <f t="shared" si="0"/>
        <v>2</v>
      </c>
      <c r="C22">
        <f t="shared" si="1"/>
        <v>4</v>
      </c>
      <c r="D22">
        <f t="shared" si="5"/>
        <v>135</v>
      </c>
      <c r="E22">
        <v>3</v>
      </c>
      <c r="F22">
        <f t="shared" si="6"/>
        <v>217</v>
      </c>
      <c r="G22">
        <f t="shared" si="7"/>
        <v>223</v>
      </c>
      <c r="H22">
        <f t="shared" si="2"/>
        <v>220</v>
      </c>
      <c r="I22">
        <f t="shared" si="3"/>
        <v>6</v>
      </c>
    </row>
    <row r="23" spans="1:9" x14ac:dyDescent="0.2">
      <c r="A23">
        <f t="shared" si="4"/>
        <v>21</v>
      </c>
      <c r="B23">
        <f t="shared" si="0"/>
        <v>2</v>
      </c>
      <c r="C23">
        <f t="shared" si="1"/>
        <v>5</v>
      </c>
      <c r="D23">
        <f t="shared" si="5"/>
        <v>143</v>
      </c>
      <c r="E23">
        <v>8</v>
      </c>
      <c r="F23">
        <f t="shared" si="6"/>
        <v>223</v>
      </c>
      <c r="G23">
        <f t="shared" si="7"/>
        <v>217</v>
      </c>
      <c r="H23">
        <f t="shared" si="2"/>
        <v>220</v>
      </c>
      <c r="I23">
        <f t="shared" si="3"/>
        <v>-6</v>
      </c>
    </row>
    <row r="24" spans="1:9" x14ac:dyDescent="0.2">
      <c r="A24">
        <f t="shared" si="4"/>
        <v>22</v>
      </c>
      <c r="B24">
        <f t="shared" si="0"/>
        <v>2</v>
      </c>
      <c r="C24">
        <f t="shared" si="1"/>
        <v>6</v>
      </c>
      <c r="D24">
        <f t="shared" si="5"/>
        <v>146</v>
      </c>
      <c r="E24">
        <v>3</v>
      </c>
      <c r="F24">
        <f t="shared" si="6"/>
        <v>234</v>
      </c>
      <c r="G24">
        <f t="shared" si="7"/>
        <v>240</v>
      </c>
      <c r="H24">
        <f t="shared" si="2"/>
        <v>237</v>
      </c>
      <c r="I24">
        <f t="shared" si="3"/>
        <v>6</v>
      </c>
    </row>
    <row r="25" spans="1:9" x14ac:dyDescent="0.2">
      <c r="A25">
        <f t="shared" si="4"/>
        <v>23</v>
      </c>
      <c r="B25">
        <f t="shared" si="0"/>
        <v>2</v>
      </c>
      <c r="C25">
        <f t="shared" si="1"/>
        <v>7</v>
      </c>
      <c r="D25">
        <f t="shared" si="5"/>
        <v>154</v>
      </c>
      <c r="E25">
        <v>8</v>
      </c>
      <c r="F25">
        <f t="shared" si="6"/>
        <v>240</v>
      </c>
      <c r="G25">
        <f t="shared" si="7"/>
        <v>234</v>
      </c>
      <c r="H25">
        <f t="shared" si="2"/>
        <v>237</v>
      </c>
      <c r="I25">
        <f t="shared" si="3"/>
        <v>-6</v>
      </c>
    </row>
    <row r="26" spans="1:9" x14ac:dyDescent="0.2">
      <c r="A26">
        <f t="shared" si="4"/>
        <v>24</v>
      </c>
      <c r="B26">
        <f t="shared" si="0"/>
        <v>3</v>
      </c>
      <c r="C26">
        <f t="shared" si="1"/>
        <v>0</v>
      </c>
      <c r="D26">
        <f t="shared" si="5"/>
        <v>157</v>
      </c>
      <c r="E26">
        <v>3</v>
      </c>
      <c r="F26">
        <f t="shared" si="6"/>
        <v>251</v>
      </c>
      <c r="G26">
        <f t="shared" si="7"/>
        <v>257</v>
      </c>
      <c r="H26">
        <f t="shared" si="2"/>
        <v>254</v>
      </c>
      <c r="I26">
        <f t="shared" si="3"/>
        <v>6</v>
      </c>
    </row>
    <row r="27" spans="1:9" x14ac:dyDescent="0.2">
      <c r="A27">
        <f t="shared" si="4"/>
        <v>25</v>
      </c>
      <c r="B27">
        <f t="shared" si="0"/>
        <v>3</v>
      </c>
      <c r="C27">
        <f t="shared" si="1"/>
        <v>1</v>
      </c>
      <c r="D27">
        <f t="shared" si="5"/>
        <v>165</v>
      </c>
      <c r="E27">
        <v>8</v>
      </c>
      <c r="F27">
        <f t="shared" si="6"/>
        <v>257</v>
      </c>
      <c r="G27">
        <f t="shared" si="7"/>
        <v>251</v>
      </c>
      <c r="H27">
        <f t="shared" si="2"/>
        <v>254</v>
      </c>
      <c r="I27">
        <f t="shared" si="3"/>
        <v>-6</v>
      </c>
    </row>
    <row r="28" spans="1:9" x14ac:dyDescent="0.2">
      <c r="A28">
        <f t="shared" si="4"/>
        <v>26</v>
      </c>
      <c r="B28">
        <f t="shared" si="0"/>
        <v>3</v>
      </c>
      <c r="C28">
        <f t="shared" si="1"/>
        <v>2</v>
      </c>
      <c r="D28">
        <f t="shared" si="5"/>
        <v>168</v>
      </c>
      <c r="E28">
        <v>3</v>
      </c>
      <c r="F28">
        <f t="shared" si="6"/>
        <v>268</v>
      </c>
      <c r="G28">
        <f t="shared" si="7"/>
        <v>274</v>
      </c>
      <c r="H28">
        <f t="shared" si="2"/>
        <v>271</v>
      </c>
      <c r="I28">
        <f t="shared" si="3"/>
        <v>6</v>
      </c>
    </row>
    <row r="29" spans="1:9" x14ac:dyDescent="0.2">
      <c r="A29">
        <f t="shared" si="4"/>
        <v>27</v>
      </c>
      <c r="B29">
        <f t="shared" si="0"/>
        <v>3</v>
      </c>
      <c r="C29">
        <f t="shared" si="1"/>
        <v>3</v>
      </c>
      <c r="D29">
        <f t="shared" si="5"/>
        <v>176</v>
      </c>
      <c r="E29">
        <v>8</v>
      </c>
      <c r="F29">
        <f t="shared" si="6"/>
        <v>274</v>
      </c>
      <c r="G29">
        <f t="shared" si="7"/>
        <v>268</v>
      </c>
      <c r="H29">
        <f t="shared" si="2"/>
        <v>271</v>
      </c>
      <c r="I29">
        <f t="shared" si="3"/>
        <v>-6</v>
      </c>
    </row>
    <row r="30" spans="1:9" x14ac:dyDescent="0.2">
      <c r="A30">
        <f t="shared" si="4"/>
        <v>28</v>
      </c>
      <c r="B30">
        <f t="shared" si="0"/>
        <v>3</v>
      </c>
      <c r="C30">
        <f t="shared" si="1"/>
        <v>4</v>
      </c>
      <c r="D30">
        <f t="shared" si="5"/>
        <v>179</v>
      </c>
      <c r="E30">
        <v>3</v>
      </c>
      <c r="F30">
        <f t="shared" si="6"/>
        <v>285</v>
      </c>
      <c r="G30">
        <f t="shared" si="7"/>
        <v>291</v>
      </c>
      <c r="H30">
        <f t="shared" si="2"/>
        <v>288</v>
      </c>
      <c r="I30">
        <f t="shared" si="3"/>
        <v>6</v>
      </c>
    </row>
    <row r="31" spans="1:9" x14ac:dyDescent="0.2">
      <c r="A31">
        <f t="shared" si="4"/>
        <v>29</v>
      </c>
      <c r="B31">
        <f t="shared" si="0"/>
        <v>3</v>
      </c>
      <c r="C31">
        <f t="shared" si="1"/>
        <v>5</v>
      </c>
      <c r="D31">
        <f t="shared" si="5"/>
        <v>187</v>
      </c>
      <c r="E31">
        <v>8</v>
      </c>
      <c r="F31">
        <f t="shared" si="6"/>
        <v>291</v>
      </c>
      <c r="G31">
        <f t="shared" si="7"/>
        <v>285</v>
      </c>
      <c r="H31">
        <f t="shared" si="2"/>
        <v>288</v>
      </c>
      <c r="I31">
        <f t="shared" si="3"/>
        <v>-6</v>
      </c>
    </row>
    <row r="32" spans="1:9" x14ac:dyDescent="0.2">
      <c r="A32">
        <f t="shared" si="4"/>
        <v>30</v>
      </c>
      <c r="B32">
        <f t="shared" si="0"/>
        <v>3</v>
      </c>
      <c r="C32">
        <f t="shared" si="1"/>
        <v>6</v>
      </c>
      <c r="D32">
        <f t="shared" si="5"/>
        <v>190</v>
      </c>
      <c r="E32">
        <v>3</v>
      </c>
      <c r="F32">
        <v>297</v>
      </c>
      <c r="G32">
        <v>303</v>
      </c>
      <c r="H32">
        <f t="shared" si="2"/>
        <v>300</v>
      </c>
      <c r="I32">
        <f t="shared" si="3"/>
        <v>6</v>
      </c>
    </row>
    <row r="33" spans="1:9" x14ac:dyDescent="0.2">
      <c r="A33">
        <f t="shared" si="4"/>
        <v>31</v>
      </c>
      <c r="B33">
        <f t="shared" si="0"/>
        <v>3</v>
      </c>
      <c r="C33">
        <f t="shared" si="1"/>
        <v>7</v>
      </c>
      <c r="D33">
        <f t="shared" si="5"/>
        <v>198</v>
      </c>
      <c r="E33">
        <v>8</v>
      </c>
      <c r="F33">
        <f t="shared" si="6"/>
        <v>303</v>
      </c>
      <c r="G33">
        <f t="shared" si="7"/>
        <v>297</v>
      </c>
      <c r="H33">
        <f t="shared" si="2"/>
        <v>300</v>
      </c>
      <c r="I33">
        <f t="shared" si="3"/>
        <v>-6</v>
      </c>
    </row>
    <row r="34" spans="1:9" x14ac:dyDescent="0.2">
      <c r="A34">
        <f t="shared" si="4"/>
        <v>32</v>
      </c>
      <c r="B34">
        <f t="shared" si="0"/>
        <v>4</v>
      </c>
      <c r="C34">
        <f t="shared" si="1"/>
        <v>0</v>
      </c>
      <c r="D34">
        <f t="shared" si="5"/>
        <v>202</v>
      </c>
      <c r="E34">
        <v>4</v>
      </c>
      <c r="F34">
        <v>285</v>
      </c>
      <c r="G34">
        <v>291</v>
      </c>
      <c r="H34">
        <f t="shared" si="2"/>
        <v>288</v>
      </c>
      <c r="I34">
        <f t="shared" si="3"/>
        <v>6</v>
      </c>
    </row>
    <row r="35" spans="1:9" x14ac:dyDescent="0.2">
      <c r="A35">
        <f t="shared" si="4"/>
        <v>33</v>
      </c>
      <c r="B35">
        <f t="shared" si="0"/>
        <v>4</v>
      </c>
      <c r="C35">
        <f t="shared" si="1"/>
        <v>1</v>
      </c>
      <c r="D35">
        <f t="shared" si="5"/>
        <v>210</v>
      </c>
      <c r="E35">
        <v>8</v>
      </c>
      <c r="F35">
        <f t="shared" ref="F35:F65" si="8">MOD(A35,2)*(F34+6)+MOD(A35+1,2)*(F34-17-6)</f>
        <v>291</v>
      </c>
      <c r="G35">
        <f t="shared" ref="G35:G65" si="9">MOD(A35,2)*(G34-6)+MOD(A35+1,2)*(G34-17+6)</f>
        <v>285</v>
      </c>
      <c r="H35">
        <f t="shared" si="2"/>
        <v>288</v>
      </c>
      <c r="I35">
        <f t="shared" si="3"/>
        <v>-6</v>
      </c>
    </row>
    <row r="36" spans="1:9" x14ac:dyDescent="0.2">
      <c r="A36">
        <f t="shared" si="4"/>
        <v>34</v>
      </c>
      <c r="B36">
        <f t="shared" si="0"/>
        <v>4</v>
      </c>
      <c r="C36">
        <f t="shared" si="1"/>
        <v>2</v>
      </c>
      <c r="D36">
        <f t="shared" si="5"/>
        <v>214</v>
      </c>
      <c r="E36">
        <f t="shared" ref="E36:E44" si="10">4+MOD(A36,2)*6</f>
        <v>4</v>
      </c>
      <c r="F36">
        <f t="shared" si="8"/>
        <v>268</v>
      </c>
      <c r="G36">
        <f t="shared" si="9"/>
        <v>274</v>
      </c>
      <c r="H36">
        <f t="shared" si="2"/>
        <v>271</v>
      </c>
      <c r="I36">
        <f t="shared" si="3"/>
        <v>6</v>
      </c>
    </row>
    <row r="37" spans="1:9" x14ac:dyDescent="0.2">
      <c r="A37">
        <f t="shared" si="4"/>
        <v>35</v>
      </c>
      <c r="B37">
        <f t="shared" si="0"/>
        <v>4</v>
      </c>
      <c r="C37">
        <f t="shared" si="1"/>
        <v>3</v>
      </c>
      <c r="D37">
        <f t="shared" si="5"/>
        <v>222</v>
      </c>
      <c r="E37">
        <v>8</v>
      </c>
      <c r="F37">
        <f t="shared" si="8"/>
        <v>274</v>
      </c>
      <c r="G37">
        <f t="shared" si="9"/>
        <v>268</v>
      </c>
      <c r="H37">
        <f t="shared" si="2"/>
        <v>271</v>
      </c>
      <c r="I37">
        <f t="shared" si="3"/>
        <v>-6</v>
      </c>
    </row>
    <row r="38" spans="1:9" x14ac:dyDescent="0.2">
      <c r="A38">
        <f t="shared" si="4"/>
        <v>36</v>
      </c>
      <c r="B38">
        <f t="shared" si="0"/>
        <v>4</v>
      </c>
      <c r="C38">
        <f t="shared" si="1"/>
        <v>4</v>
      </c>
      <c r="D38">
        <f t="shared" si="5"/>
        <v>226</v>
      </c>
      <c r="E38">
        <f t="shared" si="10"/>
        <v>4</v>
      </c>
      <c r="F38">
        <f t="shared" si="8"/>
        <v>251</v>
      </c>
      <c r="G38">
        <f t="shared" si="9"/>
        <v>257</v>
      </c>
      <c r="H38">
        <f t="shared" si="2"/>
        <v>254</v>
      </c>
      <c r="I38">
        <f t="shared" si="3"/>
        <v>6</v>
      </c>
    </row>
    <row r="39" spans="1:9" x14ac:dyDescent="0.2">
      <c r="A39">
        <f t="shared" si="4"/>
        <v>37</v>
      </c>
      <c r="B39">
        <f t="shared" si="0"/>
        <v>4</v>
      </c>
      <c r="C39">
        <f t="shared" si="1"/>
        <v>5</v>
      </c>
      <c r="D39">
        <f t="shared" si="5"/>
        <v>234</v>
      </c>
      <c r="E39">
        <v>8</v>
      </c>
      <c r="F39">
        <f t="shared" si="8"/>
        <v>257</v>
      </c>
      <c r="G39">
        <f t="shared" si="9"/>
        <v>251</v>
      </c>
      <c r="H39">
        <f t="shared" si="2"/>
        <v>254</v>
      </c>
      <c r="I39">
        <f t="shared" si="3"/>
        <v>-6</v>
      </c>
    </row>
    <row r="40" spans="1:9" x14ac:dyDescent="0.2">
      <c r="A40">
        <f t="shared" si="4"/>
        <v>38</v>
      </c>
      <c r="B40">
        <f t="shared" si="0"/>
        <v>4</v>
      </c>
      <c r="C40">
        <f t="shared" si="1"/>
        <v>6</v>
      </c>
      <c r="D40">
        <f t="shared" si="5"/>
        <v>238</v>
      </c>
      <c r="E40">
        <f t="shared" si="10"/>
        <v>4</v>
      </c>
      <c r="F40">
        <f t="shared" si="8"/>
        <v>234</v>
      </c>
      <c r="G40">
        <f t="shared" si="9"/>
        <v>240</v>
      </c>
      <c r="H40">
        <f t="shared" si="2"/>
        <v>237</v>
      </c>
      <c r="I40">
        <f t="shared" si="3"/>
        <v>6</v>
      </c>
    </row>
    <row r="41" spans="1:9" x14ac:dyDescent="0.2">
      <c r="A41">
        <f t="shared" si="4"/>
        <v>39</v>
      </c>
      <c r="B41">
        <f t="shared" si="0"/>
        <v>4</v>
      </c>
      <c r="C41">
        <f t="shared" si="1"/>
        <v>7</v>
      </c>
      <c r="D41">
        <f t="shared" si="5"/>
        <v>246</v>
      </c>
      <c r="E41">
        <v>8</v>
      </c>
      <c r="F41">
        <f t="shared" si="8"/>
        <v>240</v>
      </c>
      <c r="G41">
        <f t="shared" si="9"/>
        <v>234</v>
      </c>
      <c r="H41">
        <f t="shared" si="2"/>
        <v>237</v>
      </c>
      <c r="I41">
        <f t="shared" si="3"/>
        <v>-6</v>
      </c>
    </row>
    <row r="42" spans="1:9" x14ac:dyDescent="0.2">
      <c r="A42">
        <f t="shared" si="4"/>
        <v>40</v>
      </c>
      <c r="B42">
        <f t="shared" si="0"/>
        <v>5</v>
      </c>
      <c r="C42">
        <f t="shared" si="1"/>
        <v>0</v>
      </c>
      <c r="D42">
        <f t="shared" si="5"/>
        <v>250</v>
      </c>
      <c r="E42">
        <f t="shared" si="10"/>
        <v>4</v>
      </c>
      <c r="F42">
        <f t="shared" si="8"/>
        <v>217</v>
      </c>
      <c r="G42">
        <f t="shared" si="9"/>
        <v>223</v>
      </c>
      <c r="H42">
        <f t="shared" si="2"/>
        <v>220</v>
      </c>
      <c r="I42">
        <f t="shared" si="3"/>
        <v>6</v>
      </c>
    </row>
    <row r="43" spans="1:9" x14ac:dyDescent="0.2">
      <c r="A43">
        <f t="shared" si="4"/>
        <v>41</v>
      </c>
      <c r="B43">
        <f t="shared" si="0"/>
        <v>5</v>
      </c>
      <c r="C43">
        <f t="shared" si="1"/>
        <v>1</v>
      </c>
      <c r="D43">
        <f t="shared" si="5"/>
        <v>258</v>
      </c>
      <c r="E43">
        <v>8</v>
      </c>
      <c r="F43">
        <f t="shared" si="8"/>
        <v>223</v>
      </c>
      <c r="G43">
        <f t="shared" si="9"/>
        <v>217</v>
      </c>
      <c r="H43">
        <f t="shared" si="2"/>
        <v>220</v>
      </c>
      <c r="I43">
        <f t="shared" si="3"/>
        <v>-6</v>
      </c>
    </row>
    <row r="44" spans="1:9" x14ac:dyDescent="0.2">
      <c r="A44">
        <f t="shared" si="4"/>
        <v>42</v>
      </c>
      <c r="B44">
        <f t="shared" si="0"/>
        <v>5</v>
      </c>
      <c r="C44">
        <f t="shared" si="1"/>
        <v>2</v>
      </c>
      <c r="D44">
        <f t="shared" si="5"/>
        <v>262</v>
      </c>
      <c r="E44">
        <f t="shared" si="10"/>
        <v>4</v>
      </c>
      <c r="F44">
        <f t="shared" si="8"/>
        <v>200</v>
      </c>
      <c r="G44">
        <f t="shared" si="9"/>
        <v>206</v>
      </c>
      <c r="H44">
        <f t="shared" si="2"/>
        <v>203</v>
      </c>
      <c r="I44">
        <f t="shared" si="3"/>
        <v>6</v>
      </c>
    </row>
    <row r="45" spans="1:9" x14ac:dyDescent="0.2">
      <c r="A45">
        <f t="shared" si="4"/>
        <v>43</v>
      </c>
      <c r="B45">
        <f t="shared" si="0"/>
        <v>5</v>
      </c>
      <c r="C45">
        <f t="shared" si="1"/>
        <v>3</v>
      </c>
      <c r="D45">
        <f t="shared" si="5"/>
        <v>270</v>
      </c>
      <c r="E45">
        <v>8</v>
      </c>
      <c r="F45">
        <f t="shared" si="8"/>
        <v>206</v>
      </c>
      <c r="G45">
        <f t="shared" si="9"/>
        <v>200</v>
      </c>
      <c r="H45">
        <f t="shared" si="2"/>
        <v>203</v>
      </c>
      <c r="I45">
        <f t="shared" si="3"/>
        <v>-6</v>
      </c>
    </row>
    <row r="46" spans="1:9" x14ac:dyDescent="0.2">
      <c r="A46">
        <f t="shared" si="4"/>
        <v>44</v>
      </c>
      <c r="B46">
        <f t="shared" si="0"/>
        <v>5</v>
      </c>
      <c r="C46">
        <f t="shared" si="1"/>
        <v>4</v>
      </c>
      <c r="D46">
        <f t="shared" si="5"/>
        <v>274</v>
      </c>
      <c r="E46">
        <v>4</v>
      </c>
      <c r="F46">
        <f t="shared" si="8"/>
        <v>183</v>
      </c>
      <c r="G46">
        <f t="shared" si="9"/>
        <v>189</v>
      </c>
      <c r="H46">
        <f t="shared" si="2"/>
        <v>186</v>
      </c>
      <c r="I46">
        <f t="shared" si="3"/>
        <v>6</v>
      </c>
    </row>
    <row r="47" spans="1:9" x14ac:dyDescent="0.2">
      <c r="A47">
        <f t="shared" si="4"/>
        <v>45</v>
      </c>
      <c r="B47">
        <f t="shared" si="0"/>
        <v>5</v>
      </c>
      <c r="C47">
        <f t="shared" si="1"/>
        <v>5</v>
      </c>
      <c r="D47">
        <f t="shared" si="5"/>
        <v>282</v>
      </c>
      <c r="E47">
        <v>8</v>
      </c>
      <c r="F47">
        <f t="shared" si="8"/>
        <v>189</v>
      </c>
      <c r="G47">
        <f t="shared" si="9"/>
        <v>183</v>
      </c>
      <c r="H47">
        <f t="shared" si="2"/>
        <v>186</v>
      </c>
      <c r="I47">
        <f t="shared" si="3"/>
        <v>-6</v>
      </c>
    </row>
    <row r="48" spans="1:9" x14ac:dyDescent="0.2">
      <c r="A48">
        <f t="shared" si="4"/>
        <v>46</v>
      </c>
      <c r="B48">
        <f t="shared" si="0"/>
        <v>5</v>
      </c>
      <c r="C48">
        <f t="shared" si="1"/>
        <v>6</v>
      </c>
      <c r="D48">
        <f t="shared" si="5"/>
        <v>288</v>
      </c>
      <c r="E48">
        <v>6</v>
      </c>
      <c r="F48">
        <f t="shared" si="8"/>
        <v>166</v>
      </c>
      <c r="G48">
        <f t="shared" si="9"/>
        <v>172</v>
      </c>
      <c r="H48">
        <f t="shared" si="2"/>
        <v>169</v>
      </c>
      <c r="I48">
        <f t="shared" si="3"/>
        <v>6</v>
      </c>
    </row>
    <row r="49" spans="1:9" x14ac:dyDescent="0.2">
      <c r="A49">
        <f t="shared" si="4"/>
        <v>47</v>
      </c>
      <c r="B49">
        <f t="shared" si="0"/>
        <v>5</v>
      </c>
      <c r="C49">
        <f t="shared" si="1"/>
        <v>7</v>
      </c>
      <c r="D49">
        <f t="shared" si="5"/>
        <v>296</v>
      </c>
      <c r="E49">
        <v>8</v>
      </c>
      <c r="F49">
        <f t="shared" si="8"/>
        <v>172</v>
      </c>
      <c r="G49">
        <f t="shared" si="9"/>
        <v>166</v>
      </c>
      <c r="H49">
        <f t="shared" si="2"/>
        <v>169</v>
      </c>
      <c r="I49">
        <f t="shared" si="3"/>
        <v>-6</v>
      </c>
    </row>
    <row r="50" spans="1:9" x14ac:dyDescent="0.2">
      <c r="A50">
        <f t="shared" si="4"/>
        <v>48</v>
      </c>
      <c r="B50">
        <f t="shared" si="0"/>
        <v>6</v>
      </c>
      <c r="C50">
        <f t="shared" si="1"/>
        <v>0</v>
      </c>
      <c r="D50">
        <f t="shared" si="5"/>
        <v>304</v>
      </c>
      <c r="E50">
        <v>8</v>
      </c>
      <c r="F50">
        <f t="shared" si="8"/>
        <v>149</v>
      </c>
      <c r="G50">
        <f t="shared" si="9"/>
        <v>155</v>
      </c>
      <c r="H50">
        <f t="shared" si="2"/>
        <v>152</v>
      </c>
      <c r="I50">
        <f t="shared" si="3"/>
        <v>6</v>
      </c>
    </row>
    <row r="51" spans="1:9" x14ac:dyDescent="0.2">
      <c r="A51">
        <f>A50+1</f>
        <v>49</v>
      </c>
      <c r="B51">
        <f t="shared" si="0"/>
        <v>6</v>
      </c>
      <c r="C51">
        <f t="shared" si="1"/>
        <v>1</v>
      </c>
      <c r="D51">
        <f t="shared" si="5"/>
        <v>312</v>
      </c>
      <c r="E51">
        <v>8</v>
      </c>
      <c r="F51">
        <f t="shared" si="8"/>
        <v>155</v>
      </c>
      <c r="G51">
        <f t="shared" si="9"/>
        <v>149</v>
      </c>
      <c r="H51">
        <f t="shared" si="2"/>
        <v>152</v>
      </c>
      <c r="I51">
        <f t="shared" si="3"/>
        <v>-6</v>
      </c>
    </row>
    <row r="52" spans="1:9" x14ac:dyDescent="0.2">
      <c r="A52">
        <f t="shared" si="4"/>
        <v>50</v>
      </c>
      <c r="B52">
        <f t="shared" si="0"/>
        <v>6</v>
      </c>
      <c r="C52">
        <f t="shared" si="1"/>
        <v>2</v>
      </c>
      <c r="D52">
        <f t="shared" si="5"/>
        <v>320</v>
      </c>
      <c r="E52">
        <v>8</v>
      </c>
      <c r="F52">
        <f t="shared" si="8"/>
        <v>132</v>
      </c>
      <c r="G52">
        <f t="shared" si="9"/>
        <v>138</v>
      </c>
      <c r="H52">
        <f t="shared" si="2"/>
        <v>135</v>
      </c>
      <c r="I52">
        <f t="shared" si="3"/>
        <v>6</v>
      </c>
    </row>
    <row r="53" spans="1:9" x14ac:dyDescent="0.2">
      <c r="A53">
        <f t="shared" si="4"/>
        <v>51</v>
      </c>
      <c r="B53">
        <f t="shared" si="0"/>
        <v>6</v>
      </c>
      <c r="C53">
        <f t="shared" si="1"/>
        <v>3</v>
      </c>
      <c r="D53">
        <f t="shared" si="5"/>
        <v>328</v>
      </c>
      <c r="E53">
        <v>8</v>
      </c>
      <c r="F53">
        <f t="shared" si="8"/>
        <v>138</v>
      </c>
      <c r="G53">
        <f t="shared" si="9"/>
        <v>132</v>
      </c>
      <c r="H53">
        <f t="shared" si="2"/>
        <v>135</v>
      </c>
      <c r="I53">
        <f t="shared" si="3"/>
        <v>-6</v>
      </c>
    </row>
    <row r="54" spans="1:9" x14ac:dyDescent="0.2">
      <c r="A54">
        <f t="shared" si="4"/>
        <v>52</v>
      </c>
      <c r="B54">
        <f t="shared" si="0"/>
        <v>6</v>
      </c>
      <c r="C54">
        <f t="shared" si="1"/>
        <v>4</v>
      </c>
      <c r="D54">
        <f t="shared" si="5"/>
        <v>340</v>
      </c>
      <c r="E54">
        <v>12</v>
      </c>
      <c r="F54">
        <f t="shared" si="8"/>
        <v>115</v>
      </c>
      <c r="G54">
        <f t="shared" si="9"/>
        <v>121</v>
      </c>
      <c r="H54">
        <f t="shared" si="2"/>
        <v>118</v>
      </c>
      <c r="I54">
        <f t="shared" si="3"/>
        <v>6</v>
      </c>
    </row>
    <row r="55" spans="1:9" x14ac:dyDescent="0.2">
      <c r="A55">
        <f t="shared" si="4"/>
        <v>53</v>
      </c>
      <c r="B55">
        <f t="shared" si="0"/>
        <v>6</v>
      </c>
      <c r="C55">
        <f t="shared" si="1"/>
        <v>5</v>
      </c>
      <c r="D55">
        <f t="shared" si="5"/>
        <v>348</v>
      </c>
      <c r="E55">
        <v>8</v>
      </c>
      <c r="F55">
        <f t="shared" si="8"/>
        <v>121</v>
      </c>
      <c r="G55">
        <f t="shared" si="9"/>
        <v>115</v>
      </c>
      <c r="H55">
        <f t="shared" si="2"/>
        <v>118</v>
      </c>
      <c r="I55">
        <f t="shared" si="3"/>
        <v>-6</v>
      </c>
    </row>
    <row r="56" spans="1:9" x14ac:dyDescent="0.2">
      <c r="A56">
        <f t="shared" si="4"/>
        <v>54</v>
      </c>
      <c r="B56">
        <f t="shared" si="0"/>
        <v>6</v>
      </c>
      <c r="C56">
        <f t="shared" si="1"/>
        <v>6</v>
      </c>
      <c r="D56">
        <f t="shared" si="5"/>
        <v>360</v>
      </c>
      <c r="E56">
        <v>12</v>
      </c>
      <c r="F56">
        <f t="shared" si="8"/>
        <v>98</v>
      </c>
      <c r="G56">
        <f t="shared" si="9"/>
        <v>104</v>
      </c>
      <c r="H56">
        <f t="shared" si="2"/>
        <v>101</v>
      </c>
      <c r="I56">
        <f t="shared" si="3"/>
        <v>6</v>
      </c>
    </row>
    <row r="57" spans="1:9" x14ac:dyDescent="0.2">
      <c r="A57">
        <f t="shared" si="4"/>
        <v>55</v>
      </c>
      <c r="B57">
        <f t="shared" si="0"/>
        <v>6</v>
      </c>
      <c r="C57">
        <f t="shared" si="1"/>
        <v>7</v>
      </c>
      <c r="D57">
        <f t="shared" si="5"/>
        <v>368</v>
      </c>
      <c r="E57">
        <v>8</v>
      </c>
      <c r="F57">
        <f t="shared" si="8"/>
        <v>104</v>
      </c>
      <c r="G57">
        <f t="shared" si="9"/>
        <v>98</v>
      </c>
      <c r="H57">
        <f t="shared" si="2"/>
        <v>101</v>
      </c>
      <c r="I57">
        <f t="shared" si="3"/>
        <v>-6</v>
      </c>
    </row>
    <row r="58" spans="1:9" x14ac:dyDescent="0.2">
      <c r="A58">
        <f t="shared" si="4"/>
        <v>56</v>
      </c>
      <c r="B58">
        <f t="shared" si="0"/>
        <v>7</v>
      </c>
      <c r="C58">
        <f t="shared" si="1"/>
        <v>0</v>
      </c>
      <c r="D58">
        <f t="shared" si="5"/>
        <v>384</v>
      </c>
      <c r="E58">
        <v>16</v>
      </c>
      <c r="F58">
        <f t="shared" si="8"/>
        <v>81</v>
      </c>
      <c r="G58">
        <f t="shared" si="9"/>
        <v>87</v>
      </c>
      <c r="H58">
        <f t="shared" si="2"/>
        <v>84</v>
      </c>
      <c r="I58">
        <f t="shared" si="3"/>
        <v>6</v>
      </c>
    </row>
    <row r="59" spans="1:9" x14ac:dyDescent="0.2">
      <c r="A59">
        <f t="shared" si="4"/>
        <v>57</v>
      </c>
      <c r="B59">
        <f t="shared" si="0"/>
        <v>7</v>
      </c>
      <c r="C59">
        <f t="shared" si="1"/>
        <v>1</v>
      </c>
      <c r="D59">
        <f t="shared" si="5"/>
        <v>396</v>
      </c>
      <c r="E59">
        <v>12</v>
      </c>
      <c r="F59">
        <f t="shared" si="8"/>
        <v>87</v>
      </c>
      <c r="G59">
        <f t="shared" si="9"/>
        <v>81</v>
      </c>
      <c r="H59">
        <f t="shared" si="2"/>
        <v>84</v>
      </c>
      <c r="I59">
        <f t="shared" si="3"/>
        <v>-6</v>
      </c>
    </row>
    <row r="60" spans="1:9" x14ac:dyDescent="0.2">
      <c r="A60">
        <f t="shared" si="4"/>
        <v>58</v>
      </c>
      <c r="B60">
        <f t="shared" si="0"/>
        <v>7</v>
      </c>
      <c r="C60">
        <f t="shared" si="1"/>
        <v>2</v>
      </c>
      <c r="D60">
        <f t="shared" si="5"/>
        <v>420</v>
      </c>
      <c r="E60">
        <v>24</v>
      </c>
      <c r="F60">
        <f t="shared" si="8"/>
        <v>64</v>
      </c>
      <c r="G60">
        <f t="shared" si="9"/>
        <v>70</v>
      </c>
      <c r="H60">
        <f t="shared" si="2"/>
        <v>67</v>
      </c>
      <c r="I60">
        <f t="shared" si="3"/>
        <v>6</v>
      </c>
    </row>
    <row r="61" spans="1:9" x14ac:dyDescent="0.2">
      <c r="A61">
        <f t="shared" si="4"/>
        <v>59</v>
      </c>
      <c r="B61">
        <f t="shared" si="0"/>
        <v>7</v>
      </c>
      <c r="C61">
        <f t="shared" si="1"/>
        <v>3</v>
      </c>
      <c r="D61">
        <f t="shared" si="5"/>
        <v>440</v>
      </c>
      <c r="E61">
        <v>20</v>
      </c>
      <c r="F61">
        <f t="shared" si="8"/>
        <v>70</v>
      </c>
      <c r="G61">
        <f t="shared" si="9"/>
        <v>64</v>
      </c>
      <c r="H61">
        <f t="shared" si="2"/>
        <v>67</v>
      </c>
      <c r="I61">
        <f t="shared" si="3"/>
        <v>-6</v>
      </c>
    </row>
    <row r="62" spans="1:9" x14ac:dyDescent="0.2">
      <c r="A62">
        <f t="shared" si="4"/>
        <v>60</v>
      </c>
      <c r="B62">
        <f t="shared" si="0"/>
        <v>7</v>
      </c>
      <c r="C62">
        <f t="shared" si="1"/>
        <v>4</v>
      </c>
      <c r="D62">
        <f t="shared" si="5"/>
        <v>464</v>
      </c>
      <c r="E62">
        <v>24</v>
      </c>
      <c r="F62">
        <f t="shared" si="8"/>
        <v>47</v>
      </c>
      <c r="G62">
        <f t="shared" si="9"/>
        <v>53</v>
      </c>
      <c r="H62">
        <f t="shared" si="2"/>
        <v>50</v>
      </c>
      <c r="I62">
        <f t="shared" si="3"/>
        <v>6</v>
      </c>
    </row>
    <row r="63" spans="1:9" x14ac:dyDescent="0.2">
      <c r="A63">
        <f t="shared" si="4"/>
        <v>61</v>
      </c>
      <c r="B63">
        <f t="shared" si="0"/>
        <v>7</v>
      </c>
      <c r="C63">
        <f t="shared" si="1"/>
        <v>5</v>
      </c>
      <c r="D63">
        <f t="shared" si="5"/>
        <v>488</v>
      </c>
      <c r="E63">
        <v>24</v>
      </c>
      <c r="F63">
        <f t="shared" si="8"/>
        <v>53</v>
      </c>
      <c r="G63">
        <f t="shared" si="9"/>
        <v>47</v>
      </c>
      <c r="H63">
        <f t="shared" si="2"/>
        <v>50</v>
      </c>
      <c r="I63">
        <f t="shared" si="3"/>
        <v>-6</v>
      </c>
    </row>
    <row r="64" spans="1:9" x14ac:dyDescent="0.2">
      <c r="A64">
        <f t="shared" si="4"/>
        <v>62</v>
      </c>
      <c r="B64">
        <f t="shared" si="0"/>
        <v>7</v>
      </c>
      <c r="C64">
        <f t="shared" si="1"/>
        <v>6</v>
      </c>
      <c r="D64">
        <f t="shared" si="5"/>
        <v>489</v>
      </c>
      <c r="E64">
        <v>1</v>
      </c>
      <c r="F64">
        <v>35</v>
      </c>
      <c r="G64">
        <v>35</v>
      </c>
      <c r="H64">
        <f t="shared" si="2"/>
        <v>35</v>
      </c>
      <c r="I64">
        <f t="shared" si="3"/>
        <v>0</v>
      </c>
    </row>
    <row r="65" spans="1:9" x14ac:dyDescent="0.2">
      <c r="A65">
        <f t="shared" si="4"/>
        <v>63</v>
      </c>
      <c r="B65">
        <f t="shared" si="0"/>
        <v>7</v>
      </c>
      <c r="C65">
        <f t="shared" si="1"/>
        <v>7</v>
      </c>
      <c r="D65">
        <f t="shared" si="5"/>
        <v>490</v>
      </c>
      <c r="E65">
        <v>1</v>
      </c>
      <c r="F65">
        <v>35</v>
      </c>
      <c r="G65">
        <v>35</v>
      </c>
      <c r="H65">
        <f t="shared" si="2"/>
        <v>35</v>
      </c>
      <c r="I65">
        <f t="shared" si="3"/>
        <v>0</v>
      </c>
    </row>
  </sheetData>
  <pageMargins left="0.7" right="0.7" top="0.75" bottom="0.75" header="0.3" footer="0.3"/>
  <pageSetup scale="65" fitToHeight="2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5"/>
  <sheetViews>
    <sheetView workbookViewId="0">
      <selection activeCell="H2" sqref="H2:H65"/>
    </sheetView>
  </sheetViews>
  <sheetFormatPr baseColWidth="10" defaultRowHeight="16" x14ac:dyDescent="0.2"/>
  <sheetData>
    <row r="1" spans="1:9" s="1" customFormat="1" x14ac:dyDescent="0.2">
      <c r="A1" s="1" t="s">
        <v>8</v>
      </c>
      <c r="B1" s="1" t="s">
        <v>6</v>
      </c>
      <c r="C1" s="1" t="s">
        <v>7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 x14ac:dyDescent="0.2">
      <c r="A2">
        <v>0</v>
      </c>
      <c r="B2">
        <f t="shared" ref="B2:B65" si="0">QUOTIENT(A2,8)</f>
        <v>0</v>
      </c>
      <c r="C2">
        <f t="shared" ref="C2:C65" si="1">MOD(A2,8)</f>
        <v>0</v>
      </c>
      <c r="D2">
        <v>4</v>
      </c>
      <c r="E2">
        <v>4</v>
      </c>
      <c r="F2">
        <v>47</v>
      </c>
      <c r="G2">
        <v>53</v>
      </c>
      <c r="H2">
        <f t="shared" ref="H2:H65" si="2">AVERAGE(F2:G2)</f>
        <v>50</v>
      </c>
      <c r="I2">
        <f t="shared" ref="I2:I65" si="3">G2-F2</f>
        <v>6</v>
      </c>
    </row>
    <row r="3" spans="1:9" x14ac:dyDescent="0.2">
      <c r="A3">
        <f t="shared" ref="A3:A65" si="4">A2+1</f>
        <v>1</v>
      </c>
      <c r="B3">
        <f t="shared" si="0"/>
        <v>0</v>
      </c>
      <c r="C3">
        <f t="shared" si="1"/>
        <v>1</v>
      </c>
      <c r="D3">
        <f>D2+E3</f>
        <v>24</v>
      </c>
      <c r="E3">
        <v>20</v>
      </c>
      <c r="F3">
        <f>MOD(A3,2)*(F2+6)+MOD(A3+1,2)*(F2+19-6)</f>
        <v>53</v>
      </c>
      <c r="G3">
        <f>MOD(A3,2)*(G2-6)+MOD(A3+1,2)*(G2+19+6)</f>
        <v>47</v>
      </c>
      <c r="H3">
        <f t="shared" si="2"/>
        <v>50</v>
      </c>
      <c r="I3">
        <f t="shared" si="3"/>
        <v>-6</v>
      </c>
    </row>
    <row r="4" spans="1:9" x14ac:dyDescent="0.2">
      <c r="A4">
        <f t="shared" si="4"/>
        <v>2</v>
      </c>
      <c r="B4">
        <f t="shared" si="0"/>
        <v>0</v>
      </c>
      <c r="C4">
        <f t="shared" si="1"/>
        <v>2</v>
      </c>
      <c r="D4">
        <f t="shared" ref="D4:D65" si="5">D3+E4</f>
        <v>27</v>
      </c>
      <c r="E4">
        <v>3</v>
      </c>
      <c r="F4">
        <f t="shared" ref="F4:F65" si="6">MOD(A4,2)*(F3+6)+MOD(A4+1,2)*(F3+19-6)</f>
        <v>66</v>
      </c>
      <c r="G4">
        <f t="shared" ref="G4:G65" si="7">MOD(A4,2)*(G3-6)+MOD(A4+1,2)*(G3+19+6)</f>
        <v>72</v>
      </c>
      <c r="H4">
        <f t="shared" si="2"/>
        <v>69</v>
      </c>
      <c r="I4">
        <f t="shared" si="3"/>
        <v>6</v>
      </c>
    </row>
    <row r="5" spans="1:9" x14ac:dyDescent="0.2">
      <c r="A5">
        <f t="shared" si="4"/>
        <v>3</v>
      </c>
      <c r="B5">
        <f t="shared" si="0"/>
        <v>0</v>
      </c>
      <c r="C5">
        <f t="shared" si="1"/>
        <v>3</v>
      </c>
      <c r="D5">
        <f t="shared" si="5"/>
        <v>41</v>
      </c>
      <c r="E5">
        <v>14</v>
      </c>
      <c r="F5">
        <f t="shared" si="6"/>
        <v>72</v>
      </c>
      <c r="G5">
        <f t="shared" si="7"/>
        <v>66</v>
      </c>
      <c r="H5">
        <f t="shared" si="2"/>
        <v>69</v>
      </c>
      <c r="I5">
        <f t="shared" si="3"/>
        <v>-6</v>
      </c>
    </row>
    <row r="6" spans="1:9" x14ac:dyDescent="0.2">
      <c r="A6">
        <f t="shared" si="4"/>
        <v>4</v>
      </c>
      <c r="B6">
        <f t="shared" si="0"/>
        <v>0</v>
      </c>
      <c r="C6">
        <f t="shared" si="1"/>
        <v>4</v>
      </c>
      <c r="D6">
        <f t="shared" si="5"/>
        <v>44</v>
      </c>
      <c r="E6">
        <v>3</v>
      </c>
      <c r="F6">
        <f t="shared" si="6"/>
        <v>85</v>
      </c>
      <c r="G6">
        <f t="shared" si="7"/>
        <v>91</v>
      </c>
      <c r="H6">
        <f t="shared" si="2"/>
        <v>88</v>
      </c>
      <c r="I6">
        <f t="shared" si="3"/>
        <v>6</v>
      </c>
    </row>
    <row r="7" spans="1:9" x14ac:dyDescent="0.2">
      <c r="A7">
        <f t="shared" si="4"/>
        <v>5</v>
      </c>
      <c r="B7">
        <f t="shared" si="0"/>
        <v>0</v>
      </c>
      <c r="C7">
        <f t="shared" si="1"/>
        <v>5</v>
      </c>
      <c r="D7">
        <f t="shared" si="5"/>
        <v>55</v>
      </c>
      <c r="E7">
        <v>11</v>
      </c>
      <c r="F7">
        <f t="shared" si="6"/>
        <v>91</v>
      </c>
      <c r="G7">
        <f t="shared" si="7"/>
        <v>85</v>
      </c>
      <c r="H7">
        <f t="shared" si="2"/>
        <v>88</v>
      </c>
      <c r="I7">
        <f>G5-F5</f>
        <v>-6</v>
      </c>
    </row>
    <row r="8" spans="1:9" x14ac:dyDescent="0.2">
      <c r="A8">
        <f t="shared" si="4"/>
        <v>6</v>
      </c>
      <c r="B8">
        <f t="shared" si="0"/>
        <v>0</v>
      </c>
      <c r="C8">
        <f t="shared" si="1"/>
        <v>6</v>
      </c>
      <c r="D8">
        <f t="shared" si="5"/>
        <v>58</v>
      </c>
      <c r="E8">
        <v>3</v>
      </c>
      <c r="F8">
        <f t="shared" si="6"/>
        <v>104</v>
      </c>
      <c r="G8">
        <f t="shared" si="7"/>
        <v>110</v>
      </c>
      <c r="H8">
        <f t="shared" si="2"/>
        <v>107</v>
      </c>
      <c r="I8">
        <f t="shared" si="3"/>
        <v>6</v>
      </c>
    </row>
    <row r="9" spans="1:9" x14ac:dyDescent="0.2">
      <c r="A9">
        <f t="shared" si="4"/>
        <v>7</v>
      </c>
      <c r="B9">
        <f t="shared" si="0"/>
        <v>0</v>
      </c>
      <c r="C9">
        <f t="shared" si="1"/>
        <v>7</v>
      </c>
      <c r="D9">
        <f t="shared" si="5"/>
        <v>66</v>
      </c>
      <c r="E9">
        <v>8</v>
      </c>
      <c r="F9">
        <f t="shared" si="6"/>
        <v>110</v>
      </c>
      <c r="G9">
        <f t="shared" si="7"/>
        <v>104</v>
      </c>
      <c r="H9">
        <f t="shared" si="2"/>
        <v>107</v>
      </c>
      <c r="I9">
        <f t="shared" si="3"/>
        <v>-6</v>
      </c>
    </row>
    <row r="10" spans="1:9" x14ac:dyDescent="0.2">
      <c r="A10">
        <f t="shared" si="4"/>
        <v>8</v>
      </c>
      <c r="B10">
        <f t="shared" si="0"/>
        <v>1</v>
      </c>
      <c r="C10">
        <f t="shared" si="1"/>
        <v>0</v>
      </c>
      <c r="D10">
        <f t="shared" si="5"/>
        <v>69</v>
      </c>
      <c r="E10">
        <v>3</v>
      </c>
      <c r="F10">
        <f t="shared" si="6"/>
        <v>123</v>
      </c>
      <c r="G10">
        <f t="shared" si="7"/>
        <v>129</v>
      </c>
      <c r="H10">
        <f t="shared" si="2"/>
        <v>126</v>
      </c>
      <c r="I10">
        <f t="shared" si="3"/>
        <v>6</v>
      </c>
    </row>
    <row r="11" spans="1:9" x14ac:dyDescent="0.2">
      <c r="A11">
        <f t="shared" si="4"/>
        <v>9</v>
      </c>
      <c r="B11">
        <f t="shared" si="0"/>
        <v>1</v>
      </c>
      <c r="C11">
        <f t="shared" si="1"/>
        <v>1</v>
      </c>
      <c r="D11">
        <f t="shared" si="5"/>
        <v>77</v>
      </c>
      <c r="E11">
        <v>8</v>
      </c>
      <c r="F11">
        <f t="shared" si="6"/>
        <v>129</v>
      </c>
      <c r="G11">
        <f t="shared" si="7"/>
        <v>123</v>
      </c>
      <c r="H11">
        <f t="shared" si="2"/>
        <v>126</v>
      </c>
      <c r="I11">
        <f t="shared" si="3"/>
        <v>-6</v>
      </c>
    </row>
    <row r="12" spans="1:9" x14ac:dyDescent="0.2">
      <c r="A12">
        <f t="shared" si="4"/>
        <v>10</v>
      </c>
      <c r="B12">
        <f t="shared" si="0"/>
        <v>1</v>
      </c>
      <c r="C12">
        <f t="shared" si="1"/>
        <v>2</v>
      </c>
      <c r="D12">
        <f t="shared" si="5"/>
        <v>80</v>
      </c>
      <c r="E12">
        <v>3</v>
      </c>
      <c r="F12">
        <f t="shared" si="6"/>
        <v>142</v>
      </c>
      <c r="G12">
        <f t="shared" si="7"/>
        <v>148</v>
      </c>
      <c r="H12">
        <f t="shared" si="2"/>
        <v>145</v>
      </c>
      <c r="I12">
        <f t="shared" si="3"/>
        <v>6</v>
      </c>
    </row>
    <row r="13" spans="1:9" x14ac:dyDescent="0.2">
      <c r="A13">
        <f t="shared" si="4"/>
        <v>11</v>
      </c>
      <c r="B13">
        <f t="shared" si="0"/>
        <v>1</v>
      </c>
      <c r="C13">
        <f t="shared" si="1"/>
        <v>3</v>
      </c>
      <c r="D13">
        <f t="shared" si="5"/>
        <v>88</v>
      </c>
      <c r="E13">
        <v>8</v>
      </c>
      <c r="F13">
        <f t="shared" si="6"/>
        <v>148</v>
      </c>
      <c r="G13">
        <f t="shared" si="7"/>
        <v>142</v>
      </c>
      <c r="H13">
        <f t="shared" si="2"/>
        <v>145</v>
      </c>
      <c r="I13">
        <f t="shared" si="3"/>
        <v>-6</v>
      </c>
    </row>
    <row r="14" spans="1:9" x14ac:dyDescent="0.2">
      <c r="A14">
        <f t="shared" si="4"/>
        <v>12</v>
      </c>
      <c r="B14">
        <f t="shared" si="0"/>
        <v>1</v>
      </c>
      <c r="C14">
        <f t="shared" si="1"/>
        <v>4</v>
      </c>
      <c r="D14">
        <f t="shared" si="5"/>
        <v>91</v>
      </c>
      <c r="E14">
        <v>3</v>
      </c>
      <c r="F14">
        <f t="shared" si="6"/>
        <v>161</v>
      </c>
      <c r="G14">
        <f t="shared" si="7"/>
        <v>167</v>
      </c>
      <c r="H14">
        <f t="shared" si="2"/>
        <v>164</v>
      </c>
      <c r="I14">
        <f t="shared" si="3"/>
        <v>6</v>
      </c>
    </row>
    <row r="15" spans="1:9" x14ac:dyDescent="0.2">
      <c r="A15">
        <f t="shared" si="4"/>
        <v>13</v>
      </c>
      <c r="B15">
        <f t="shared" si="0"/>
        <v>1</v>
      </c>
      <c r="C15">
        <f t="shared" si="1"/>
        <v>5</v>
      </c>
      <c r="D15">
        <f t="shared" si="5"/>
        <v>99</v>
      </c>
      <c r="E15">
        <v>8</v>
      </c>
      <c r="F15">
        <f t="shared" si="6"/>
        <v>167</v>
      </c>
      <c r="G15">
        <f t="shared" si="7"/>
        <v>161</v>
      </c>
      <c r="H15">
        <f t="shared" si="2"/>
        <v>164</v>
      </c>
      <c r="I15">
        <f t="shared" si="3"/>
        <v>-6</v>
      </c>
    </row>
    <row r="16" spans="1:9" x14ac:dyDescent="0.2">
      <c r="A16">
        <f t="shared" si="4"/>
        <v>14</v>
      </c>
      <c r="B16">
        <f t="shared" si="0"/>
        <v>1</v>
      </c>
      <c r="C16">
        <f t="shared" si="1"/>
        <v>6</v>
      </c>
      <c r="D16">
        <f t="shared" si="5"/>
        <v>102</v>
      </c>
      <c r="E16">
        <v>3</v>
      </c>
      <c r="F16">
        <f t="shared" si="6"/>
        <v>180</v>
      </c>
      <c r="G16">
        <f t="shared" si="7"/>
        <v>186</v>
      </c>
      <c r="H16">
        <f t="shared" si="2"/>
        <v>183</v>
      </c>
      <c r="I16">
        <f t="shared" si="3"/>
        <v>6</v>
      </c>
    </row>
    <row r="17" spans="1:9" x14ac:dyDescent="0.2">
      <c r="A17">
        <f t="shared" si="4"/>
        <v>15</v>
      </c>
      <c r="B17">
        <f t="shared" si="0"/>
        <v>1</v>
      </c>
      <c r="C17">
        <f t="shared" si="1"/>
        <v>7</v>
      </c>
      <c r="D17">
        <f t="shared" si="5"/>
        <v>110</v>
      </c>
      <c r="E17">
        <v>8</v>
      </c>
      <c r="F17">
        <f t="shared" si="6"/>
        <v>186</v>
      </c>
      <c r="G17">
        <f t="shared" si="7"/>
        <v>180</v>
      </c>
      <c r="H17">
        <f t="shared" si="2"/>
        <v>183</v>
      </c>
      <c r="I17">
        <f t="shared" si="3"/>
        <v>-6</v>
      </c>
    </row>
    <row r="18" spans="1:9" x14ac:dyDescent="0.2">
      <c r="A18">
        <f t="shared" si="4"/>
        <v>16</v>
      </c>
      <c r="B18">
        <f t="shared" si="0"/>
        <v>2</v>
      </c>
      <c r="C18">
        <f t="shared" si="1"/>
        <v>0</v>
      </c>
      <c r="D18">
        <f t="shared" si="5"/>
        <v>113</v>
      </c>
      <c r="E18">
        <v>3</v>
      </c>
      <c r="F18">
        <f t="shared" si="6"/>
        <v>199</v>
      </c>
      <c r="G18">
        <f t="shared" si="7"/>
        <v>205</v>
      </c>
      <c r="H18">
        <f t="shared" si="2"/>
        <v>202</v>
      </c>
      <c r="I18">
        <f t="shared" si="3"/>
        <v>6</v>
      </c>
    </row>
    <row r="19" spans="1:9" x14ac:dyDescent="0.2">
      <c r="A19">
        <f t="shared" si="4"/>
        <v>17</v>
      </c>
      <c r="B19">
        <f t="shared" si="0"/>
        <v>2</v>
      </c>
      <c r="C19">
        <f t="shared" si="1"/>
        <v>1</v>
      </c>
      <c r="D19">
        <f t="shared" si="5"/>
        <v>121</v>
      </c>
      <c r="E19">
        <v>8</v>
      </c>
      <c r="F19">
        <f t="shared" si="6"/>
        <v>205</v>
      </c>
      <c r="G19">
        <f t="shared" si="7"/>
        <v>199</v>
      </c>
      <c r="H19">
        <f t="shared" si="2"/>
        <v>202</v>
      </c>
      <c r="I19">
        <f t="shared" si="3"/>
        <v>-6</v>
      </c>
    </row>
    <row r="20" spans="1:9" x14ac:dyDescent="0.2">
      <c r="A20">
        <f t="shared" si="4"/>
        <v>18</v>
      </c>
      <c r="B20">
        <f t="shared" si="0"/>
        <v>2</v>
      </c>
      <c r="C20">
        <f t="shared" si="1"/>
        <v>2</v>
      </c>
      <c r="D20">
        <f t="shared" si="5"/>
        <v>124</v>
      </c>
      <c r="E20">
        <v>3</v>
      </c>
      <c r="F20">
        <f t="shared" si="6"/>
        <v>218</v>
      </c>
      <c r="G20">
        <f t="shared" si="7"/>
        <v>224</v>
      </c>
      <c r="H20">
        <f t="shared" si="2"/>
        <v>221</v>
      </c>
      <c r="I20">
        <f t="shared" si="3"/>
        <v>6</v>
      </c>
    </row>
    <row r="21" spans="1:9" x14ac:dyDescent="0.2">
      <c r="A21">
        <f t="shared" si="4"/>
        <v>19</v>
      </c>
      <c r="B21">
        <f t="shared" si="0"/>
        <v>2</v>
      </c>
      <c r="C21">
        <f t="shared" si="1"/>
        <v>3</v>
      </c>
      <c r="D21">
        <f t="shared" si="5"/>
        <v>132</v>
      </c>
      <c r="E21">
        <v>8</v>
      </c>
      <c r="F21">
        <f t="shared" si="6"/>
        <v>224</v>
      </c>
      <c r="G21">
        <f t="shared" si="7"/>
        <v>218</v>
      </c>
      <c r="H21">
        <f t="shared" si="2"/>
        <v>221</v>
      </c>
      <c r="I21">
        <f t="shared" si="3"/>
        <v>-6</v>
      </c>
    </row>
    <row r="22" spans="1:9" x14ac:dyDescent="0.2">
      <c r="A22">
        <f t="shared" si="4"/>
        <v>20</v>
      </c>
      <c r="B22">
        <f t="shared" si="0"/>
        <v>2</v>
      </c>
      <c r="C22">
        <f t="shared" si="1"/>
        <v>4</v>
      </c>
      <c r="D22">
        <f t="shared" si="5"/>
        <v>135</v>
      </c>
      <c r="E22">
        <v>3</v>
      </c>
      <c r="F22">
        <f t="shared" si="6"/>
        <v>237</v>
      </c>
      <c r="G22">
        <f t="shared" si="7"/>
        <v>243</v>
      </c>
      <c r="H22">
        <f t="shared" si="2"/>
        <v>240</v>
      </c>
      <c r="I22">
        <f t="shared" si="3"/>
        <v>6</v>
      </c>
    </row>
    <row r="23" spans="1:9" x14ac:dyDescent="0.2">
      <c r="A23">
        <f t="shared" si="4"/>
        <v>21</v>
      </c>
      <c r="B23">
        <f t="shared" si="0"/>
        <v>2</v>
      </c>
      <c r="C23">
        <f t="shared" si="1"/>
        <v>5</v>
      </c>
      <c r="D23">
        <f t="shared" si="5"/>
        <v>143</v>
      </c>
      <c r="E23">
        <v>8</v>
      </c>
      <c r="F23">
        <f t="shared" si="6"/>
        <v>243</v>
      </c>
      <c r="G23">
        <f t="shared" si="7"/>
        <v>237</v>
      </c>
      <c r="H23">
        <f t="shared" si="2"/>
        <v>240</v>
      </c>
      <c r="I23">
        <f t="shared" si="3"/>
        <v>-6</v>
      </c>
    </row>
    <row r="24" spans="1:9" x14ac:dyDescent="0.2">
      <c r="A24">
        <f t="shared" si="4"/>
        <v>22</v>
      </c>
      <c r="B24">
        <f t="shared" si="0"/>
        <v>2</v>
      </c>
      <c r="C24">
        <f t="shared" si="1"/>
        <v>6</v>
      </c>
      <c r="D24">
        <f t="shared" si="5"/>
        <v>146</v>
      </c>
      <c r="E24">
        <v>3</v>
      </c>
      <c r="F24">
        <f t="shared" si="6"/>
        <v>256</v>
      </c>
      <c r="G24">
        <f t="shared" si="7"/>
        <v>262</v>
      </c>
      <c r="H24">
        <f t="shared" si="2"/>
        <v>259</v>
      </c>
      <c r="I24">
        <f t="shared" si="3"/>
        <v>6</v>
      </c>
    </row>
    <row r="25" spans="1:9" x14ac:dyDescent="0.2">
      <c r="A25">
        <f t="shared" si="4"/>
        <v>23</v>
      </c>
      <c r="B25">
        <f t="shared" si="0"/>
        <v>2</v>
      </c>
      <c r="C25">
        <f t="shared" si="1"/>
        <v>7</v>
      </c>
      <c r="D25">
        <f t="shared" si="5"/>
        <v>154</v>
      </c>
      <c r="E25">
        <v>8</v>
      </c>
      <c r="F25">
        <f t="shared" si="6"/>
        <v>262</v>
      </c>
      <c r="G25">
        <f t="shared" si="7"/>
        <v>256</v>
      </c>
      <c r="H25">
        <f t="shared" si="2"/>
        <v>259</v>
      </c>
      <c r="I25">
        <f t="shared" si="3"/>
        <v>-6</v>
      </c>
    </row>
    <row r="26" spans="1:9" x14ac:dyDescent="0.2">
      <c r="A26">
        <f t="shared" si="4"/>
        <v>24</v>
      </c>
      <c r="B26">
        <f t="shared" si="0"/>
        <v>3</v>
      </c>
      <c r="C26">
        <f t="shared" si="1"/>
        <v>0</v>
      </c>
      <c r="D26">
        <f t="shared" si="5"/>
        <v>157</v>
      </c>
      <c r="E26">
        <v>3</v>
      </c>
      <c r="F26">
        <f t="shared" si="6"/>
        <v>275</v>
      </c>
      <c r="G26">
        <f t="shared" si="7"/>
        <v>281</v>
      </c>
      <c r="H26">
        <f t="shared" si="2"/>
        <v>278</v>
      </c>
      <c r="I26">
        <f t="shared" si="3"/>
        <v>6</v>
      </c>
    </row>
    <row r="27" spans="1:9" x14ac:dyDescent="0.2">
      <c r="A27">
        <f t="shared" si="4"/>
        <v>25</v>
      </c>
      <c r="B27">
        <f t="shared" si="0"/>
        <v>3</v>
      </c>
      <c r="C27">
        <f t="shared" si="1"/>
        <v>1</v>
      </c>
      <c r="D27">
        <f t="shared" si="5"/>
        <v>165</v>
      </c>
      <c r="E27">
        <v>8</v>
      </c>
      <c r="F27">
        <f t="shared" si="6"/>
        <v>281</v>
      </c>
      <c r="G27">
        <f t="shared" si="7"/>
        <v>275</v>
      </c>
      <c r="H27">
        <f t="shared" si="2"/>
        <v>278</v>
      </c>
      <c r="I27">
        <f t="shared" si="3"/>
        <v>-6</v>
      </c>
    </row>
    <row r="28" spans="1:9" x14ac:dyDescent="0.2">
      <c r="A28">
        <f t="shared" si="4"/>
        <v>26</v>
      </c>
      <c r="B28">
        <f t="shared" si="0"/>
        <v>3</v>
      </c>
      <c r="C28">
        <f t="shared" si="1"/>
        <v>2</v>
      </c>
      <c r="D28">
        <f t="shared" si="5"/>
        <v>168</v>
      </c>
      <c r="E28">
        <v>3</v>
      </c>
      <c r="F28">
        <f t="shared" si="6"/>
        <v>294</v>
      </c>
      <c r="G28">
        <f t="shared" si="7"/>
        <v>300</v>
      </c>
      <c r="H28">
        <f t="shared" si="2"/>
        <v>297</v>
      </c>
      <c r="I28">
        <f t="shared" si="3"/>
        <v>6</v>
      </c>
    </row>
    <row r="29" spans="1:9" x14ac:dyDescent="0.2">
      <c r="A29">
        <f t="shared" si="4"/>
        <v>27</v>
      </c>
      <c r="B29">
        <f t="shared" si="0"/>
        <v>3</v>
      </c>
      <c r="C29">
        <f t="shared" si="1"/>
        <v>3</v>
      </c>
      <c r="D29">
        <f t="shared" si="5"/>
        <v>176</v>
      </c>
      <c r="E29">
        <v>8</v>
      </c>
      <c r="F29">
        <f t="shared" si="6"/>
        <v>300</v>
      </c>
      <c r="G29">
        <f t="shared" si="7"/>
        <v>294</v>
      </c>
      <c r="H29">
        <f t="shared" si="2"/>
        <v>297</v>
      </c>
      <c r="I29">
        <f t="shared" si="3"/>
        <v>-6</v>
      </c>
    </row>
    <row r="30" spans="1:9" x14ac:dyDescent="0.2">
      <c r="A30">
        <f t="shared" si="4"/>
        <v>28</v>
      </c>
      <c r="B30">
        <f t="shared" si="0"/>
        <v>3</v>
      </c>
      <c r="C30">
        <f t="shared" si="1"/>
        <v>4</v>
      </c>
      <c r="D30">
        <f t="shared" si="5"/>
        <v>179</v>
      </c>
      <c r="E30">
        <v>3</v>
      </c>
      <c r="F30">
        <f t="shared" si="6"/>
        <v>313</v>
      </c>
      <c r="G30">
        <f t="shared" si="7"/>
        <v>319</v>
      </c>
      <c r="H30">
        <f t="shared" si="2"/>
        <v>316</v>
      </c>
      <c r="I30">
        <f t="shared" si="3"/>
        <v>6</v>
      </c>
    </row>
    <row r="31" spans="1:9" x14ac:dyDescent="0.2">
      <c r="A31">
        <f t="shared" si="4"/>
        <v>29</v>
      </c>
      <c r="B31">
        <f t="shared" si="0"/>
        <v>3</v>
      </c>
      <c r="C31">
        <f t="shared" si="1"/>
        <v>5</v>
      </c>
      <c r="D31">
        <f t="shared" si="5"/>
        <v>187</v>
      </c>
      <c r="E31">
        <v>8</v>
      </c>
      <c r="F31">
        <f t="shared" si="6"/>
        <v>319</v>
      </c>
      <c r="G31">
        <f t="shared" si="7"/>
        <v>313</v>
      </c>
      <c r="H31">
        <f t="shared" si="2"/>
        <v>316</v>
      </c>
      <c r="I31">
        <f t="shared" si="3"/>
        <v>-6</v>
      </c>
    </row>
    <row r="32" spans="1:9" x14ac:dyDescent="0.2">
      <c r="A32">
        <f t="shared" si="4"/>
        <v>30</v>
      </c>
      <c r="B32">
        <f t="shared" si="0"/>
        <v>3</v>
      </c>
      <c r="C32">
        <f t="shared" si="1"/>
        <v>6</v>
      </c>
      <c r="D32">
        <f t="shared" si="5"/>
        <v>190</v>
      </c>
      <c r="E32">
        <v>3</v>
      </c>
      <c r="F32">
        <v>322</v>
      </c>
      <c r="G32">
        <v>328</v>
      </c>
      <c r="H32">
        <f t="shared" si="2"/>
        <v>325</v>
      </c>
      <c r="I32">
        <f t="shared" si="3"/>
        <v>6</v>
      </c>
    </row>
    <row r="33" spans="1:9" x14ac:dyDescent="0.2">
      <c r="A33">
        <f t="shared" si="4"/>
        <v>31</v>
      </c>
      <c r="B33">
        <f t="shared" si="0"/>
        <v>3</v>
      </c>
      <c r="C33">
        <f t="shared" si="1"/>
        <v>7</v>
      </c>
      <c r="D33">
        <f t="shared" si="5"/>
        <v>198</v>
      </c>
      <c r="E33">
        <v>8</v>
      </c>
      <c r="F33">
        <f t="shared" si="6"/>
        <v>328</v>
      </c>
      <c r="G33">
        <f t="shared" si="7"/>
        <v>322</v>
      </c>
      <c r="H33">
        <f t="shared" si="2"/>
        <v>325</v>
      </c>
      <c r="I33">
        <f t="shared" si="3"/>
        <v>-6</v>
      </c>
    </row>
    <row r="34" spans="1:9" x14ac:dyDescent="0.2">
      <c r="A34">
        <f t="shared" si="4"/>
        <v>32</v>
      </c>
      <c r="B34">
        <f t="shared" si="0"/>
        <v>4</v>
      </c>
      <c r="C34">
        <f t="shared" si="1"/>
        <v>0</v>
      </c>
      <c r="D34">
        <f t="shared" si="5"/>
        <v>202</v>
      </c>
      <c r="E34">
        <v>4</v>
      </c>
      <c r="F34">
        <v>313</v>
      </c>
      <c r="G34">
        <v>319</v>
      </c>
      <c r="H34">
        <f t="shared" si="2"/>
        <v>316</v>
      </c>
      <c r="I34">
        <f t="shared" si="3"/>
        <v>6</v>
      </c>
    </row>
    <row r="35" spans="1:9" x14ac:dyDescent="0.2">
      <c r="A35">
        <f t="shared" si="4"/>
        <v>33</v>
      </c>
      <c r="B35">
        <f t="shared" si="0"/>
        <v>4</v>
      </c>
      <c r="C35">
        <f t="shared" si="1"/>
        <v>1</v>
      </c>
      <c r="D35">
        <f t="shared" si="5"/>
        <v>210</v>
      </c>
      <c r="E35">
        <v>8</v>
      </c>
      <c r="F35">
        <f t="shared" ref="F35:F65" si="8">MOD(A35,2)*(F34+6)+MOD(A35+1,2)*(F34-19-6)</f>
        <v>319</v>
      </c>
      <c r="G35">
        <f t="shared" ref="G35:G65" si="9">MOD(A35,2)*(G34-6)+MOD(A35+1,2)*(G34-19+6)</f>
        <v>313</v>
      </c>
      <c r="H35">
        <f t="shared" si="2"/>
        <v>316</v>
      </c>
      <c r="I35">
        <f t="shared" si="3"/>
        <v>-6</v>
      </c>
    </row>
    <row r="36" spans="1:9" x14ac:dyDescent="0.2">
      <c r="A36">
        <f t="shared" si="4"/>
        <v>34</v>
      </c>
      <c r="B36">
        <f t="shared" si="0"/>
        <v>4</v>
      </c>
      <c r="C36">
        <f t="shared" si="1"/>
        <v>2</v>
      </c>
      <c r="D36">
        <f t="shared" si="5"/>
        <v>214</v>
      </c>
      <c r="E36">
        <f t="shared" ref="E36:E44" si="10">4+MOD(A36,2)*6</f>
        <v>4</v>
      </c>
      <c r="F36">
        <f t="shared" si="8"/>
        <v>294</v>
      </c>
      <c r="G36">
        <f t="shared" si="9"/>
        <v>300</v>
      </c>
      <c r="H36">
        <f t="shared" si="2"/>
        <v>297</v>
      </c>
      <c r="I36">
        <f t="shared" si="3"/>
        <v>6</v>
      </c>
    </row>
    <row r="37" spans="1:9" x14ac:dyDescent="0.2">
      <c r="A37">
        <f t="shared" si="4"/>
        <v>35</v>
      </c>
      <c r="B37">
        <f t="shared" si="0"/>
        <v>4</v>
      </c>
      <c r="C37">
        <f t="shared" si="1"/>
        <v>3</v>
      </c>
      <c r="D37">
        <f t="shared" si="5"/>
        <v>222</v>
      </c>
      <c r="E37">
        <v>8</v>
      </c>
      <c r="F37">
        <f t="shared" si="8"/>
        <v>300</v>
      </c>
      <c r="G37">
        <f t="shared" si="9"/>
        <v>294</v>
      </c>
      <c r="H37">
        <f t="shared" si="2"/>
        <v>297</v>
      </c>
      <c r="I37">
        <f t="shared" si="3"/>
        <v>-6</v>
      </c>
    </row>
    <row r="38" spans="1:9" x14ac:dyDescent="0.2">
      <c r="A38">
        <f t="shared" si="4"/>
        <v>36</v>
      </c>
      <c r="B38">
        <f t="shared" si="0"/>
        <v>4</v>
      </c>
      <c r="C38">
        <f t="shared" si="1"/>
        <v>4</v>
      </c>
      <c r="D38">
        <f t="shared" si="5"/>
        <v>226</v>
      </c>
      <c r="E38">
        <f t="shared" si="10"/>
        <v>4</v>
      </c>
      <c r="F38">
        <f t="shared" si="8"/>
        <v>275</v>
      </c>
      <c r="G38">
        <f t="shared" si="9"/>
        <v>281</v>
      </c>
      <c r="H38">
        <f t="shared" si="2"/>
        <v>278</v>
      </c>
      <c r="I38">
        <f t="shared" si="3"/>
        <v>6</v>
      </c>
    </row>
    <row r="39" spans="1:9" x14ac:dyDescent="0.2">
      <c r="A39">
        <f t="shared" si="4"/>
        <v>37</v>
      </c>
      <c r="B39">
        <f t="shared" si="0"/>
        <v>4</v>
      </c>
      <c r="C39">
        <f t="shared" si="1"/>
        <v>5</v>
      </c>
      <c r="D39">
        <f t="shared" si="5"/>
        <v>234</v>
      </c>
      <c r="E39">
        <v>8</v>
      </c>
      <c r="F39">
        <f t="shared" si="8"/>
        <v>281</v>
      </c>
      <c r="G39">
        <f t="shared" si="9"/>
        <v>275</v>
      </c>
      <c r="H39">
        <f t="shared" si="2"/>
        <v>278</v>
      </c>
      <c r="I39">
        <f t="shared" si="3"/>
        <v>-6</v>
      </c>
    </row>
    <row r="40" spans="1:9" x14ac:dyDescent="0.2">
      <c r="A40">
        <f t="shared" si="4"/>
        <v>38</v>
      </c>
      <c r="B40">
        <f t="shared" si="0"/>
        <v>4</v>
      </c>
      <c r="C40">
        <f t="shared" si="1"/>
        <v>6</v>
      </c>
      <c r="D40">
        <f t="shared" si="5"/>
        <v>238</v>
      </c>
      <c r="E40">
        <f t="shared" si="10"/>
        <v>4</v>
      </c>
      <c r="F40">
        <f t="shared" si="8"/>
        <v>256</v>
      </c>
      <c r="G40">
        <f t="shared" si="9"/>
        <v>262</v>
      </c>
      <c r="H40">
        <f t="shared" si="2"/>
        <v>259</v>
      </c>
      <c r="I40">
        <f t="shared" si="3"/>
        <v>6</v>
      </c>
    </row>
    <row r="41" spans="1:9" x14ac:dyDescent="0.2">
      <c r="A41">
        <f t="shared" si="4"/>
        <v>39</v>
      </c>
      <c r="B41">
        <f t="shared" si="0"/>
        <v>4</v>
      </c>
      <c r="C41">
        <f t="shared" si="1"/>
        <v>7</v>
      </c>
      <c r="D41">
        <f t="shared" si="5"/>
        <v>246</v>
      </c>
      <c r="E41">
        <v>8</v>
      </c>
      <c r="F41">
        <f t="shared" si="8"/>
        <v>262</v>
      </c>
      <c r="G41">
        <f t="shared" si="9"/>
        <v>256</v>
      </c>
      <c r="H41">
        <f t="shared" si="2"/>
        <v>259</v>
      </c>
      <c r="I41">
        <f t="shared" si="3"/>
        <v>-6</v>
      </c>
    </row>
    <row r="42" spans="1:9" x14ac:dyDescent="0.2">
      <c r="A42">
        <f t="shared" si="4"/>
        <v>40</v>
      </c>
      <c r="B42">
        <f t="shared" si="0"/>
        <v>5</v>
      </c>
      <c r="C42">
        <f t="shared" si="1"/>
        <v>0</v>
      </c>
      <c r="D42">
        <f t="shared" si="5"/>
        <v>250</v>
      </c>
      <c r="E42">
        <f t="shared" si="10"/>
        <v>4</v>
      </c>
      <c r="F42">
        <f t="shared" si="8"/>
        <v>237</v>
      </c>
      <c r="G42">
        <f t="shared" si="9"/>
        <v>243</v>
      </c>
      <c r="H42">
        <f t="shared" si="2"/>
        <v>240</v>
      </c>
      <c r="I42">
        <f t="shared" si="3"/>
        <v>6</v>
      </c>
    </row>
    <row r="43" spans="1:9" x14ac:dyDescent="0.2">
      <c r="A43">
        <f t="shared" si="4"/>
        <v>41</v>
      </c>
      <c r="B43">
        <f t="shared" si="0"/>
        <v>5</v>
      </c>
      <c r="C43">
        <f t="shared" si="1"/>
        <v>1</v>
      </c>
      <c r="D43">
        <f t="shared" si="5"/>
        <v>258</v>
      </c>
      <c r="E43">
        <v>8</v>
      </c>
      <c r="F43">
        <f t="shared" si="8"/>
        <v>243</v>
      </c>
      <c r="G43">
        <f t="shared" si="9"/>
        <v>237</v>
      </c>
      <c r="H43">
        <f t="shared" si="2"/>
        <v>240</v>
      </c>
      <c r="I43">
        <f t="shared" si="3"/>
        <v>-6</v>
      </c>
    </row>
    <row r="44" spans="1:9" x14ac:dyDescent="0.2">
      <c r="A44">
        <f t="shared" si="4"/>
        <v>42</v>
      </c>
      <c r="B44">
        <f t="shared" si="0"/>
        <v>5</v>
      </c>
      <c r="C44">
        <f t="shared" si="1"/>
        <v>2</v>
      </c>
      <c r="D44">
        <f t="shared" si="5"/>
        <v>262</v>
      </c>
      <c r="E44">
        <f t="shared" si="10"/>
        <v>4</v>
      </c>
      <c r="F44">
        <f t="shared" si="8"/>
        <v>218</v>
      </c>
      <c r="G44">
        <f t="shared" si="9"/>
        <v>224</v>
      </c>
      <c r="H44">
        <f t="shared" si="2"/>
        <v>221</v>
      </c>
      <c r="I44">
        <f t="shared" si="3"/>
        <v>6</v>
      </c>
    </row>
    <row r="45" spans="1:9" x14ac:dyDescent="0.2">
      <c r="A45">
        <f t="shared" si="4"/>
        <v>43</v>
      </c>
      <c r="B45">
        <f t="shared" si="0"/>
        <v>5</v>
      </c>
      <c r="C45">
        <f t="shared" si="1"/>
        <v>3</v>
      </c>
      <c r="D45">
        <f t="shared" si="5"/>
        <v>270</v>
      </c>
      <c r="E45">
        <v>8</v>
      </c>
      <c r="F45">
        <f t="shared" si="8"/>
        <v>224</v>
      </c>
      <c r="G45">
        <f t="shared" si="9"/>
        <v>218</v>
      </c>
      <c r="H45">
        <f t="shared" si="2"/>
        <v>221</v>
      </c>
      <c r="I45">
        <f t="shared" si="3"/>
        <v>-6</v>
      </c>
    </row>
    <row r="46" spans="1:9" x14ac:dyDescent="0.2">
      <c r="A46">
        <f t="shared" si="4"/>
        <v>44</v>
      </c>
      <c r="B46">
        <f t="shared" si="0"/>
        <v>5</v>
      </c>
      <c r="C46">
        <f t="shared" si="1"/>
        <v>4</v>
      </c>
      <c r="D46">
        <f t="shared" si="5"/>
        <v>274</v>
      </c>
      <c r="E46">
        <v>4</v>
      </c>
      <c r="F46">
        <f t="shared" si="8"/>
        <v>199</v>
      </c>
      <c r="G46">
        <f t="shared" si="9"/>
        <v>205</v>
      </c>
      <c r="H46">
        <f t="shared" si="2"/>
        <v>202</v>
      </c>
      <c r="I46">
        <f t="shared" si="3"/>
        <v>6</v>
      </c>
    </row>
    <row r="47" spans="1:9" x14ac:dyDescent="0.2">
      <c r="A47">
        <f t="shared" si="4"/>
        <v>45</v>
      </c>
      <c r="B47">
        <f t="shared" si="0"/>
        <v>5</v>
      </c>
      <c r="C47">
        <f t="shared" si="1"/>
        <v>5</v>
      </c>
      <c r="D47">
        <f t="shared" si="5"/>
        <v>282</v>
      </c>
      <c r="E47">
        <v>8</v>
      </c>
      <c r="F47">
        <f t="shared" si="8"/>
        <v>205</v>
      </c>
      <c r="G47">
        <f t="shared" si="9"/>
        <v>199</v>
      </c>
      <c r="H47">
        <f t="shared" si="2"/>
        <v>202</v>
      </c>
      <c r="I47">
        <f t="shared" si="3"/>
        <v>-6</v>
      </c>
    </row>
    <row r="48" spans="1:9" x14ac:dyDescent="0.2">
      <c r="A48">
        <f t="shared" si="4"/>
        <v>46</v>
      </c>
      <c r="B48">
        <f t="shared" si="0"/>
        <v>5</v>
      </c>
      <c r="C48">
        <f t="shared" si="1"/>
        <v>6</v>
      </c>
      <c r="D48">
        <f t="shared" si="5"/>
        <v>288</v>
      </c>
      <c r="E48">
        <v>6</v>
      </c>
      <c r="F48">
        <f t="shared" si="8"/>
        <v>180</v>
      </c>
      <c r="G48">
        <f t="shared" si="9"/>
        <v>186</v>
      </c>
      <c r="H48">
        <f t="shared" si="2"/>
        <v>183</v>
      </c>
      <c r="I48">
        <f t="shared" si="3"/>
        <v>6</v>
      </c>
    </row>
    <row r="49" spans="1:9" x14ac:dyDescent="0.2">
      <c r="A49">
        <f t="shared" si="4"/>
        <v>47</v>
      </c>
      <c r="B49">
        <f t="shared" si="0"/>
        <v>5</v>
      </c>
      <c r="C49">
        <f t="shared" si="1"/>
        <v>7</v>
      </c>
      <c r="D49">
        <f t="shared" si="5"/>
        <v>296</v>
      </c>
      <c r="E49">
        <v>8</v>
      </c>
      <c r="F49">
        <f t="shared" si="8"/>
        <v>186</v>
      </c>
      <c r="G49">
        <f t="shared" si="9"/>
        <v>180</v>
      </c>
      <c r="H49">
        <f t="shared" si="2"/>
        <v>183</v>
      </c>
      <c r="I49">
        <f t="shared" si="3"/>
        <v>-6</v>
      </c>
    </row>
    <row r="50" spans="1:9" x14ac:dyDescent="0.2">
      <c r="A50">
        <f t="shared" si="4"/>
        <v>48</v>
      </c>
      <c r="B50">
        <f t="shared" si="0"/>
        <v>6</v>
      </c>
      <c r="C50">
        <f t="shared" si="1"/>
        <v>0</v>
      </c>
      <c r="D50">
        <f t="shared" si="5"/>
        <v>304</v>
      </c>
      <c r="E50">
        <v>8</v>
      </c>
      <c r="F50">
        <f t="shared" si="8"/>
        <v>161</v>
      </c>
      <c r="G50">
        <f t="shared" si="9"/>
        <v>167</v>
      </c>
      <c r="H50">
        <f t="shared" si="2"/>
        <v>164</v>
      </c>
      <c r="I50">
        <f t="shared" si="3"/>
        <v>6</v>
      </c>
    </row>
    <row r="51" spans="1:9" x14ac:dyDescent="0.2">
      <c r="A51">
        <f>A50+1</f>
        <v>49</v>
      </c>
      <c r="B51">
        <f t="shared" si="0"/>
        <v>6</v>
      </c>
      <c r="C51">
        <f t="shared" si="1"/>
        <v>1</v>
      </c>
      <c r="D51">
        <f t="shared" si="5"/>
        <v>312</v>
      </c>
      <c r="E51">
        <v>8</v>
      </c>
      <c r="F51">
        <f t="shared" si="8"/>
        <v>167</v>
      </c>
      <c r="G51">
        <f t="shared" si="9"/>
        <v>161</v>
      </c>
      <c r="H51">
        <f t="shared" si="2"/>
        <v>164</v>
      </c>
      <c r="I51">
        <f t="shared" si="3"/>
        <v>-6</v>
      </c>
    </row>
    <row r="52" spans="1:9" x14ac:dyDescent="0.2">
      <c r="A52">
        <f t="shared" si="4"/>
        <v>50</v>
      </c>
      <c r="B52">
        <f t="shared" si="0"/>
        <v>6</v>
      </c>
      <c r="C52">
        <f t="shared" si="1"/>
        <v>2</v>
      </c>
      <c r="D52">
        <f t="shared" si="5"/>
        <v>320</v>
      </c>
      <c r="E52">
        <v>8</v>
      </c>
      <c r="F52">
        <f t="shared" si="8"/>
        <v>142</v>
      </c>
      <c r="G52">
        <f t="shared" si="9"/>
        <v>148</v>
      </c>
      <c r="H52">
        <f t="shared" si="2"/>
        <v>145</v>
      </c>
      <c r="I52">
        <f t="shared" si="3"/>
        <v>6</v>
      </c>
    </row>
    <row r="53" spans="1:9" x14ac:dyDescent="0.2">
      <c r="A53">
        <f t="shared" si="4"/>
        <v>51</v>
      </c>
      <c r="B53">
        <f t="shared" si="0"/>
        <v>6</v>
      </c>
      <c r="C53">
        <f t="shared" si="1"/>
        <v>3</v>
      </c>
      <c r="D53">
        <f t="shared" si="5"/>
        <v>328</v>
      </c>
      <c r="E53">
        <v>8</v>
      </c>
      <c r="F53">
        <f t="shared" si="8"/>
        <v>148</v>
      </c>
      <c r="G53">
        <f t="shared" si="9"/>
        <v>142</v>
      </c>
      <c r="H53">
        <f t="shared" si="2"/>
        <v>145</v>
      </c>
      <c r="I53">
        <f t="shared" si="3"/>
        <v>-6</v>
      </c>
    </row>
    <row r="54" spans="1:9" x14ac:dyDescent="0.2">
      <c r="A54">
        <f t="shared" si="4"/>
        <v>52</v>
      </c>
      <c r="B54">
        <f t="shared" si="0"/>
        <v>6</v>
      </c>
      <c r="C54">
        <f t="shared" si="1"/>
        <v>4</v>
      </c>
      <c r="D54">
        <f t="shared" si="5"/>
        <v>340</v>
      </c>
      <c r="E54">
        <v>12</v>
      </c>
      <c r="F54">
        <f t="shared" si="8"/>
        <v>123</v>
      </c>
      <c r="G54">
        <f t="shared" si="9"/>
        <v>129</v>
      </c>
      <c r="H54">
        <f t="shared" si="2"/>
        <v>126</v>
      </c>
      <c r="I54">
        <f t="shared" si="3"/>
        <v>6</v>
      </c>
    </row>
    <row r="55" spans="1:9" x14ac:dyDescent="0.2">
      <c r="A55">
        <f t="shared" si="4"/>
        <v>53</v>
      </c>
      <c r="B55">
        <f t="shared" si="0"/>
        <v>6</v>
      </c>
      <c r="C55">
        <f t="shared" si="1"/>
        <v>5</v>
      </c>
      <c r="D55">
        <f t="shared" si="5"/>
        <v>348</v>
      </c>
      <c r="E55">
        <v>8</v>
      </c>
      <c r="F55">
        <f t="shared" si="8"/>
        <v>129</v>
      </c>
      <c r="G55">
        <f t="shared" si="9"/>
        <v>123</v>
      </c>
      <c r="H55">
        <f t="shared" si="2"/>
        <v>126</v>
      </c>
      <c r="I55">
        <f t="shared" si="3"/>
        <v>-6</v>
      </c>
    </row>
    <row r="56" spans="1:9" x14ac:dyDescent="0.2">
      <c r="A56">
        <f t="shared" si="4"/>
        <v>54</v>
      </c>
      <c r="B56">
        <f t="shared" si="0"/>
        <v>6</v>
      </c>
      <c r="C56">
        <f t="shared" si="1"/>
        <v>6</v>
      </c>
      <c r="D56">
        <f t="shared" si="5"/>
        <v>360</v>
      </c>
      <c r="E56">
        <v>12</v>
      </c>
      <c r="F56">
        <f t="shared" si="8"/>
        <v>104</v>
      </c>
      <c r="G56">
        <f t="shared" si="9"/>
        <v>110</v>
      </c>
      <c r="H56">
        <f t="shared" si="2"/>
        <v>107</v>
      </c>
      <c r="I56">
        <f t="shared" si="3"/>
        <v>6</v>
      </c>
    </row>
    <row r="57" spans="1:9" x14ac:dyDescent="0.2">
      <c r="A57">
        <f t="shared" si="4"/>
        <v>55</v>
      </c>
      <c r="B57">
        <f t="shared" si="0"/>
        <v>6</v>
      </c>
      <c r="C57">
        <f t="shared" si="1"/>
        <v>7</v>
      </c>
      <c r="D57">
        <f t="shared" si="5"/>
        <v>368</v>
      </c>
      <c r="E57">
        <v>8</v>
      </c>
      <c r="F57">
        <f t="shared" si="8"/>
        <v>110</v>
      </c>
      <c r="G57">
        <f t="shared" si="9"/>
        <v>104</v>
      </c>
      <c r="H57">
        <f t="shared" si="2"/>
        <v>107</v>
      </c>
      <c r="I57">
        <f t="shared" si="3"/>
        <v>-6</v>
      </c>
    </row>
    <row r="58" spans="1:9" x14ac:dyDescent="0.2">
      <c r="A58">
        <f t="shared" si="4"/>
        <v>56</v>
      </c>
      <c r="B58">
        <f t="shared" si="0"/>
        <v>7</v>
      </c>
      <c r="C58">
        <f t="shared" si="1"/>
        <v>0</v>
      </c>
      <c r="D58">
        <f t="shared" si="5"/>
        <v>384</v>
      </c>
      <c r="E58">
        <v>16</v>
      </c>
      <c r="F58">
        <f t="shared" si="8"/>
        <v>85</v>
      </c>
      <c r="G58">
        <f t="shared" si="9"/>
        <v>91</v>
      </c>
      <c r="H58">
        <f t="shared" si="2"/>
        <v>88</v>
      </c>
      <c r="I58">
        <f t="shared" si="3"/>
        <v>6</v>
      </c>
    </row>
    <row r="59" spans="1:9" x14ac:dyDescent="0.2">
      <c r="A59">
        <f t="shared" si="4"/>
        <v>57</v>
      </c>
      <c r="B59">
        <f t="shared" si="0"/>
        <v>7</v>
      </c>
      <c r="C59">
        <f t="shared" si="1"/>
        <v>1</v>
      </c>
      <c r="D59">
        <f t="shared" si="5"/>
        <v>396</v>
      </c>
      <c r="E59">
        <v>12</v>
      </c>
      <c r="F59">
        <f t="shared" si="8"/>
        <v>91</v>
      </c>
      <c r="G59">
        <f t="shared" si="9"/>
        <v>85</v>
      </c>
      <c r="H59">
        <f t="shared" si="2"/>
        <v>88</v>
      </c>
      <c r="I59">
        <f t="shared" si="3"/>
        <v>-6</v>
      </c>
    </row>
    <row r="60" spans="1:9" x14ac:dyDescent="0.2">
      <c r="A60">
        <f t="shared" si="4"/>
        <v>58</v>
      </c>
      <c r="B60">
        <f t="shared" si="0"/>
        <v>7</v>
      </c>
      <c r="C60">
        <f t="shared" si="1"/>
        <v>2</v>
      </c>
      <c r="D60">
        <f t="shared" si="5"/>
        <v>420</v>
      </c>
      <c r="E60">
        <v>24</v>
      </c>
      <c r="F60">
        <f t="shared" si="8"/>
        <v>66</v>
      </c>
      <c r="G60">
        <f t="shared" si="9"/>
        <v>72</v>
      </c>
      <c r="H60">
        <f t="shared" si="2"/>
        <v>69</v>
      </c>
      <c r="I60">
        <f t="shared" si="3"/>
        <v>6</v>
      </c>
    </row>
    <row r="61" spans="1:9" x14ac:dyDescent="0.2">
      <c r="A61">
        <f t="shared" si="4"/>
        <v>59</v>
      </c>
      <c r="B61">
        <f t="shared" si="0"/>
        <v>7</v>
      </c>
      <c r="C61">
        <f t="shared" si="1"/>
        <v>3</v>
      </c>
      <c r="D61">
        <f t="shared" si="5"/>
        <v>440</v>
      </c>
      <c r="E61">
        <v>20</v>
      </c>
      <c r="F61">
        <f t="shared" si="8"/>
        <v>72</v>
      </c>
      <c r="G61">
        <f t="shared" si="9"/>
        <v>66</v>
      </c>
      <c r="H61">
        <f t="shared" si="2"/>
        <v>69</v>
      </c>
      <c r="I61">
        <f t="shared" si="3"/>
        <v>-6</v>
      </c>
    </row>
    <row r="62" spans="1:9" x14ac:dyDescent="0.2">
      <c r="A62">
        <f t="shared" si="4"/>
        <v>60</v>
      </c>
      <c r="B62">
        <f t="shared" si="0"/>
        <v>7</v>
      </c>
      <c r="C62">
        <f t="shared" si="1"/>
        <v>4</v>
      </c>
      <c r="D62">
        <f t="shared" si="5"/>
        <v>464</v>
      </c>
      <c r="E62">
        <v>24</v>
      </c>
      <c r="F62">
        <f t="shared" si="8"/>
        <v>47</v>
      </c>
      <c r="G62">
        <f t="shared" si="9"/>
        <v>53</v>
      </c>
      <c r="H62">
        <f t="shared" si="2"/>
        <v>50</v>
      </c>
      <c r="I62">
        <f t="shared" si="3"/>
        <v>6</v>
      </c>
    </row>
    <row r="63" spans="1:9" x14ac:dyDescent="0.2">
      <c r="A63">
        <f t="shared" si="4"/>
        <v>61</v>
      </c>
      <c r="B63">
        <f t="shared" si="0"/>
        <v>7</v>
      </c>
      <c r="C63">
        <f t="shared" si="1"/>
        <v>5</v>
      </c>
      <c r="D63">
        <f t="shared" si="5"/>
        <v>488</v>
      </c>
      <c r="E63">
        <v>24</v>
      </c>
      <c r="F63">
        <f t="shared" si="8"/>
        <v>53</v>
      </c>
      <c r="G63">
        <f t="shared" si="9"/>
        <v>47</v>
      </c>
      <c r="H63">
        <f t="shared" si="2"/>
        <v>50</v>
      </c>
      <c r="I63">
        <f t="shared" si="3"/>
        <v>-6</v>
      </c>
    </row>
    <row r="64" spans="1:9" x14ac:dyDescent="0.2">
      <c r="A64">
        <f t="shared" si="4"/>
        <v>62</v>
      </c>
      <c r="B64">
        <f t="shared" si="0"/>
        <v>7</v>
      </c>
      <c r="C64">
        <f t="shared" si="1"/>
        <v>6</v>
      </c>
      <c r="D64">
        <f t="shared" si="5"/>
        <v>489</v>
      </c>
      <c r="E64">
        <v>1</v>
      </c>
      <c r="F64">
        <v>35</v>
      </c>
      <c r="G64">
        <v>35</v>
      </c>
      <c r="H64">
        <f t="shared" si="2"/>
        <v>35</v>
      </c>
      <c r="I64">
        <f t="shared" si="3"/>
        <v>0</v>
      </c>
    </row>
    <row r="65" spans="1:9" x14ac:dyDescent="0.2">
      <c r="A65">
        <f t="shared" si="4"/>
        <v>63</v>
      </c>
      <c r="B65">
        <f t="shared" si="0"/>
        <v>7</v>
      </c>
      <c r="C65">
        <f t="shared" si="1"/>
        <v>7</v>
      </c>
      <c r="D65">
        <f t="shared" si="5"/>
        <v>490</v>
      </c>
      <c r="E65">
        <v>1</v>
      </c>
      <c r="F65">
        <v>35</v>
      </c>
      <c r="G65">
        <v>35</v>
      </c>
      <c r="H65">
        <f t="shared" si="2"/>
        <v>35</v>
      </c>
      <c r="I65">
        <f t="shared" si="3"/>
        <v>0</v>
      </c>
    </row>
  </sheetData>
  <pageMargins left="0.7" right="0.7" top="0.75" bottom="0.75" header="0.3" footer="0.3"/>
  <pageSetup scale="65" fitToHeight="2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5"/>
  <sheetViews>
    <sheetView workbookViewId="0">
      <selection activeCell="H1" sqref="H1:H1048576"/>
    </sheetView>
  </sheetViews>
  <sheetFormatPr baseColWidth="10" defaultRowHeight="16" x14ac:dyDescent="0.2"/>
  <sheetData>
    <row r="1" spans="1:9" s="1" customFormat="1" x14ac:dyDescent="0.2">
      <c r="A1" s="1" t="s">
        <v>8</v>
      </c>
      <c r="B1" s="1" t="s">
        <v>6</v>
      </c>
      <c r="C1" s="1" t="s">
        <v>7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 x14ac:dyDescent="0.2">
      <c r="A2">
        <v>0</v>
      </c>
      <c r="B2">
        <f t="shared" ref="B2:B65" si="0">QUOTIENT(A2,8)</f>
        <v>0</v>
      </c>
      <c r="C2">
        <f t="shared" ref="C2:C65" si="1">MOD(A2,8)</f>
        <v>0</v>
      </c>
      <c r="D2">
        <v>4</v>
      </c>
      <c r="E2">
        <v>4</v>
      </c>
      <c r="F2">
        <v>47</v>
      </c>
      <c r="G2">
        <v>53</v>
      </c>
      <c r="H2">
        <f t="shared" ref="H2:H65" si="2">AVERAGE(F2:G2)</f>
        <v>50</v>
      </c>
      <c r="I2">
        <f t="shared" ref="I2:I65" si="3">G2-F2</f>
        <v>6</v>
      </c>
    </row>
    <row r="3" spans="1:9" x14ac:dyDescent="0.2">
      <c r="A3">
        <f t="shared" ref="A3:A65" si="4">A2+1</f>
        <v>1</v>
      </c>
      <c r="B3">
        <f t="shared" si="0"/>
        <v>0</v>
      </c>
      <c r="C3">
        <f t="shared" si="1"/>
        <v>1</v>
      </c>
      <c r="D3">
        <f>D2+E3</f>
        <v>24</v>
      </c>
      <c r="E3">
        <v>20</v>
      </c>
      <c r="F3">
        <f>MOD(A3,2)*(F2+6)+MOD(A3+1,2)*(F2+20-6)</f>
        <v>53</v>
      </c>
      <c r="G3">
        <f>MOD(A3,2)*(G2-6)+MOD(A3+1,2)*(G2+20+6)</f>
        <v>47</v>
      </c>
      <c r="H3">
        <f t="shared" si="2"/>
        <v>50</v>
      </c>
      <c r="I3">
        <f t="shared" si="3"/>
        <v>-6</v>
      </c>
    </row>
    <row r="4" spans="1:9" x14ac:dyDescent="0.2">
      <c r="A4">
        <f t="shared" si="4"/>
        <v>2</v>
      </c>
      <c r="B4">
        <f t="shared" si="0"/>
        <v>0</v>
      </c>
      <c r="C4">
        <f t="shared" si="1"/>
        <v>2</v>
      </c>
      <c r="D4">
        <f t="shared" ref="D4:D65" si="5">D3+E4</f>
        <v>27</v>
      </c>
      <c r="E4">
        <v>3</v>
      </c>
      <c r="F4">
        <f t="shared" ref="F4:F65" si="6">MOD(A4,2)*(F3+6)+MOD(A4+1,2)*(F3+20-6)</f>
        <v>67</v>
      </c>
      <c r="G4">
        <f t="shared" ref="G4:G65" si="7">MOD(A4,2)*(G3-6)+MOD(A4+1,2)*(G3+20+6)</f>
        <v>73</v>
      </c>
      <c r="H4">
        <f t="shared" si="2"/>
        <v>70</v>
      </c>
      <c r="I4">
        <f t="shared" si="3"/>
        <v>6</v>
      </c>
    </row>
    <row r="5" spans="1:9" x14ac:dyDescent="0.2">
      <c r="A5">
        <f t="shared" si="4"/>
        <v>3</v>
      </c>
      <c r="B5">
        <f t="shared" si="0"/>
        <v>0</v>
      </c>
      <c r="C5">
        <f t="shared" si="1"/>
        <v>3</v>
      </c>
      <c r="D5">
        <f t="shared" si="5"/>
        <v>41</v>
      </c>
      <c r="E5">
        <v>14</v>
      </c>
      <c r="F5">
        <f t="shared" si="6"/>
        <v>73</v>
      </c>
      <c r="G5">
        <f t="shared" si="7"/>
        <v>67</v>
      </c>
      <c r="H5">
        <f t="shared" si="2"/>
        <v>70</v>
      </c>
      <c r="I5">
        <f t="shared" si="3"/>
        <v>-6</v>
      </c>
    </row>
    <row r="6" spans="1:9" x14ac:dyDescent="0.2">
      <c r="A6">
        <f t="shared" si="4"/>
        <v>4</v>
      </c>
      <c r="B6">
        <f t="shared" si="0"/>
        <v>0</v>
      </c>
      <c r="C6">
        <f t="shared" si="1"/>
        <v>4</v>
      </c>
      <c r="D6">
        <f t="shared" si="5"/>
        <v>44</v>
      </c>
      <c r="E6">
        <v>3</v>
      </c>
      <c r="F6">
        <f t="shared" si="6"/>
        <v>87</v>
      </c>
      <c r="G6">
        <f t="shared" si="7"/>
        <v>93</v>
      </c>
      <c r="H6">
        <f t="shared" si="2"/>
        <v>90</v>
      </c>
      <c r="I6">
        <f t="shared" si="3"/>
        <v>6</v>
      </c>
    </row>
    <row r="7" spans="1:9" x14ac:dyDescent="0.2">
      <c r="A7">
        <f t="shared" si="4"/>
        <v>5</v>
      </c>
      <c r="B7">
        <f t="shared" si="0"/>
        <v>0</v>
      </c>
      <c r="C7">
        <f t="shared" si="1"/>
        <v>5</v>
      </c>
      <c r="D7">
        <f t="shared" si="5"/>
        <v>55</v>
      </c>
      <c r="E7">
        <v>11</v>
      </c>
      <c r="F7">
        <f t="shared" si="6"/>
        <v>93</v>
      </c>
      <c r="G7">
        <f t="shared" si="7"/>
        <v>87</v>
      </c>
      <c r="H7">
        <f t="shared" si="2"/>
        <v>90</v>
      </c>
      <c r="I7">
        <f>G5-F5</f>
        <v>-6</v>
      </c>
    </row>
    <row r="8" spans="1:9" x14ac:dyDescent="0.2">
      <c r="A8">
        <f t="shared" si="4"/>
        <v>6</v>
      </c>
      <c r="B8">
        <f t="shared" si="0"/>
        <v>0</v>
      </c>
      <c r="C8">
        <f t="shared" si="1"/>
        <v>6</v>
      </c>
      <c r="D8">
        <f t="shared" si="5"/>
        <v>58</v>
      </c>
      <c r="E8">
        <v>3</v>
      </c>
      <c r="F8">
        <f t="shared" si="6"/>
        <v>107</v>
      </c>
      <c r="G8">
        <f t="shared" si="7"/>
        <v>113</v>
      </c>
      <c r="H8">
        <f t="shared" si="2"/>
        <v>110</v>
      </c>
      <c r="I8">
        <f t="shared" si="3"/>
        <v>6</v>
      </c>
    </row>
    <row r="9" spans="1:9" x14ac:dyDescent="0.2">
      <c r="A9">
        <f t="shared" si="4"/>
        <v>7</v>
      </c>
      <c r="B9">
        <f t="shared" si="0"/>
        <v>0</v>
      </c>
      <c r="C9">
        <f t="shared" si="1"/>
        <v>7</v>
      </c>
      <c r="D9">
        <f t="shared" si="5"/>
        <v>66</v>
      </c>
      <c r="E9">
        <v>8</v>
      </c>
      <c r="F9">
        <f t="shared" si="6"/>
        <v>113</v>
      </c>
      <c r="G9">
        <f t="shared" si="7"/>
        <v>107</v>
      </c>
      <c r="H9">
        <f t="shared" si="2"/>
        <v>110</v>
      </c>
      <c r="I9">
        <f t="shared" si="3"/>
        <v>-6</v>
      </c>
    </row>
    <row r="10" spans="1:9" x14ac:dyDescent="0.2">
      <c r="A10">
        <f t="shared" si="4"/>
        <v>8</v>
      </c>
      <c r="B10">
        <f t="shared" si="0"/>
        <v>1</v>
      </c>
      <c r="C10">
        <f t="shared" si="1"/>
        <v>0</v>
      </c>
      <c r="D10">
        <f t="shared" si="5"/>
        <v>69</v>
      </c>
      <c r="E10">
        <v>3</v>
      </c>
      <c r="F10">
        <f t="shared" si="6"/>
        <v>127</v>
      </c>
      <c r="G10">
        <f t="shared" si="7"/>
        <v>133</v>
      </c>
      <c r="H10">
        <f t="shared" si="2"/>
        <v>130</v>
      </c>
      <c r="I10">
        <f t="shared" si="3"/>
        <v>6</v>
      </c>
    </row>
    <row r="11" spans="1:9" x14ac:dyDescent="0.2">
      <c r="A11">
        <f t="shared" si="4"/>
        <v>9</v>
      </c>
      <c r="B11">
        <f t="shared" si="0"/>
        <v>1</v>
      </c>
      <c r="C11">
        <f t="shared" si="1"/>
        <v>1</v>
      </c>
      <c r="D11">
        <f t="shared" si="5"/>
        <v>77</v>
      </c>
      <c r="E11">
        <v>8</v>
      </c>
      <c r="F11">
        <f t="shared" si="6"/>
        <v>133</v>
      </c>
      <c r="G11">
        <f t="shared" si="7"/>
        <v>127</v>
      </c>
      <c r="H11">
        <f t="shared" si="2"/>
        <v>130</v>
      </c>
      <c r="I11">
        <f t="shared" si="3"/>
        <v>-6</v>
      </c>
    </row>
    <row r="12" spans="1:9" x14ac:dyDescent="0.2">
      <c r="A12">
        <f t="shared" si="4"/>
        <v>10</v>
      </c>
      <c r="B12">
        <f t="shared" si="0"/>
        <v>1</v>
      </c>
      <c r="C12">
        <f t="shared" si="1"/>
        <v>2</v>
      </c>
      <c r="D12">
        <f t="shared" si="5"/>
        <v>80</v>
      </c>
      <c r="E12">
        <v>3</v>
      </c>
      <c r="F12">
        <f t="shared" si="6"/>
        <v>147</v>
      </c>
      <c r="G12">
        <f t="shared" si="7"/>
        <v>153</v>
      </c>
      <c r="H12">
        <f t="shared" si="2"/>
        <v>150</v>
      </c>
      <c r="I12">
        <f t="shared" si="3"/>
        <v>6</v>
      </c>
    </row>
    <row r="13" spans="1:9" x14ac:dyDescent="0.2">
      <c r="A13">
        <f t="shared" si="4"/>
        <v>11</v>
      </c>
      <c r="B13">
        <f t="shared" si="0"/>
        <v>1</v>
      </c>
      <c r="C13">
        <f t="shared" si="1"/>
        <v>3</v>
      </c>
      <c r="D13">
        <f t="shared" si="5"/>
        <v>88</v>
      </c>
      <c r="E13">
        <v>8</v>
      </c>
      <c r="F13">
        <f t="shared" si="6"/>
        <v>153</v>
      </c>
      <c r="G13">
        <f t="shared" si="7"/>
        <v>147</v>
      </c>
      <c r="H13">
        <f t="shared" si="2"/>
        <v>150</v>
      </c>
      <c r="I13">
        <f t="shared" si="3"/>
        <v>-6</v>
      </c>
    </row>
    <row r="14" spans="1:9" x14ac:dyDescent="0.2">
      <c r="A14">
        <f t="shared" si="4"/>
        <v>12</v>
      </c>
      <c r="B14">
        <f t="shared" si="0"/>
        <v>1</v>
      </c>
      <c r="C14">
        <f t="shared" si="1"/>
        <v>4</v>
      </c>
      <c r="D14">
        <f t="shared" si="5"/>
        <v>91</v>
      </c>
      <c r="E14">
        <v>3</v>
      </c>
      <c r="F14">
        <f t="shared" si="6"/>
        <v>167</v>
      </c>
      <c r="G14">
        <f t="shared" si="7"/>
        <v>173</v>
      </c>
      <c r="H14">
        <f t="shared" si="2"/>
        <v>170</v>
      </c>
      <c r="I14">
        <f t="shared" si="3"/>
        <v>6</v>
      </c>
    </row>
    <row r="15" spans="1:9" x14ac:dyDescent="0.2">
      <c r="A15">
        <f t="shared" si="4"/>
        <v>13</v>
      </c>
      <c r="B15">
        <f t="shared" si="0"/>
        <v>1</v>
      </c>
      <c r="C15">
        <f t="shared" si="1"/>
        <v>5</v>
      </c>
      <c r="D15">
        <f t="shared" si="5"/>
        <v>99</v>
      </c>
      <c r="E15">
        <v>8</v>
      </c>
      <c r="F15">
        <f t="shared" si="6"/>
        <v>173</v>
      </c>
      <c r="G15">
        <f t="shared" si="7"/>
        <v>167</v>
      </c>
      <c r="H15">
        <f t="shared" si="2"/>
        <v>170</v>
      </c>
      <c r="I15">
        <f t="shared" si="3"/>
        <v>-6</v>
      </c>
    </row>
    <row r="16" spans="1:9" x14ac:dyDescent="0.2">
      <c r="A16">
        <f t="shared" si="4"/>
        <v>14</v>
      </c>
      <c r="B16">
        <f t="shared" si="0"/>
        <v>1</v>
      </c>
      <c r="C16">
        <f t="shared" si="1"/>
        <v>6</v>
      </c>
      <c r="D16">
        <f t="shared" si="5"/>
        <v>102</v>
      </c>
      <c r="E16">
        <v>3</v>
      </c>
      <c r="F16">
        <f t="shared" si="6"/>
        <v>187</v>
      </c>
      <c r="G16">
        <f t="shared" si="7"/>
        <v>193</v>
      </c>
      <c r="H16">
        <f t="shared" si="2"/>
        <v>190</v>
      </c>
      <c r="I16">
        <f t="shared" si="3"/>
        <v>6</v>
      </c>
    </row>
    <row r="17" spans="1:9" x14ac:dyDescent="0.2">
      <c r="A17">
        <f t="shared" si="4"/>
        <v>15</v>
      </c>
      <c r="B17">
        <f t="shared" si="0"/>
        <v>1</v>
      </c>
      <c r="C17">
        <f t="shared" si="1"/>
        <v>7</v>
      </c>
      <c r="D17">
        <f t="shared" si="5"/>
        <v>110</v>
      </c>
      <c r="E17">
        <v>8</v>
      </c>
      <c r="F17">
        <f t="shared" si="6"/>
        <v>193</v>
      </c>
      <c r="G17">
        <f t="shared" si="7"/>
        <v>187</v>
      </c>
      <c r="H17">
        <f t="shared" si="2"/>
        <v>190</v>
      </c>
      <c r="I17">
        <f t="shared" si="3"/>
        <v>-6</v>
      </c>
    </row>
    <row r="18" spans="1:9" x14ac:dyDescent="0.2">
      <c r="A18">
        <f t="shared" si="4"/>
        <v>16</v>
      </c>
      <c r="B18">
        <f t="shared" si="0"/>
        <v>2</v>
      </c>
      <c r="C18">
        <f t="shared" si="1"/>
        <v>0</v>
      </c>
      <c r="D18">
        <f t="shared" si="5"/>
        <v>113</v>
      </c>
      <c r="E18">
        <v>3</v>
      </c>
      <c r="F18">
        <f t="shared" si="6"/>
        <v>207</v>
      </c>
      <c r="G18">
        <f t="shared" si="7"/>
        <v>213</v>
      </c>
      <c r="H18">
        <f t="shared" si="2"/>
        <v>210</v>
      </c>
      <c r="I18">
        <f t="shared" si="3"/>
        <v>6</v>
      </c>
    </row>
    <row r="19" spans="1:9" x14ac:dyDescent="0.2">
      <c r="A19">
        <f t="shared" si="4"/>
        <v>17</v>
      </c>
      <c r="B19">
        <f t="shared" si="0"/>
        <v>2</v>
      </c>
      <c r="C19">
        <f t="shared" si="1"/>
        <v>1</v>
      </c>
      <c r="D19">
        <f t="shared" si="5"/>
        <v>121</v>
      </c>
      <c r="E19">
        <v>8</v>
      </c>
      <c r="F19">
        <f t="shared" si="6"/>
        <v>213</v>
      </c>
      <c r="G19">
        <f t="shared" si="7"/>
        <v>207</v>
      </c>
      <c r="H19">
        <f t="shared" si="2"/>
        <v>210</v>
      </c>
      <c r="I19">
        <f t="shared" si="3"/>
        <v>-6</v>
      </c>
    </row>
    <row r="20" spans="1:9" x14ac:dyDescent="0.2">
      <c r="A20">
        <f t="shared" si="4"/>
        <v>18</v>
      </c>
      <c r="B20">
        <f t="shared" si="0"/>
        <v>2</v>
      </c>
      <c r="C20">
        <f t="shared" si="1"/>
        <v>2</v>
      </c>
      <c r="D20">
        <f t="shared" si="5"/>
        <v>124</v>
      </c>
      <c r="E20">
        <v>3</v>
      </c>
      <c r="F20">
        <f t="shared" si="6"/>
        <v>227</v>
      </c>
      <c r="G20">
        <f t="shared" si="7"/>
        <v>233</v>
      </c>
      <c r="H20">
        <f t="shared" si="2"/>
        <v>230</v>
      </c>
      <c r="I20">
        <f t="shared" si="3"/>
        <v>6</v>
      </c>
    </row>
    <row r="21" spans="1:9" x14ac:dyDescent="0.2">
      <c r="A21">
        <f t="shared" si="4"/>
        <v>19</v>
      </c>
      <c r="B21">
        <f t="shared" si="0"/>
        <v>2</v>
      </c>
      <c r="C21">
        <f t="shared" si="1"/>
        <v>3</v>
      </c>
      <c r="D21">
        <f t="shared" si="5"/>
        <v>132</v>
      </c>
      <c r="E21">
        <v>8</v>
      </c>
      <c r="F21">
        <f t="shared" si="6"/>
        <v>233</v>
      </c>
      <c r="G21">
        <f t="shared" si="7"/>
        <v>227</v>
      </c>
      <c r="H21">
        <f t="shared" si="2"/>
        <v>230</v>
      </c>
      <c r="I21">
        <f t="shared" si="3"/>
        <v>-6</v>
      </c>
    </row>
    <row r="22" spans="1:9" x14ac:dyDescent="0.2">
      <c r="A22">
        <f t="shared" si="4"/>
        <v>20</v>
      </c>
      <c r="B22">
        <f t="shared" si="0"/>
        <v>2</v>
      </c>
      <c r="C22">
        <f t="shared" si="1"/>
        <v>4</v>
      </c>
      <c r="D22">
        <f t="shared" si="5"/>
        <v>135</v>
      </c>
      <c r="E22">
        <v>3</v>
      </c>
      <c r="F22">
        <f t="shared" si="6"/>
        <v>247</v>
      </c>
      <c r="G22">
        <f t="shared" si="7"/>
        <v>253</v>
      </c>
      <c r="H22">
        <f t="shared" si="2"/>
        <v>250</v>
      </c>
      <c r="I22">
        <f t="shared" si="3"/>
        <v>6</v>
      </c>
    </row>
    <row r="23" spans="1:9" x14ac:dyDescent="0.2">
      <c r="A23">
        <f t="shared" si="4"/>
        <v>21</v>
      </c>
      <c r="B23">
        <f t="shared" si="0"/>
        <v>2</v>
      </c>
      <c r="C23">
        <f t="shared" si="1"/>
        <v>5</v>
      </c>
      <c r="D23">
        <f t="shared" si="5"/>
        <v>143</v>
      </c>
      <c r="E23">
        <v>8</v>
      </c>
      <c r="F23">
        <f t="shared" si="6"/>
        <v>253</v>
      </c>
      <c r="G23">
        <f t="shared" si="7"/>
        <v>247</v>
      </c>
      <c r="H23">
        <f t="shared" si="2"/>
        <v>250</v>
      </c>
      <c r="I23">
        <f t="shared" si="3"/>
        <v>-6</v>
      </c>
    </row>
    <row r="24" spans="1:9" x14ac:dyDescent="0.2">
      <c r="A24">
        <f t="shared" si="4"/>
        <v>22</v>
      </c>
      <c r="B24">
        <f t="shared" si="0"/>
        <v>2</v>
      </c>
      <c r="C24">
        <f t="shared" si="1"/>
        <v>6</v>
      </c>
      <c r="D24">
        <f t="shared" si="5"/>
        <v>146</v>
      </c>
      <c r="E24">
        <v>3</v>
      </c>
      <c r="F24">
        <f t="shared" si="6"/>
        <v>267</v>
      </c>
      <c r="G24">
        <f t="shared" si="7"/>
        <v>273</v>
      </c>
      <c r="H24">
        <f t="shared" si="2"/>
        <v>270</v>
      </c>
      <c r="I24">
        <f t="shared" si="3"/>
        <v>6</v>
      </c>
    </row>
    <row r="25" spans="1:9" x14ac:dyDescent="0.2">
      <c r="A25">
        <f t="shared" si="4"/>
        <v>23</v>
      </c>
      <c r="B25">
        <f t="shared" si="0"/>
        <v>2</v>
      </c>
      <c r="C25">
        <f t="shared" si="1"/>
        <v>7</v>
      </c>
      <c r="D25">
        <f t="shared" si="5"/>
        <v>154</v>
      </c>
      <c r="E25">
        <v>8</v>
      </c>
      <c r="F25">
        <f t="shared" si="6"/>
        <v>273</v>
      </c>
      <c r="G25">
        <f t="shared" si="7"/>
        <v>267</v>
      </c>
      <c r="H25">
        <f t="shared" si="2"/>
        <v>270</v>
      </c>
      <c r="I25">
        <f t="shared" si="3"/>
        <v>-6</v>
      </c>
    </row>
    <row r="26" spans="1:9" x14ac:dyDescent="0.2">
      <c r="A26">
        <f t="shared" si="4"/>
        <v>24</v>
      </c>
      <c r="B26">
        <f t="shared" si="0"/>
        <v>3</v>
      </c>
      <c r="C26">
        <f t="shared" si="1"/>
        <v>0</v>
      </c>
      <c r="D26">
        <f t="shared" si="5"/>
        <v>157</v>
      </c>
      <c r="E26">
        <v>3</v>
      </c>
      <c r="F26">
        <f t="shared" si="6"/>
        <v>287</v>
      </c>
      <c r="G26">
        <f t="shared" si="7"/>
        <v>293</v>
      </c>
      <c r="H26">
        <f t="shared" si="2"/>
        <v>290</v>
      </c>
      <c r="I26">
        <f t="shared" si="3"/>
        <v>6</v>
      </c>
    </row>
    <row r="27" spans="1:9" x14ac:dyDescent="0.2">
      <c r="A27">
        <f t="shared" si="4"/>
        <v>25</v>
      </c>
      <c r="B27">
        <f t="shared" si="0"/>
        <v>3</v>
      </c>
      <c r="C27">
        <f t="shared" si="1"/>
        <v>1</v>
      </c>
      <c r="D27">
        <f t="shared" si="5"/>
        <v>165</v>
      </c>
      <c r="E27">
        <v>8</v>
      </c>
      <c r="F27">
        <f t="shared" si="6"/>
        <v>293</v>
      </c>
      <c r="G27">
        <f t="shared" si="7"/>
        <v>287</v>
      </c>
      <c r="H27">
        <f t="shared" si="2"/>
        <v>290</v>
      </c>
      <c r="I27">
        <f t="shared" si="3"/>
        <v>-6</v>
      </c>
    </row>
    <row r="28" spans="1:9" x14ac:dyDescent="0.2">
      <c r="A28">
        <f t="shared" si="4"/>
        <v>26</v>
      </c>
      <c r="B28">
        <f t="shared" si="0"/>
        <v>3</v>
      </c>
      <c r="C28">
        <f t="shared" si="1"/>
        <v>2</v>
      </c>
      <c r="D28">
        <f t="shared" si="5"/>
        <v>168</v>
      </c>
      <c r="E28">
        <v>3</v>
      </c>
      <c r="F28">
        <f t="shared" si="6"/>
        <v>307</v>
      </c>
      <c r="G28">
        <f t="shared" si="7"/>
        <v>313</v>
      </c>
      <c r="H28">
        <f t="shared" si="2"/>
        <v>310</v>
      </c>
      <c r="I28">
        <f t="shared" si="3"/>
        <v>6</v>
      </c>
    </row>
    <row r="29" spans="1:9" x14ac:dyDescent="0.2">
      <c r="A29">
        <f t="shared" si="4"/>
        <v>27</v>
      </c>
      <c r="B29">
        <f t="shared" si="0"/>
        <v>3</v>
      </c>
      <c r="C29">
        <f t="shared" si="1"/>
        <v>3</v>
      </c>
      <c r="D29">
        <f t="shared" si="5"/>
        <v>176</v>
      </c>
      <c r="E29">
        <v>8</v>
      </c>
      <c r="F29">
        <f t="shared" si="6"/>
        <v>313</v>
      </c>
      <c r="G29">
        <f t="shared" si="7"/>
        <v>307</v>
      </c>
      <c r="H29">
        <f t="shared" si="2"/>
        <v>310</v>
      </c>
      <c r="I29">
        <f t="shared" si="3"/>
        <v>-6</v>
      </c>
    </row>
    <row r="30" spans="1:9" x14ac:dyDescent="0.2">
      <c r="A30">
        <f t="shared" si="4"/>
        <v>28</v>
      </c>
      <c r="B30">
        <f t="shared" si="0"/>
        <v>3</v>
      </c>
      <c r="C30">
        <f t="shared" si="1"/>
        <v>4</v>
      </c>
      <c r="D30">
        <f t="shared" si="5"/>
        <v>179</v>
      </c>
      <c r="E30">
        <v>3</v>
      </c>
      <c r="F30">
        <f t="shared" si="6"/>
        <v>327</v>
      </c>
      <c r="G30">
        <f t="shared" si="7"/>
        <v>333</v>
      </c>
      <c r="H30">
        <f t="shared" si="2"/>
        <v>330</v>
      </c>
      <c r="I30">
        <f t="shared" si="3"/>
        <v>6</v>
      </c>
    </row>
    <row r="31" spans="1:9" x14ac:dyDescent="0.2">
      <c r="A31">
        <f t="shared" si="4"/>
        <v>29</v>
      </c>
      <c r="B31">
        <f t="shared" si="0"/>
        <v>3</v>
      </c>
      <c r="C31">
        <f t="shared" si="1"/>
        <v>5</v>
      </c>
      <c r="D31">
        <f t="shared" si="5"/>
        <v>187</v>
      </c>
      <c r="E31">
        <v>8</v>
      </c>
      <c r="F31">
        <f t="shared" si="6"/>
        <v>333</v>
      </c>
      <c r="G31">
        <f t="shared" si="7"/>
        <v>327</v>
      </c>
      <c r="H31">
        <f t="shared" si="2"/>
        <v>330</v>
      </c>
      <c r="I31">
        <f t="shared" si="3"/>
        <v>-6</v>
      </c>
    </row>
    <row r="32" spans="1:9" x14ac:dyDescent="0.2">
      <c r="A32">
        <f t="shared" si="4"/>
        <v>30</v>
      </c>
      <c r="B32">
        <f t="shared" si="0"/>
        <v>3</v>
      </c>
      <c r="C32">
        <f t="shared" si="1"/>
        <v>6</v>
      </c>
      <c r="D32">
        <f t="shared" si="5"/>
        <v>190</v>
      </c>
      <c r="E32">
        <v>3</v>
      </c>
      <c r="F32">
        <f t="shared" si="6"/>
        <v>347</v>
      </c>
      <c r="G32">
        <f t="shared" si="7"/>
        <v>353</v>
      </c>
      <c r="H32">
        <f t="shared" si="2"/>
        <v>350</v>
      </c>
      <c r="I32">
        <f t="shared" si="3"/>
        <v>6</v>
      </c>
    </row>
    <row r="33" spans="1:9" x14ac:dyDescent="0.2">
      <c r="A33">
        <f t="shared" si="4"/>
        <v>31</v>
      </c>
      <c r="B33">
        <f t="shared" si="0"/>
        <v>3</v>
      </c>
      <c r="C33">
        <f t="shared" si="1"/>
        <v>7</v>
      </c>
      <c r="D33">
        <f t="shared" si="5"/>
        <v>198</v>
      </c>
      <c r="E33">
        <v>8</v>
      </c>
      <c r="F33">
        <f t="shared" si="6"/>
        <v>353</v>
      </c>
      <c r="G33">
        <f t="shared" si="7"/>
        <v>347</v>
      </c>
      <c r="H33">
        <f t="shared" si="2"/>
        <v>350</v>
      </c>
      <c r="I33">
        <f t="shared" si="3"/>
        <v>-6</v>
      </c>
    </row>
    <row r="34" spans="1:9" x14ac:dyDescent="0.2">
      <c r="A34">
        <f t="shared" si="4"/>
        <v>32</v>
      </c>
      <c r="B34">
        <f t="shared" si="0"/>
        <v>4</v>
      </c>
      <c r="C34">
        <f t="shared" si="1"/>
        <v>0</v>
      </c>
      <c r="D34">
        <f t="shared" si="5"/>
        <v>202</v>
      </c>
      <c r="E34">
        <v>4</v>
      </c>
      <c r="F34">
        <f>MOD(A34,2)*(F33+6)+MOD(A34+1,2)*(F33-20-6)</f>
        <v>327</v>
      </c>
      <c r="G34">
        <f>MOD(A34,2)*(G33-6)+MOD(A34+1,2)*(G33-20+6)</f>
        <v>333</v>
      </c>
      <c r="H34">
        <f t="shared" si="2"/>
        <v>330</v>
      </c>
      <c r="I34">
        <f t="shared" si="3"/>
        <v>6</v>
      </c>
    </row>
    <row r="35" spans="1:9" x14ac:dyDescent="0.2">
      <c r="A35">
        <f t="shared" si="4"/>
        <v>33</v>
      </c>
      <c r="B35">
        <f t="shared" si="0"/>
        <v>4</v>
      </c>
      <c r="C35">
        <f t="shared" si="1"/>
        <v>1</v>
      </c>
      <c r="D35">
        <f t="shared" si="5"/>
        <v>210</v>
      </c>
      <c r="E35">
        <v>8</v>
      </c>
      <c r="F35">
        <f t="shared" ref="F35:F65" si="8">MOD(A35,2)*(F34+6)+MOD(A35+1,2)*(F34-20-6)</f>
        <v>333</v>
      </c>
      <c r="G35">
        <f t="shared" ref="G35:G65" si="9">MOD(A35,2)*(G34-6)+MOD(A35+1,2)*(G34-20+6)</f>
        <v>327</v>
      </c>
      <c r="H35">
        <f t="shared" si="2"/>
        <v>330</v>
      </c>
      <c r="I35">
        <f t="shared" si="3"/>
        <v>-6</v>
      </c>
    </row>
    <row r="36" spans="1:9" x14ac:dyDescent="0.2">
      <c r="A36">
        <f t="shared" si="4"/>
        <v>34</v>
      </c>
      <c r="B36">
        <f t="shared" si="0"/>
        <v>4</v>
      </c>
      <c r="C36">
        <f t="shared" si="1"/>
        <v>2</v>
      </c>
      <c r="D36">
        <f t="shared" si="5"/>
        <v>214</v>
      </c>
      <c r="E36">
        <f t="shared" ref="E36:E44" si="10">4+MOD(A36,2)*6</f>
        <v>4</v>
      </c>
      <c r="F36">
        <f t="shared" si="8"/>
        <v>307</v>
      </c>
      <c r="G36">
        <f t="shared" si="9"/>
        <v>313</v>
      </c>
      <c r="H36">
        <f t="shared" si="2"/>
        <v>310</v>
      </c>
      <c r="I36">
        <f t="shared" si="3"/>
        <v>6</v>
      </c>
    </row>
    <row r="37" spans="1:9" x14ac:dyDescent="0.2">
      <c r="A37">
        <f t="shared" si="4"/>
        <v>35</v>
      </c>
      <c r="B37">
        <f t="shared" si="0"/>
        <v>4</v>
      </c>
      <c r="C37">
        <f t="shared" si="1"/>
        <v>3</v>
      </c>
      <c r="D37">
        <f t="shared" si="5"/>
        <v>222</v>
      </c>
      <c r="E37">
        <v>8</v>
      </c>
      <c r="F37">
        <f t="shared" si="8"/>
        <v>313</v>
      </c>
      <c r="G37">
        <f t="shared" si="9"/>
        <v>307</v>
      </c>
      <c r="H37">
        <f t="shared" si="2"/>
        <v>310</v>
      </c>
      <c r="I37">
        <f t="shared" si="3"/>
        <v>-6</v>
      </c>
    </row>
    <row r="38" spans="1:9" x14ac:dyDescent="0.2">
      <c r="A38">
        <f t="shared" si="4"/>
        <v>36</v>
      </c>
      <c r="B38">
        <f t="shared" si="0"/>
        <v>4</v>
      </c>
      <c r="C38">
        <f t="shared" si="1"/>
        <v>4</v>
      </c>
      <c r="D38">
        <f t="shared" si="5"/>
        <v>226</v>
      </c>
      <c r="E38">
        <f t="shared" si="10"/>
        <v>4</v>
      </c>
      <c r="F38">
        <f t="shared" si="8"/>
        <v>287</v>
      </c>
      <c r="G38">
        <f t="shared" si="9"/>
        <v>293</v>
      </c>
      <c r="H38">
        <f t="shared" si="2"/>
        <v>290</v>
      </c>
      <c r="I38">
        <f t="shared" si="3"/>
        <v>6</v>
      </c>
    </row>
    <row r="39" spans="1:9" x14ac:dyDescent="0.2">
      <c r="A39">
        <f t="shared" si="4"/>
        <v>37</v>
      </c>
      <c r="B39">
        <f t="shared" si="0"/>
        <v>4</v>
      </c>
      <c r="C39">
        <f t="shared" si="1"/>
        <v>5</v>
      </c>
      <c r="D39">
        <f t="shared" si="5"/>
        <v>234</v>
      </c>
      <c r="E39">
        <v>8</v>
      </c>
      <c r="F39">
        <f t="shared" si="8"/>
        <v>293</v>
      </c>
      <c r="G39">
        <f t="shared" si="9"/>
        <v>287</v>
      </c>
      <c r="H39">
        <f t="shared" si="2"/>
        <v>290</v>
      </c>
      <c r="I39">
        <f t="shared" si="3"/>
        <v>-6</v>
      </c>
    </row>
    <row r="40" spans="1:9" x14ac:dyDescent="0.2">
      <c r="A40">
        <f t="shared" si="4"/>
        <v>38</v>
      </c>
      <c r="B40">
        <f t="shared" si="0"/>
        <v>4</v>
      </c>
      <c r="C40">
        <f t="shared" si="1"/>
        <v>6</v>
      </c>
      <c r="D40">
        <f t="shared" si="5"/>
        <v>238</v>
      </c>
      <c r="E40">
        <f t="shared" si="10"/>
        <v>4</v>
      </c>
      <c r="F40">
        <f t="shared" si="8"/>
        <v>267</v>
      </c>
      <c r="G40">
        <f t="shared" si="9"/>
        <v>273</v>
      </c>
      <c r="H40">
        <f t="shared" si="2"/>
        <v>270</v>
      </c>
      <c r="I40">
        <f t="shared" si="3"/>
        <v>6</v>
      </c>
    </row>
    <row r="41" spans="1:9" x14ac:dyDescent="0.2">
      <c r="A41">
        <f t="shared" si="4"/>
        <v>39</v>
      </c>
      <c r="B41">
        <f t="shared" si="0"/>
        <v>4</v>
      </c>
      <c r="C41">
        <f t="shared" si="1"/>
        <v>7</v>
      </c>
      <c r="D41">
        <f t="shared" si="5"/>
        <v>246</v>
      </c>
      <c r="E41">
        <v>8</v>
      </c>
      <c r="F41">
        <f t="shared" si="8"/>
        <v>273</v>
      </c>
      <c r="G41">
        <f t="shared" si="9"/>
        <v>267</v>
      </c>
      <c r="H41">
        <f t="shared" si="2"/>
        <v>270</v>
      </c>
      <c r="I41">
        <f t="shared" si="3"/>
        <v>-6</v>
      </c>
    </row>
    <row r="42" spans="1:9" x14ac:dyDescent="0.2">
      <c r="A42">
        <f t="shared" si="4"/>
        <v>40</v>
      </c>
      <c r="B42">
        <f t="shared" si="0"/>
        <v>5</v>
      </c>
      <c r="C42">
        <f t="shared" si="1"/>
        <v>0</v>
      </c>
      <c r="D42">
        <f t="shared" si="5"/>
        <v>250</v>
      </c>
      <c r="E42">
        <f t="shared" si="10"/>
        <v>4</v>
      </c>
      <c r="F42">
        <f t="shared" si="8"/>
        <v>247</v>
      </c>
      <c r="G42">
        <f t="shared" si="9"/>
        <v>253</v>
      </c>
      <c r="H42">
        <f t="shared" si="2"/>
        <v>250</v>
      </c>
      <c r="I42">
        <f t="shared" si="3"/>
        <v>6</v>
      </c>
    </row>
    <row r="43" spans="1:9" x14ac:dyDescent="0.2">
      <c r="A43">
        <f t="shared" si="4"/>
        <v>41</v>
      </c>
      <c r="B43">
        <f t="shared" si="0"/>
        <v>5</v>
      </c>
      <c r="C43">
        <f t="shared" si="1"/>
        <v>1</v>
      </c>
      <c r="D43">
        <f t="shared" si="5"/>
        <v>258</v>
      </c>
      <c r="E43">
        <v>8</v>
      </c>
      <c r="F43">
        <f t="shared" si="8"/>
        <v>253</v>
      </c>
      <c r="G43">
        <f t="shared" si="9"/>
        <v>247</v>
      </c>
      <c r="H43">
        <f t="shared" si="2"/>
        <v>250</v>
      </c>
      <c r="I43">
        <f t="shared" si="3"/>
        <v>-6</v>
      </c>
    </row>
    <row r="44" spans="1:9" x14ac:dyDescent="0.2">
      <c r="A44">
        <f t="shared" si="4"/>
        <v>42</v>
      </c>
      <c r="B44">
        <f t="shared" si="0"/>
        <v>5</v>
      </c>
      <c r="C44">
        <f t="shared" si="1"/>
        <v>2</v>
      </c>
      <c r="D44">
        <f t="shared" si="5"/>
        <v>262</v>
      </c>
      <c r="E44">
        <f t="shared" si="10"/>
        <v>4</v>
      </c>
      <c r="F44">
        <f t="shared" si="8"/>
        <v>227</v>
      </c>
      <c r="G44">
        <f t="shared" si="9"/>
        <v>233</v>
      </c>
      <c r="H44">
        <f t="shared" si="2"/>
        <v>230</v>
      </c>
      <c r="I44">
        <f t="shared" si="3"/>
        <v>6</v>
      </c>
    </row>
    <row r="45" spans="1:9" x14ac:dyDescent="0.2">
      <c r="A45">
        <f t="shared" si="4"/>
        <v>43</v>
      </c>
      <c r="B45">
        <f t="shared" si="0"/>
        <v>5</v>
      </c>
      <c r="C45">
        <f t="shared" si="1"/>
        <v>3</v>
      </c>
      <c r="D45">
        <f t="shared" si="5"/>
        <v>270</v>
      </c>
      <c r="E45">
        <v>8</v>
      </c>
      <c r="F45">
        <f t="shared" si="8"/>
        <v>233</v>
      </c>
      <c r="G45">
        <f t="shared" si="9"/>
        <v>227</v>
      </c>
      <c r="H45">
        <f t="shared" si="2"/>
        <v>230</v>
      </c>
      <c r="I45">
        <f t="shared" si="3"/>
        <v>-6</v>
      </c>
    </row>
    <row r="46" spans="1:9" x14ac:dyDescent="0.2">
      <c r="A46">
        <f t="shared" si="4"/>
        <v>44</v>
      </c>
      <c r="B46">
        <f t="shared" si="0"/>
        <v>5</v>
      </c>
      <c r="C46">
        <f t="shared" si="1"/>
        <v>4</v>
      </c>
      <c r="D46">
        <f t="shared" si="5"/>
        <v>274</v>
      </c>
      <c r="E46">
        <v>4</v>
      </c>
      <c r="F46">
        <f t="shared" si="8"/>
        <v>207</v>
      </c>
      <c r="G46">
        <f t="shared" si="9"/>
        <v>213</v>
      </c>
      <c r="H46">
        <f t="shared" si="2"/>
        <v>210</v>
      </c>
      <c r="I46">
        <f t="shared" si="3"/>
        <v>6</v>
      </c>
    </row>
    <row r="47" spans="1:9" x14ac:dyDescent="0.2">
      <c r="A47">
        <f t="shared" si="4"/>
        <v>45</v>
      </c>
      <c r="B47">
        <f t="shared" si="0"/>
        <v>5</v>
      </c>
      <c r="C47">
        <f t="shared" si="1"/>
        <v>5</v>
      </c>
      <c r="D47">
        <f t="shared" si="5"/>
        <v>282</v>
      </c>
      <c r="E47">
        <v>8</v>
      </c>
      <c r="F47">
        <f t="shared" si="8"/>
        <v>213</v>
      </c>
      <c r="G47">
        <f t="shared" si="9"/>
        <v>207</v>
      </c>
      <c r="H47">
        <f t="shared" si="2"/>
        <v>210</v>
      </c>
      <c r="I47">
        <f t="shared" si="3"/>
        <v>-6</v>
      </c>
    </row>
    <row r="48" spans="1:9" x14ac:dyDescent="0.2">
      <c r="A48">
        <f t="shared" si="4"/>
        <v>46</v>
      </c>
      <c r="B48">
        <f t="shared" si="0"/>
        <v>5</v>
      </c>
      <c r="C48">
        <f t="shared" si="1"/>
        <v>6</v>
      </c>
      <c r="D48">
        <f t="shared" si="5"/>
        <v>288</v>
      </c>
      <c r="E48">
        <v>6</v>
      </c>
      <c r="F48">
        <f t="shared" si="8"/>
        <v>187</v>
      </c>
      <c r="G48">
        <f t="shared" si="9"/>
        <v>193</v>
      </c>
      <c r="H48">
        <f t="shared" si="2"/>
        <v>190</v>
      </c>
      <c r="I48">
        <f t="shared" si="3"/>
        <v>6</v>
      </c>
    </row>
    <row r="49" spans="1:9" x14ac:dyDescent="0.2">
      <c r="A49">
        <f t="shared" si="4"/>
        <v>47</v>
      </c>
      <c r="B49">
        <f t="shared" si="0"/>
        <v>5</v>
      </c>
      <c r="C49">
        <f t="shared" si="1"/>
        <v>7</v>
      </c>
      <c r="D49">
        <f t="shared" si="5"/>
        <v>296</v>
      </c>
      <c r="E49">
        <v>8</v>
      </c>
      <c r="F49">
        <f t="shared" si="8"/>
        <v>193</v>
      </c>
      <c r="G49">
        <f t="shared" si="9"/>
        <v>187</v>
      </c>
      <c r="H49">
        <f t="shared" si="2"/>
        <v>190</v>
      </c>
      <c r="I49">
        <f t="shared" si="3"/>
        <v>-6</v>
      </c>
    </row>
    <row r="50" spans="1:9" x14ac:dyDescent="0.2">
      <c r="A50">
        <f t="shared" si="4"/>
        <v>48</v>
      </c>
      <c r="B50">
        <f t="shared" si="0"/>
        <v>6</v>
      </c>
      <c r="C50">
        <f t="shared" si="1"/>
        <v>0</v>
      </c>
      <c r="D50">
        <f t="shared" si="5"/>
        <v>304</v>
      </c>
      <c r="E50">
        <v>8</v>
      </c>
      <c r="F50">
        <f t="shared" si="8"/>
        <v>167</v>
      </c>
      <c r="G50">
        <f t="shared" si="9"/>
        <v>173</v>
      </c>
      <c r="H50">
        <f t="shared" si="2"/>
        <v>170</v>
      </c>
      <c r="I50">
        <f t="shared" si="3"/>
        <v>6</v>
      </c>
    </row>
    <row r="51" spans="1:9" x14ac:dyDescent="0.2">
      <c r="A51">
        <f>A50+1</f>
        <v>49</v>
      </c>
      <c r="B51">
        <f t="shared" si="0"/>
        <v>6</v>
      </c>
      <c r="C51">
        <f t="shared" si="1"/>
        <v>1</v>
      </c>
      <c r="D51">
        <f t="shared" si="5"/>
        <v>312</v>
      </c>
      <c r="E51">
        <v>8</v>
      </c>
      <c r="F51">
        <f t="shared" si="8"/>
        <v>173</v>
      </c>
      <c r="G51">
        <f t="shared" si="9"/>
        <v>167</v>
      </c>
      <c r="H51">
        <f t="shared" si="2"/>
        <v>170</v>
      </c>
      <c r="I51">
        <f t="shared" si="3"/>
        <v>-6</v>
      </c>
    </row>
    <row r="52" spans="1:9" x14ac:dyDescent="0.2">
      <c r="A52">
        <f t="shared" si="4"/>
        <v>50</v>
      </c>
      <c r="B52">
        <f t="shared" si="0"/>
        <v>6</v>
      </c>
      <c r="C52">
        <f t="shared" si="1"/>
        <v>2</v>
      </c>
      <c r="D52">
        <f t="shared" si="5"/>
        <v>320</v>
      </c>
      <c r="E52">
        <v>8</v>
      </c>
      <c r="F52">
        <f t="shared" si="8"/>
        <v>147</v>
      </c>
      <c r="G52">
        <f t="shared" si="9"/>
        <v>153</v>
      </c>
      <c r="H52">
        <f t="shared" si="2"/>
        <v>150</v>
      </c>
      <c r="I52">
        <f t="shared" si="3"/>
        <v>6</v>
      </c>
    </row>
    <row r="53" spans="1:9" x14ac:dyDescent="0.2">
      <c r="A53">
        <f t="shared" si="4"/>
        <v>51</v>
      </c>
      <c r="B53">
        <f t="shared" si="0"/>
        <v>6</v>
      </c>
      <c r="C53">
        <f t="shared" si="1"/>
        <v>3</v>
      </c>
      <c r="D53">
        <f t="shared" si="5"/>
        <v>328</v>
      </c>
      <c r="E53">
        <v>8</v>
      </c>
      <c r="F53">
        <f t="shared" si="8"/>
        <v>153</v>
      </c>
      <c r="G53">
        <f t="shared" si="9"/>
        <v>147</v>
      </c>
      <c r="H53">
        <f t="shared" si="2"/>
        <v>150</v>
      </c>
      <c r="I53">
        <f t="shared" si="3"/>
        <v>-6</v>
      </c>
    </row>
    <row r="54" spans="1:9" x14ac:dyDescent="0.2">
      <c r="A54">
        <f t="shared" si="4"/>
        <v>52</v>
      </c>
      <c r="B54">
        <f t="shared" si="0"/>
        <v>6</v>
      </c>
      <c r="C54">
        <f t="shared" si="1"/>
        <v>4</v>
      </c>
      <c r="D54">
        <f t="shared" si="5"/>
        <v>340</v>
      </c>
      <c r="E54">
        <v>12</v>
      </c>
      <c r="F54">
        <f t="shared" si="8"/>
        <v>127</v>
      </c>
      <c r="G54">
        <f t="shared" si="9"/>
        <v>133</v>
      </c>
      <c r="H54">
        <f t="shared" si="2"/>
        <v>130</v>
      </c>
      <c r="I54">
        <f t="shared" si="3"/>
        <v>6</v>
      </c>
    </row>
    <row r="55" spans="1:9" x14ac:dyDescent="0.2">
      <c r="A55">
        <f t="shared" si="4"/>
        <v>53</v>
      </c>
      <c r="B55">
        <f t="shared" si="0"/>
        <v>6</v>
      </c>
      <c r="C55">
        <f t="shared" si="1"/>
        <v>5</v>
      </c>
      <c r="D55">
        <f t="shared" si="5"/>
        <v>348</v>
      </c>
      <c r="E55">
        <v>8</v>
      </c>
      <c r="F55">
        <f t="shared" si="8"/>
        <v>133</v>
      </c>
      <c r="G55">
        <f t="shared" si="9"/>
        <v>127</v>
      </c>
      <c r="H55">
        <f t="shared" si="2"/>
        <v>130</v>
      </c>
      <c r="I55">
        <f t="shared" si="3"/>
        <v>-6</v>
      </c>
    </row>
    <row r="56" spans="1:9" x14ac:dyDescent="0.2">
      <c r="A56">
        <f t="shared" si="4"/>
        <v>54</v>
      </c>
      <c r="B56">
        <f t="shared" si="0"/>
        <v>6</v>
      </c>
      <c r="C56">
        <f t="shared" si="1"/>
        <v>6</v>
      </c>
      <c r="D56">
        <f t="shared" si="5"/>
        <v>360</v>
      </c>
      <c r="E56">
        <v>12</v>
      </c>
      <c r="F56">
        <f t="shared" si="8"/>
        <v>107</v>
      </c>
      <c r="G56">
        <f t="shared" si="9"/>
        <v>113</v>
      </c>
      <c r="H56">
        <f t="shared" si="2"/>
        <v>110</v>
      </c>
      <c r="I56">
        <f t="shared" si="3"/>
        <v>6</v>
      </c>
    </row>
    <row r="57" spans="1:9" x14ac:dyDescent="0.2">
      <c r="A57">
        <f t="shared" si="4"/>
        <v>55</v>
      </c>
      <c r="B57">
        <f t="shared" si="0"/>
        <v>6</v>
      </c>
      <c r="C57">
        <f t="shared" si="1"/>
        <v>7</v>
      </c>
      <c r="D57">
        <f t="shared" si="5"/>
        <v>368</v>
      </c>
      <c r="E57">
        <v>8</v>
      </c>
      <c r="F57">
        <f t="shared" si="8"/>
        <v>113</v>
      </c>
      <c r="G57">
        <f t="shared" si="9"/>
        <v>107</v>
      </c>
      <c r="H57">
        <f t="shared" si="2"/>
        <v>110</v>
      </c>
      <c r="I57">
        <f t="shared" si="3"/>
        <v>-6</v>
      </c>
    </row>
    <row r="58" spans="1:9" x14ac:dyDescent="0.2">
      <c r="A58">
        <f t="shared" si="4"/>
        <v>56</v>
      </c>
      <c r="B58">
        <f t="shared" si="0"/>
        <v>7</v>
      </c>
      <c r="C58">
        <f t="shared" si="1"/>
        <v>0</v>
      </c>
      <c r="D58">
        <f t="shared" si="5"/>
        <v>384</v>
      </c>
      <c r="E58">
        <v>16</v>
      </c>
      <c r="F58">
        <f t="shared" si="8"/>
        <v>87</v>
      </c>
      <c r="G58">
        <f t="shared" si="9"/>
        <v>93</v>
      </c>
      <c r="H58">
        <f t="shared" si="2"/>
        <v>90</v>
      </c>
      <c r="I58">
        <f t="shared" si="3"/>
        <v>6</v>
      </c>
    </row>
    <row r="59" spans="1:9" x14ac:dyDescent="0.2">
      <c r="A59">
        <f t="shared" si="4"/>
        <v>57</v>
      </c>
      <c r="B59">
        <f t="shared" si="0"/>
        <v>7</v>
      </c>
      <c r="C59">
        <f t="shared" si="1"/>
        <v>1</v>
      </c>
      <c r="D59">
        <f t="shared" si="5"/>
        <v>396</v>
      </c>
      <c r="E59">
        <v>12</v>
      </c>
      <c r="F59">
        <f t="shared" si="8"/>
        <v>93</v>
      </c>
      <c r="G59">
        <f t="shared" si="9"/>
        <v>87</v>
      </c>
      <c r="H59">
        <f t="shared" si="2"/>
        <v>90</v>
      </c>
      <c r="I59">
        <f t="shared" si="3"/>
        <v>-6</v>
      </c>
    </row>
    <row r="60" spans="1:9" x14ac:dyDescent="0.2">
      <c r="A60">
        <f t="shared" si="4"/>
        <v>58</v>
      </c>
      <c r="B60">
        <f t="shared" si="0"/>
        <v>7</v>
      </c>
      <c r="C60">
        <f t="shared" si="1"/>
        <v>2</v>
      </c>
      <c r="D60">
        <f t="shared" si="5"/>
        <v>420</v>
      </c>
      <c r="E60">
        <v>24</v>
      </c>
      <c r="F60">
        <f t="shared" si="8"/>
        <v>67</v>
      </c>
      <c r="G60">
        <f t="shared" si="9"/>
        <v>73</v>
      </c>
      <c r="H60">
        <f t="shared" si="2"/>
        <v>70</v>
      </c>
      <c r="I60">
        <f t="shared" si="3"/>
        <v>6</v>
      </c>
    </row>
    <row r="61" spans="1:9" x14ac:dyDescent="0.2">
      <c r="A61">
        <f t="shared" si="4"/>
        <v>59</v>
      </c>
      <c r="B61">
        <f t="shared" si="0"/>
        <v>7</v>
      </c>
      <c r="C61">
        <f t="shared" si="1"/>
        <v>3</v>
      </c>
      <c r="D61">
        <f t="shared" si="5"/>
        <v>440</v>
      </c>
      <c r="E61">
        <v>20</v>
      </c>
      <c r="F61">
        <f t="shared" si="8"/>
        <v>73</v>
      </c>
      <c r="G61">
        <f t="shared" si="9"/>
        <v>67</v>
      </c>
      <c r="H61">
        <f t="shared" si="2"/>
        <v>70</v>
      </c>
      <c r="I61">
        <f t="shared" si="3"/>
        <v>-6</v>
      </c>
    </row>
    <row r="62" spans="1:9" x14ac:dyDescent="0.2">
      <c r="A62">
        <f t="shared" si="4"/>
        <v>60</v>
      </c>
      <c r="B62">
        <f t="shared" si="0"/>
        <v>7</v>
      </c>
      <c r="C62">
        <f t="shared" si="1"/>
        <v>4</v>
      </c>
      <c r="D62">
        <f t="shared" si="5"/>
        <v>464</v>
      </c>
      <c r="E62">
        <v>24</v>
      </c>
      <c r="F62">
        <f t="shared" si="8"/>
        <v>47</v>
      </c>
      <c r="G62">
        <f t="shared" si="9"/>
        <v>53</v>
      </c>
      <c r="H62">
        <f t="shared" si="2"/>
        <v>50</v>
      </c>
      <c r="I62">
        <f t="shared" si="3"/>
        <v>6</v>
      </c>
    </row>
    <row r="63" spans="1:9" x14ac:dyDescent="0.2">
      <c r="A63">
        <f t="shared" si="4"/>
        <v>61</v>
      </c>
      <c r="B63">
        <f t="shared" si="0"/>
        <v>7</v>
      </c>
      <c r="C63">
        <f t="shared" si="1"/>
        <v>5</v>
      </c>
      <c r="D63">
        <f t="shared" si="5"/>
        <v>488</v>
      </c>
      <c r="E63">
        <v>24</v>
      </c>
      <c r="F63">
        <f t="shared" si="8"/>
        <v>53</v>
      </c>
      <c r="G63">
        <f t="shared" si="9"/>
        <v>47</v>
      </c>
      <c r="H63">
        <f t="shared" si="2"/>
        <v>50</v>
      </c>
      <c r="I63">
        <f t="shared" si="3"/>
        <v>-6</v>
      </c>
    </row>
    <row r="64" spans="1:9" x14ac:dyDescent="0.2">
      <c r="A64">
        <f t="shared" si="4"/>
        <v>62</v>
      </c>
      <c r="B64">
        <f t="shared" si="0"/>
        <v>7</v>
      </c>
      <c r="C64">
        <f t="shared" si="1"/>
        <v>6</v>
      </c>
      <c r="D64">
        <f t="shared" si="5"/>
        <v>489</v>
      </c>
      <c r="E64">
        <v>1</v>
      </c>
      <c r="F64">
        <v>35</v>
      </c>
      <c r="G64">
        <v>35</v>
      </c>
      <c r="H64">
        <f t="shared" si="2"/>
        <v>35</v>
      </c>
      <c r="I64">
        <f t="shared" si="3"/>
        <v>0</v>
      </c>
    </row>
    <row r="65" spans="1:9" x14ac:dyDescent="0.2">
      <c r="A65">
        <f t="shared" si="4"/>
        <v>63</v>
      </c>
      <c r="B65">
        <f t="shared" si="0"/>
        <v>7</v>
      </c>
      <c r="C65">
        <f t="shared" si="1"/>
        <v>7</v>
      </c>
      <c r="D65">
        <f t="shared" si="5"/>
        <v>490</v>
      </c>
      <c r="E65">
        <v>1</v>
      </c>
      <c r="F65">
        <v>35</v>
      </c>
      <c r="G65">
        <v>35</v>
      </c>
      <c r="H65">
        <f t="shared" si="2"/>
        <v>35</v>
      </c>
      <c r="I65">
        <f t="shared" si="3"/>
        <v>0</v>
      </c>
    </row>
  </sheetData>
  <pageMargins left="0.7" right="0.7" top="0.75" bottom="0.75" header="0.3" footer="0.3"/>
  <pageSetup scale="65" fitToHeight="2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5"/>
  <sheetViews>
    <sheetView workbookViewId="0">
      <selection activeCell="H1" sqref="H1:H1048576"/>
    </sheetView>
  </sheetViews>
  <sheetFormatPr baseColWidth="10" defaultRowHeight="16" x14ac:dyDescent="0.2"/>
  <sheetData>
    <row r="1" spans="1:9" s="1" customFormat="1" x14ac:dyDescent="0.2">
      <c r="A1" s="1" t="s">
        <v>8</v>
      </c>
      <c r="B1" s="1" t="s">
        <v>6</v>
      </c>
      <c r="C1" s="1" t="s">
        <v>7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 x14ac:dyDescent="0.2">
      <c r="A2">
        <v>0</v>
      </c>
      <c r="B2">
        <f t="shared" ref="B2:B65" si="0">QUOTIENT(A2,8)</f>
        <v>0</v>
      </c>
      <c r="C2">
        <f t="shared" ref="C2:C65" si="1">MOD(A2,8)</f>
        <v>0</v>
      </c>
      <c r="D2">
        <v>4</v>
      </c>
      <c r="E2">
        <v>4</v>
      </c>
      <c r="F2">
        <v>47</v>
      </c>
      <c r="G2">
        <v>53</v>
      </c>
      <c r="H2">
        <f t="shared" ref="H2:H65" si="2">AVERAGE(F2:G2)</f>
        <v>50</v>
      </c>
      <c r="I2">
        <f t="shared" ref="I2:I65" si="3">G2-F2</f>
        <v>6</v>
      </c>
    </row>
    <row r="3" spans="1:9" x14ac:dyDescent="0.2">
      <c r="A3">
        <f t="shared" ref="A3:A65" si="4">A2+1</f>
        <v>1</v>
      </c>
      <c r="B3">
        <f t="shared" si="0"/>
        <v>0</v>
      </c>
      <c r="C3">
        <f t="shared" si="1"/>
        <v>1</v>
      </c>
      <c r="D3">
        <f>D2+E3</f>
        <v>24</v>
      </c>
      <c r="E3">
        <v>20</v>
      </c>
      <c r="F3">
        <f>MOD(A3,2)*(F2+6)+MOD(A3+1,2)*(F2+22-6)</f>
        <v>53</v>
      </c>
      <c r="G3">
        <f>MOD(A3,2)*(G2-6)+MOD(A3+1,2)*(G2+22+6)</f>
        <v>47</v>
      </c>
      <c r="H3">
        <f t="shared" si="2"/>
        <v>50</v>
      </c>
      <c r="I3">
        <f t="shared" si="3"/>
        <v>-6</v>
      </c>
    </row>
    <row r="4" spans="1:9" x14ac:dyDescent="0.2">
      <c r="A4">
        <f t="shared" si="4"/>
        <v>2</v>
      </c>
      <c r="B4">
        <f t="shared" si="0"/>
        <v>0</v>
      </c>
      <c r="C4">
        <f t="shared" si="1"/>
        <v>2</v>
      </c>
      <c r="D4">
        <f t="shared" ref="D4:D65" si="5">D3+E4</f>
        <v>27</v>
      </c>
      <c r="E4">
        <v>3</v>
      </c>
      <c r="F4">
        <f t="shared" ref="F4:F65" si="6">MOD(A4,2)*(F3+6)+MOD(A4+1,2)*(F3+22-6)</f>
        <v>69</v>
      </c>
      <c r="G4">
        <f t="shared" ref="G4:G65" si="7">MOD(A4,2)*(G3-6)+MOD(A4+1,2)*(G3+22+6)</f>
        <v>75</v>
      </c>
      <c r="H4">
        <f t="shared" si="2"/>
        <v>72</v>
      </c>
      <c r="I4">
        <f t="shared" si="3"/>
        <v>6</v>
      </c>
    </row>
    <row r="5" spans="1:9" x14ac:dyDescent="0.2">
      <c r="A5">
        <f t="shared" si="4"/>
        <v>3</v>
      </c>
      <c r="B5">
        <f t="shared" si="0"/>
        <v>0</v>
      </c>
      <c r="C5">
        <f t="shared" si="1"/>
        <v>3</v>
      </c>
      <c r="D5">
        <f t="shared" si="5"/>
        <v>41</v>
      </c>
      <c r="E5">
        <v>14</v>
      </c>
      <c r="F5">
        <f t="shared" si="6"/>
        <v>75</v>
      </c>
      <c r="G5">
        <f t="shared" si="7"/>
        <v>69</v>
      </c>
      <c r="H5">
        <f t="shared" si="2"/>
        <v>72</v>
      </c>
      <c r="I5">
        <f t="shared" si="3"/>
        <v>-6</v>
      </c>
    </row>
    <row r="6" spans="1:9" x14ac:dyDescent="0.2">
      <c r="A6">
        <f t="shared" si="4"/>
        <v>4</v>
      </c>
      <c r="B6">
        <f t="shared" si="0"/>
        <v>0</v>
      </c>
      <c r="C6">
        <f t="shared" si="1"/>
        <v>4</v>
      </c>
      <c r="D6">
        <f t="shared" si="5"/>
        <v>44</v>
      </c>
      <c r="E6">
        <v>3</v>
      </c>
      <c r="F6">
        <f t="shared" si="6"/>
        <v>91</v>
      </c>
      <c r="G6">
        <f t="shared" si="7"/>
        <v>97</v>
      </c>
      <c r="H6">
        <f t="shared" si="2"/>
        <v>94</v>
      </c>
      <c r="I6">
        <f t="shared" si="3"/>
        <v>6</v>
      </c>
    </row>
    <row r="7" spans="1:9" x14ac:dyDescent="0.2">
      <c r="A7">
        <f t="shared" si="4"/>
        <v>5</v>
      </c>
      <c r="B7">
        <f t="shared" si="0"/>
        <v>0</v>
      </c>
      <c r="C7">
        <f t="shared" si="1"/>
        <v>5</v>
      </c>
      <c r="D7">
        <f t="shared" si="5"/>
        <v>55</v>
      </c>
      <c r="E7">
        <v>11</v>
      </c>
      <c r="F7">
        <f t="shared" si="6"/>
        <v>97</v>
      </c>
      <c r="G7">
        <f t="shared" si="7"/>
        <v>91</v>
      </c>
      <c r="H7">
        <f t="shared" si="2"/>
        <v>94</v>
      </c>
      <c r="I7">
        <f>G5-F5</f>
        <v>-6</v>
      </c>
    </row>
    <row r="8" spans="1:9" x14ac:dyDescent="0.2">
      <c r="A8">
        <f t="shared" si="4"/>
        <v>6</v>
      </c>
      <c r="B8">
        <f t="shared" si="0"/>
        <v>0</v>
      </c>
      <c r="C8">
        <f t="shared" si="1"/>
        <v>6</v>
      </c>
      <c r="D8">
        <f t="shared" si="5"/>
        <v>58</v>
      </c>
      <c r="E8">
        <v>3</v>
      </c>
      <c r="F8">
        <f t="shared" si="6"/>
        <v>113</v>
      </c>
      <c r="G8">
        <f t="shared" si="7"/>
        <v>119</v>
      </c>
      <c r="H8">
        <f t="shared" si="2"/>
        <v>116</v>
      </c>
      <c r="I8">
        <f t="shared" si="3"/>
        <v>6</v>
      </c>
    </row>
    <row r="9" spans="1:9" x14ac:dyDescent="0.2">
      <c r="A9">
        <f t="shared" si="4"/>
        <v>7</v>
      </c>
      <c r="B9">
        <f t="shared" si="0"/>
        <v>0</v>
      </c>
      <c r="C9">
        <f t="shared" si="1"/>
        <v>7</v>
      </c>
      <c r="D9">
        <f t="shared" si="5"/>
        <v>66</v>
      </c>
      <c r="E9">
        <v>8</v>
      </c>
      <c r="F9">
        <f t="shared" si="6"/>
        <v>119</v>
      </c>
      <c r="G9">
        <f t="shared" si="7"/>
        <v>113</v>
      </c>
      <c r="H9">
        <f t="shared" si="2"/>
        <v>116</v>
      </c>
      <c r="I9">
        <f t="shared" si="3"/>
        <v>-6</v>
      </c>
    </row>
    <row r="10" spans="1:9" x14ac:dyDescent="0.2">
      <c r="A10">
        <f t="shared" si="4"/>
        <v>8</v>
      </c>
      <c r="B10">
        <f t="shared" si="0"/>
        <v>1</v>
      </c>
      <c r="C10">
        <f t="shared" si="1"/>
        <v>0</v>
      </c>
      <c r="D10">
        <f t="shared" si="5"/>
        <v>69</v>
      </c>
      <c r="E10">
        <v>3</v>
      </c>
      <c r="F10">
        <f t="shared" si="6"/>
        <v>135</v>
      </c>
      <c r="G10">
        <f t="shared" si="7"/>
        <v>141</v>
      </c>
      <c r="H10">
        <f t="shared" si="2"/>
        <v>138</v>
      </c>
      <c r="I10">
        <f t="shared" si="3"/>
        <v>6</v>
      </c>
    </row>
    <row r="11" spans="1:9" x14ac:dyDescent="0.2">
      <c r="A11">
        <f t="shared" si="4"/>
        <v>9</v>
      </c>
      <c r="B11">
        <f t="shared" si="0"/>
        <v>1</v>
      </c>
      <c r="C11">
        <f t="shared" si="1"/>
        <v>1</v>
      </c>
      <c r="D11">
        <f t="shared" si="5"/>
        <v>77</v>
      </c>
      <c r="E11">
        <v>8</v>
      </c>
      <c r="F11">
        <f t="shared" si="6"/>
        <v>141</v>
      </c>
      <c r="G11">
        <f t="shared" si="7"/>
        <v>135</v>
      </c>
      <c r="H11">
        <f t="shared" si="2"/>
        <v>138</v>
      </c>
      <c r="I11">
        <f t="shared" si="3"/>
        <v>-6</v>
      </c>
    </row>
    <row r="12" spans="1:9" x14ac:dyDescent="0.2">
      <c r="A12">
        <f t="shared" si="4"/>
        <v>10</v>
      </c>
      <c r="B12">
        <f t="shared" si="0"/>
        <v>1</v>
      </c>
      <c r="C12">
        <f t="shared" si="1"/>
        <v>2</v>
      </c>
      <c r="D12">
        <f t="shared" si="5"/>
        <v>80</v>
      </c>
      <c r="E12">
        <v>3</v>
      </c>
      <c r="F12">
        <f t="shared" si="6"/>
        <v>157</v>
      </c>
      <c r="G12">
        <f t="shared" si="7"/>
        <v>163</v>
      </c>
      <c r="H12">
        <f t="shared" si="2"/>
        <v>160</v>
      </c>
      <c r="I12">
        <f t="shared" si="3"/>
        <v>6</v>
      </c>
    </row>
    <row r="13" spans="1:9" x14ac:dyDescent="0.2">
      <c r="A13">
        <f t="shared" si="4"/>
        <v>11</v>
      </c>
      <c r="B13">
        <f t="shared" si="0"/>
        <v>1</v>
      </c>
      <c r="C13">
        <f t="shared" si="1"/>
        <v>3</v>
      </c>
      <c r="D13">
        <f t="shared" si="5"/>
        <v>88</v>
      </c>
      <c r="E13">
        <v>8</v>
      </c>
      <c r="F13">
        <f t="shared" si="6"/>
        <v>163</v>
      </c>
      <c r="G13">
        <f t="shared" si="7"/>
        <v>157</v>
      </c>
      <c r="H13">
        <f t="shared" si="2"/>
        <v>160</v>
      </c>
      <c r="I13">
        <f t="shared" si="3"/>
        <v>-6</v>
      </c>
    </row>
    <row r="14" spans="1:9" x14ac:dyDescent="0.2">
      <c r="A14">
        <f t="shared" si="4"/>
        <v>12</v>
      </c>
      <c r="B14">
        <f t="shared" si="0"/>
        <v>1</v>
      </c>
      <c r="C14">
        <f t="shared" si="1"/>
        <v>4</v>
      </c>
      <c r="D14">
        <f t="shared" si="5"/>
        <v>91</v>
      </c>
      <c r="E14">
        <v>3</v>
      </c>
      <c r="F14">
        <f t="shared" si="6"/>
        <v>179</v>
      </c>
      <c r="G14">
        <f t="shared" si="7"/>
        <v>185</v>
      </c>
      <c r="H14">
        <f t="shared" si="2"/>
        <v>182</v>
      </c>
      <c r="I14">
        <f t="shared" si="3"/>
        <v>6</v>
      </c>
    </row>
    <row r="15" spans="1:9" x14ac:dyDescent="0.2">
      <c r="A15">
        <f t="shared" si="4"/>
        <v>13</v>
      </c>
      <c r="B15">
        <f t="shared" si="0"/>
        <v>1</v>
      </c>
      <c r="C15">
        <f t="shared" si="1"/>
        <v>5</v>
      </c>
      <c r="D15">
        <f t="shared" si="5"/>
        <v>99</v>
      </c>
      <c r="E15">
        <v>8</v>
      </c>
      <c r="F15">
        <f t="shared" si="6"/>
        <v>185</v>
      </c>
      <c r="G15">
        <f t="shared" si="7"/>
        <v>179</v>
      </c>
      <c r="H15">
        <f t="shared" si="2"/>
        <v>182</v>
      </c>
      <c r="I15">
        <f t="shared" si="3"/>
        <v>-6</v>
      </c>
    </row>
    <row r="16" spans="1:9" x14ac:dyDescent="0.2">
      <c r="A16">
        <f t="shared" si="4"/>
        <v>14</v>
      </c>
      <c r="B16">
        <f t="shared" si="0"/>
        <v>1</v>
      </c>
      <c r="C16">
        <f t="shared" si="1"/>
        <v>6</v>
      </c>
      <c r="D16">
        <f t="shared" si="5"/>
        <v>102</v>
      </c>
      <c r="E16">
        <v>3</v>
      </c>
      <c r="F16">
        <f t="shared" si="6"/>
        <v>201</v>
      </c>
      <c r="G16">
        <f t="shared" si="7"/>
        <v>207</v>
      </c>
      <c r="H16">
        <f t="shared" si="2"/>
        <v>204</v>
      </c>
      <c r="I16">
        <f t="shared" si="3"/>
        <v>6</v>
      </c>
    </row>
    <row r="17" spans="1:9" x14ac:dyDescent="0.2">
      <c r="A17">
        <f t="shared" si="4"/>
        <v>15</v>
      </c>
      <c r="B17">
        <f t="shared" si="0"/>
        <v>1</v>
      </c>
      <c r="C17">
        <f t="shared" si="1"/>
        <v>7</v>
      </c>
      <c r="D17">
        <f t="shared" si="5"/>
        <v>110</v>
      </c>
      <c r="E17">
        <v>8</v>
      </c>
      <c r="F17">
        <f t="shared" si="6"/>
        <v>207</v>
      </c>
      <c r="G17">
        <f t="shared" si="7"/>
        <v>201</v>
      </c>
      <c r="H17">
        <f t="shared" si="2"/>
        <v>204</v>
      </c>
      <c r="I17">
        <f t="shared" si="3"/>
        <v>-6</v>
      </c>
    </row>
    <row r="18" spans="1:9" x14ac:dyDescent="0.2">
      <c r="A18">
        <f t="shared" si="4"/>
        <v>16</v>
      </c>
      <c r="B18">
        <f t="shared" si="0"/>
        <v>2</v>
      </c>
      <c r="C18">
        <f t="shared" si="1"/>
        <v>0</v>
      </c>
      <c r="D18">
        <f t="shared" si="5"/>
        <v>113</v>
      </c>
      <c r="E18">
        <v>3</v>
      </c>
      <c r="F18">
        <f t="shared" si="6"/>
        <v>223</v>
      </c>
      <c r="G18">
        <f t="shared" si="7"/>
        <v>229</v>
      </c>
      <c r="H18">
        <f t="shared" si="2"/>
        <v>226</v>
      </c>
      <c r="I18">
        <f t="shared" si="3"/>
        <v>6</v>
      </c>
    </row>
    <row r="19" spans="1:9" x14ac:dyDescent="0.2">
      <c r="A19">
        <f t="shared" si="4"/>
        <v>17</v>
      </c>
      <c r="B19">
        <f t="shared" si="0"/>
        <v>2</v>
      </c>
      <c r="C19">
        <f t="shared" si="1"/>
        <v>1</v>
      </c>
      <c r="D19">
        <f t="shared" si="5"/>
        <v>121</v>
      </c>
      <c r="E19">
        <v>8</v>
      </c>
      <c r="F19">
        <f t="shared" si="6"/>
        <v>229</v>
      </c>
      <c r="G19">
        <f t="shared" si="7"/>
        <v>223</v>
      </c>
      <c r="H19">
        <f t="shared" si="2"/>
        <v>226</v>
      </c>
      <c r="I19">
        <f t="shared" si="3"/>
        <v>-6</v>
      </c>
    </row>
    <row r="20" spans="1:9" x14ac:dyDescent="0.2">
      <c r="A20">
        <f t="shared" si="4"/>
        <v>18</v>
      </c>
      <c r="B20">
        <f t="shared" si="0"/>
        <v>2</v>
      </c>
      <c r="C20">
        <f t="shared" si="1"/>
        <v>2</v>
      </c>
      <c r="D20">
        <f t="shared" si="5"/>
        <v>124</v>
      </c>
      <c r="E20">
        <v>3</v>
      </c>
      <c r="F20">
        <f t="shared" si="6"/>
        <v>245</v>
      </c>
      <c r="G20">
        <f t="shared" si="7"/>
        <v>251</v>
      </c>
      <c r="H20">
        <f t="shared" si="2"/>
        <v>248</v>
      </c>
      <c r="I20">
        <f t="shared" si="3"/>
        <v>6</v>
      </c>
    </row>
    <row r="21" spans="1:9" x14ac:dyDescent="0.2">
      <c r="A21">
        <f t="shared" si="4"/>
        <v>19</v>
      </c>
      <c r="B21">
        <f t="shared" si="0"/>
        <v>2</v>
      </c>
      <c r="C21">
        <f t="shared" si="1"/>
        <v>3</v>
      </c>
      <c r="D21">
        <f t="shared" si="5"/>
        <v>132</v>
      </c>
      <c r="E21">
        <v>8</v>
      </c>
      <c r="F21">
        <f t="shared" si="6"/>
        <v>251</v>
      </c>
      <c r="G21">
        <f t="shared" si="7"/>
        <v>245</v>
      </c>
      <c r="H21">
        <f t="shared" si="2"/>
        <v>248</v>
      </c>
      <c r="I21">
        <f t="shared" si="3"/>
        <v>-6</v>
      </c>
    </row>
    <row r="22" spans="1:9" x14ac:dyDescent="0.2">
      <c r="A22">
        <f t="shared" si="4"/>
        <v>20</v>
      </c>
      <c r="B22">
        <f t="shared" si="0"/>
        <v>2</v>
      </c>
      <c r="C22">
        <f t="shared" si="1"/>
        <v>4</v>
      </c>
      <c r="D22">
        <f t="shared" si="5"/>
        <v>135</v>
      </c>
      <c r="E22">
        <v>3</v>
      </c>
      <c r="F22">
        <f t="shared" si="6"/>
        <v>267</v>
      </c>
      <c r="G22">
        <f t="shared" si="7"/>
        <v>273</v>
      </c>
      <c r="H22">
        <f t="shared" si="2"/>
        <v>270</v>
      </c>
      <c r="I22">
        <f t="shared" si="3"/>
        <v>6</v>
      </c>
    </row>
    <row r="23" spans="1:9" x14ac:dyDescent="0.2">
      <c r="A23">
        <f t="shared" si="4"/>
        <v>21</v>
      </c>
      <c r="B23">
        <f t="shared" si="0"/>
        <v>2</v>
      </c>
      <c r="C23">
        <f t="shared" si="1"/>
        <v>5</v>
      </c>
      <c r="D23">
        <f t="shared" si="5"/>
        <v>143</v>
      </c>
      <c r="E23">
        <v>8</v>
      </c>
      <c r="F23">
        <f t="shared" si="6"/>
        <v>273</v>
      </c>
      <c r="G23">
        <f t="shared" si="7"/>
        <v>267</v>
      </c>
      <c r="H23">
        <f t="shared" si="2"/>
        <v>270</v>
      </c>
      <c r="I23">
        <f t="shared" si="3"/>
        <v>-6</v>
      </c>
    </row>
    <row r="24" spans="1:9" x14ac:dyDescent="0.2">
      <c r="A24">
        <f t="shared" si="4"/>
        <v>22</v>
      </c>
      <c r="B24">
        <f t="shared" si="0"/>
        <v>2</v>
      </c>
      <c r="C24">
        <f t="shared" si="1"/>
        <v>6</v>
      </c>
      <c r="D24">
        <f t="shared" si="5"/>
        <v>146</v>
      </c>
      <c r="E24">
        <v>3</v>
      </c>
      <c r="F24">
        <f t="shared" si="6"/>
        <v>289</v>
      </c>
      <c r="G24">
        <f t="shared" si="7"/>
        <v>295</v>
      </c>
      <c r="H24">
        <f t="shared" si="2"/>
        <v>292</v>
      </c>
      <c r="I24">
        <f t="shared" si="3"/>
        <v>6</v>
      </c>
    </row>
    <row r="25" spans="1:9" x14ac:dyDescent="0.2">
      <c r="A25">
        <f t="shared" si="4"/>
        <v>23</v>
      </c>
      <c r="B25">
        <f t="shared" si="0"/>
        <v>2</v>
      </c>
      <c r="C25">
        <f t="shared" si="1"/>
        <v>7</v>
      </c>
      <c r="D25">
        <f t="shared" si="5"/>
        <v>154</v>
      </c>
      <c r="E25">
        <v>8</v>
      </c>
      <c r="F25">
        <f t="shared" si="6"/>
        <v>295</v>
      </c>
      <c r="G25">
        <f t="shared" si="7"/>
        <v>289</v>
      </c>
      <c r="H25">
        <f t="shared" si="2"/>
        <v>292</v>
      </c>
      <c r="I25">
        <f t="shared" si="3"/>
        <v>-6</v>
      </c>
    </row>
    <row r="26" spans="1:9" x14ac:dyDescent="0.2">
      <c r="A26">
        <f t="shared" si="4"/>
        <v>24</v>
      </c>
      <c r="B26">
        <f t="shared" si="0"/>
        <v>3</v>
      </c>
      <c r="C26">
        <f t="shared" si="1"/>
        <v>0</v>
      </c>
      <c r="D26">
        <f t="shared" si="5"/>
        <v>157</v>
      </c>
      <c r="E26">
        <v>3</v>
      </c>
      <c r="F26">
        <f t="shared" si="6"/>
        <v>311</v>
      </c>
      <c r="G26">
        <f t="shared" si="7"/>
        <v>317</v>
      </c>
      <c r="H26">
        <f t="shared" si="2"/>
        <v>314</v>
      </c>
      <c r="I26">
        <f t="shared" si="3"/>
        <v>6</v>
      </c>
    </row>
    <row r="27" spans="1:9" x14ac:dyDescent="0.2">
      <c r="A27">
        <f t="shared" si="4"/>
        <v>25</v>
      </c>
      <c r="B27">
        <f t="shared" si="0"/>
        <v>3</v>
      </c>
      <c r="C27">
        <f t="shared" si="1"/>
        <v>1</v>
      </c>
      <c r="D27">
        <f t="shared" si="5"/>
        <v>165</v>
      </c>
      <c r="E27">
        <v>8</v>
      </c>
      <c r="F27">
        <f t="shared" si="6"/>
        <v>317</v>
      </c>
      <c r="G27">
        <f t="shared" si="7"/>
        <v>311</v>
      </c>
      <c r="H27">
        <f t="shared" si="2"/>
        <v>314</v>
      </c>
      <c r="I27">
        <f t="shared" si="3"/>
        <v>-6</v>
      </c>
    </row>
    <row r="28" spans="1:9" x14ac:dyDescent="0.2">
      <c r="A28">
        <f t="shared" si="4"/>
        <v>26</v>
      </c>
      <c r="B28">
        <f t="shared" si="0"/>
        <v>3</v>
      </c>
      <c r="C28">
        <f t="shared" si="1"/>
        <v>2</v>
      </c>
      <c r="D28">
        <f t="shared" si="5"/>
        <v>168</v>
      </c>
      <c r="E28">
        <v>3</v>
      </c>
      <c r="F28">
        <f t="shared" si="6"/>
        <v>333</v>
      </c>
      <c r="G28">
        <f t="shared" si="7"/>
        <v>339</v>
      </c>
      <c r="H28">
        <f t="shared" si="2"/>
        <v>336</v>
      </c>
      <c r="I28">
        <f t="shared" si="3"/>
        <v>6</v>
      </c>
    </row>
    <row r="29" spans="1:9" x14ac:dyDescent="0.2">
      <c r="A29">
        <f t="shared" si="4"/>
        <v>27</v>
      </c>
      <c r="B29">
        <f t="shared" si="0"/>
        <v>3</v>
      </c>
      <c r="C29">
        <f t="shared" si="1"/>
        <v>3</v>
      </c>
      <c r="D29">
        <f t="shared" si="5"/>
        <v>176</v>
      </c>
      <c r="E29">
        <v>8</v>
      </c>
      <c r="F29">
        <f t="shared" si="6"/>
        <v>339</v>
      </c>
      <c r="G29">
        <f t="shared" si="7"/>
        <v>333</v>
      </c>
      <c r="H29">
        <f t="shared" si="2"/>
        <v>336</v>
      </c>
      <c r="I29">
        <f t="shared" si="3"/>
        <v>-6</v>
      </c>
    </row>
    <row r="30" spans="1:9" x14ac:dyDescent="0.2">
      <c r="A30">
        <f t="shared" si="4"/>
        <v>28</v>
      </c>
      <c r="B30">
        <f t="shared" si="0"/>
        <v>3</v>
      </c>
      <c r="C30">
        <f t="shared" si="1"/>
        <v>4</v>
      </c>
      <c r="D30">
        <f t="shared" si="5"/>
        <v>179</v>
      </c>
      <c r="E30">
        <v>3</v>
      </c>
      <c r="F30">
        <f t="shared" si="6"/>
        <v>355</v>
      </c>
      <c r="G30">
        <f t="shared" si="7"/>
        <v>361</v>
      </c>
      <c r="H30">
        <f t="shared" si="2"/>
        <v>358</v>
      </c>
      <c r="I30">
        <f t="shared" si="3"/>
        <v>6</v>
      </c>
    </row>
    <row r="31" spans="1:9" x14ac:dyDescent="0.2">
      <c r="A31">
        <f t="shared" si="4"/>
        <v>29</v>
      </c>
      <c r="B31">
        <f t="shared" si="0"/>
        <v>3</v>
      </c>
      <c r="C31">
        <f t="shared" si="1"/>
        <v>5</v>
      </c>
      <c r="D31">
        <f t="shared" si="5"/>
        <v>187</v>
      </c>
      <c r="E31">
        <v>8</v>
      </c>
      <c r="F31">
        <f t="shared" si="6"/>
        <v>361</v>
      </c>
      <c r="G31">
        <f t="shared" si="7"/>
        <v>355</v>
      </c>
      <c r="H31">
        <f t="shared" si="2"/>
        <v>358</v>
      </c>
      <c r="I31">
        <f t="shared" si="3"/>
        <v>-6</v>
      </c>
    </row>
    <row r="32" spans="1:9" x14ac:dyDescent="0.2">
      <c r="A32">
        <f t="shared" si="4"/>
        <v>30</v>
      </c>
      <c r="B32">
        <f t="shared" si="0"/>
        <v>3</v>
      </c>
      <c r="C32">
        <f t="shared" si="1"/>
        <v>6</v>
      </c>
      <c r="D32">
        <f t="shared" si="5"/>
        <v>190</v>
      </c>
      <c r="E32">
        <v>3</v>
      </c>
      <c r="F32">
        <v>372</v>
      </c>
      <c r="G32">
        <v>378</v>
      </c>
      <c r="H32">
        <f t="shared" si="2"/>
        <v>375</v>
      </c>
      <c r="I32">
        <f t="shared" si="3"/>
        <v>6</v>
      </c>
    </row>
    <row r="33" spans="1:9" x14ac:dyDescent="0.2">
      <c r="A33">
        <f t="shared" si="4"/>
        <v>31</v>
      </c>
      <c r="B33">
        <f t="shared" si="0"/>
        <v>3</v>
      </c>
      <c r="C33">
        <f t="shared" si="1"/>
        <v>7</v>
      </c>
      <c r="D33">
        <f t="shared" si="5"/>
        <v>198</v>
      </c>
      <c r="E33">
        <v>8</v>
      </c>
      <c r="F33">
        <f t="shared" si="6"/>
        <v>378</v>
      </c>
      <c r="G33">
        <f t="shared" si="7"/>
        <v>372</v>
      </c>
      <c r="H33">
        <f t="shared" si="2"/>
        <v>375</v>
      </c>
      <c r="I33">
        <f t="shared" si="3"/>
        <v>-6</v>
      </c>
    </row>
    <row r="34" spans="1:9" x14ac:dyDescent="0.2">
      <c r="A34">
        <f t="shared" si="4"/>
        <v>32</v>
      </c>
      <c r="B34">
        <f t="shared" si="0"/>
        <v>4</v>
      </c>
      <c r="C34">
        <f t="shared" si="1"/>
        <v>0</v>
      </c>
      <c r="D34">
        <f t="shared" si="5"/>
        <v>202</v>
      </c>
      <c r="E34">
        <v>4</v>
      </c>
      <c r="F34">
        <v>355</v>
      </c>
      <c r="G34">
        <v>361</v>
      </c>
      <c r="H34">
        <f t="shared" si="2"/>
        <v>358</v>
      </c>
      <c r="I34">
        <f t="shared" si="3"/>
        <v>6</v>
      </c>
    </row>
    <row r="35" spans="1:9" x14ac:dyDescent="0.2">
      <c r="A35">
        <f t="shared" si="4"/>
        <v>33</v>
      </c>
      <c r="B35">
        <f t="shared" si="0"/>
        <v>4</v>
      </c>
      <c r="C35">
        <f t="shared" si="1"/>
        <v>1</v>
      </c>
      <c r="D35">
        <f t="shared" si="5"/>
        <v>210</v>
      </c>
      <c r="E35">
        <v>8</v>
      </c>
      <c r="F35">
        <f t="shared" ref="F35:F65" si="8">MOD(A35,2)*(F34+6)+MOD(A35+1,2)*(F34-22-6)</f>
        <v>361</v>
      </c>
      <c r="G35">
        <f t="shared" ref="G35:G65" si="9">MOD(A35,2)*(G34-6)+MOD(A35+1,2)*(G34-22+6)</f>
        <v>355</v>
      </c>
      <c r="H35">
        <f t="shared" si="2"/>
        <v>358</v>
      </c>
      <c r="I35">
        <f t="shared" si="3"/>
        <v>-6</v>
      </c>
    </row>
    <row r="36" spans="1:9" x14ac:dyDescent="0.2">
      <c r="A36">
        <f t="shared" si="4"/>
        <v>34</v>
      </c>
      <c r="B36">
        <f t="shared" si="0"/>
        <v>4</v>
      </c>
      <c r="C36">
        <f t="shared" si="1"/>
        <v>2</v>
      </c>
      <c r="D36">
        <f t="shared" si="5"/>
        <v>214</v>
      </c>
      <c r="E36">
        <f t="shared" ref="E36:E44" si="10">4+MOD(A36,2)*6</f>
        <v>4</v>
      </c>
      <c r="F36">
        <f t="shared" si="8"/>
        <v>333</v>
      </c>
      <c r="G36">
        <f t="shared" si="9"/>
        <v>339</v>
      </c>
      <c r="H36">
        <f t="shared" si="2"/>
        <v>336</v>
      </c>
      <c r="I36">
        <f t="shared" si="3"/>
        <v>6</v>
      </c>
    </row>
    <row r="37" spans="1:9" x14ac:dyDescent="0.2">
      <c r="A37">
        <f t="shared" si="4"/>
        <v>35</v>
      </c>
      <c r="B37">
        <f t="shared" si="0"/>
        <v>4</v>
      </c>
      <c r="C37">
        <f t="shared" si="1"/>
        <v>3</v>
      </c>
      <c r="D37">
        <f t="shared" si="5"/>
        <v>222</v>
      </c>
      <c r="E37">
        <v>8</v>
      </c>
      <c r="F37">
        <f t="shared" si="8"/>
        <v>339</v>
      </c>
      <c r="G37">
        <f t="shared" si="9"/>
        <v>333</v>
      </c>
      <c r="H37">
        <f t="shared" si="2"/>
        <v>336</v>
      </c>
      <c r="I37">
        <f t="shared" si="3"/>
        <v>-6</v>
      </c>
    </row>
    <row r="38" spans="1:9" x14ac:dyDescent="0.2">
      <c r="A38">
        <f t="shared" si="4"/>
        <v>36</v>
      </c>
      <c r="B38">
        <f t="shared" si="0"/>
        <v>4</v>
      </c>
      <c r="C38">
        <f t="shared" si="1"/>
        <v>4</v>
      </c>
      <c r="D38">
        <f t="shared" si="5"/>
        <v>226</v>
      </c>
      <c r="E38">
        <f t="shared" si="10"/>
        <v>4</v>
      </c>
      <c r="F38">
        <f t="shared" si="8"/>
        <v>311</v>
      </c>
      <c r="G38">
        <f t="shared" si="9"/>
        <v>317</v>
      </c>
      <c r="H38">
        <f t="shared" si="2"/>
        <v>314</v>
      </c>
      <c r="I38">
        <f t="shared" si="3"/>
        <v>6</v>
      </c>
    </row>
    <row r="39" spans="1:9" x14ac:dyDescent="0.2">
      <c r="A39">
        <f t="shared" si="4"/>
        <v>37</v>
      </c>
      <c r="B39">
        <f t="shared" si="0"/>
        <v>4</v>
      </c>
      <c r="C39">
        <f t="shared" si="1"/>
        <v>5</v>
      </c>
      <c r="D39">
        <f t="shared" si="5"/>
        <v>234</v>
      </c>
      <c r="E39">
        <v>8</v>
      </c>
      <c r="F39">
        <f t="shared" si="8"/>
        <v>317</v>
      </c>
      <c r="G39">
        <f t="shared" si="9"/>
        <v>311</v>
      </c>
      <c r="H39">
        <f t="shared" si="2"/>
        <v>314</v>
      </c>
      <c r="I39">
        <f t="shared" si="3"/>
        <v>-6</v>
      </c>
    </row>
    <row r="40" spans="1:9" x14ac:dyDescent="0.2">
      <c r="A40">
        <f t="shared" si="4"/>
        <v>38</v>
      </c>
      <c r="B40">
        <f t="shared" si="0"/>
        <v>4</v>
      </c>
      <c r="C40">
        <f t="shared" si="1"/>
        <v>6</v>
      </c>
      <c r="D40">
        <f t="shared" si="5"/>
        <v>238</v>
      </c>
      <c r="E40">
        <f t="shared" si="10"/>
        <v>4</v>
      </c>
      <c r="F40">
        <f t="shared" si="8"/>
        <v>289</v>
      </c>
      <c r="G40">
        <f t="shared" si="9"/>
        <v>295</v>
      </c>
      <c r="H40">
        <f t="shared" si="2"/>
        <v>292</v>
      </c>
      <c r="I40">
        <f t="shared" si="3"/>
        <v>6</v>
      </c>
    </row>
    <row r="41" spans="1:9" x14ac:dyDescent="0.2">
      <c r="A41">
        <f t="shared" si="4"/>
        <v>39</v>
      </c>
      <c r="B41">
        <f t="shared" si="0"/>
        <v>4</v>
      </c>
      <c r="C41">
        <f t="shared" si="1"/>
        <v>7</v>
      </c>
      <c r="D41">
        <f t="shared" si="5"/>
        <v>246</v>
      </c>
      <c r="E41">
        <v>8</v>
      </c>
      <c r="F41">
        <f t="shared" si="8"/>
        <v>295</v>
      </c>
      <c r="G41">
        <f t="shared" si="9"/>
        <v>289</v>
      </c>
      <c r="H41">
        <f t="shared" si="2"/>
        <v>292</v>
      </c>
      <c r="I41">
        <f t="shared" si="3"/>
        <v>-6</v>
      </c>
    </row>
    <row r="42" spans="1:9" x14ac:dyDescent="0.2">
      <c r="A42">
        <f t="shared" si="4"/>
        <v>40</v>
      </c>
      <c r="B42">
        <f t="shared" si="0"/>
        <v>5</v>
      </c>
      <c r="C42">
        <f t="shared" si="1"/>
        <v>0</v>
      </c>
      <c r="D42">
        <f t="shared" si="5"/>
        <v>250</v>
      </c>
      <c r="E42">
        <f t="shared" si="10"/>
        <v>4</v>
      </c>
      <c r="F42">
        <f t="shared" si="8"/>
        <v>267</v>
      </c>
      <c r="G42">
        <f t="shared" si="9"/>
        <v>273</v>
      </c>
      <c r="H42">
        <f t="shared" si="2"/>
        <v>270</v>
      </c>
      <c r="I42">
        <f t="shared" si="3"/>
        <v>6</v>
      </c>
    </row>
    <row r="43" spans="1:9" x14ac:dyDescent="0.2">
      <c r="A43">
        <f t="shared" si="4"/>
        <v>41</v>
      </c>
      <c r="B43">
        <f t="shared" si="0"/>
        <v>5</v>
      </c>
      <c r="C43">
        <f t="shared" si="1"/>
        <v>1</v>
      </c>
      <c r="D43">
        <f t="shared" si="5"/>
        <v>258</v>
      </c>
      <c r="E43">
        <v>8</v>
      </c>
      <c r="F43">
        <f t="shared" si="8"/>
        <v>273</v>
      </c>
      <c r="G43">
        <f t="shared" si="9"/>
        <v>267</v>
      </c>
      <c r="H43">
        <f t="shared" si="2"/>
        <v>270</v>
      </c>
      <c r="I43">
        <f t="shared" si="3"/>
        <v>-6</v>
      </c>
    </row>
    <row r="44" spans="1:9" x14ac:dyDescent="0.2">
      <c r="A44">
        <f t="shared" si="4"/>
        <v>42</v>
      </c>
      <c r="B44">
        <f t="shared" si="0"/>
        <v>5</v>
      </c>
      <c r="C44">
        <f t="shared" si="1"/>
        <v>2</v>
      </c>
      <c r="D44">
        <f t="shared" si="5"/>
        <v>262</v>
      </c>
      <c r="E44">
        <f t="shared" si="10"/>
        <v>4</v>
      </c>
      <c r="F44">
        <f t="shared" si="8"/>
        <v>245</v>
      </c>
      <c r="G44">
        <f t="shared" si="9"/>
        <v>251</v>
      </c>
      <c r="H44">
        <f t="shared" si="2"/>
        <v>248</v>
      </c>
      <c r="I44">
        <f t="shared" si="3"/>
        <v>6</v>
      </c>
    </row>
    <row r="45" spans="1:9" x14ac:dyDescent="0.2">
      <c r="A45">
        <f t="shared" si="4"/>
        <v>43</v>
      </c>
      <c r="B45">
        <f t="shared" si="0"/>
        <v>5</v>
      </c>
      <c r="C45">
        <f t="shared" si="1"/>
        <v>3</v>
      </c>
      <c r="D45">
        <f t="shared" si="5"/>
        <v>270</v>
      </c>
      <c r="E45">
        <v>8</v>
      </c>
      <c r="F45">
        <f t="shared" si="8"/>
        <v>251</v>
      </c>
      <c r="G45">
        <f t="shared" si="9"/>
        <v>245</v>
      </c>
      <c r="H45">
        <f t="shared" si="2"/>
        <v>248</v>
      </c>
      <c r="I45">
        <f t="shared" si="3"/>
        <v>-6</v>
      </c>
    </row>
    <row r="46" spans="1:9" x14ac:dyDescent="0.2">
      <c r="A46">
        <f t="shared" si="4"/>
        <v>44</v>
      </c>
      <c r="B46">
        <f t="shared" si="0"/>
        <v>5</v>
      </c>
      <c r="C46">
        <f t="shared" si="1"/>
        <v>4</v>
      </c>
      <c r="D46">
        <f t="shared" si="5"/>
        <v>274</v>
      </c>
      <c r="E46">
        <v>4</v>
      </c>
      <c r="F46">
        <f t="shared" si="8"/>
        <v>223</v>
      </c>
      <c r="G46">
        <f t="shared" si="9"/>
        <v>229</v>
      </c>
      <c r="H46">
        <f t="shared" si="2"/>
        <v>226</v>
      </c>
      <c r="I46">
        <f t="shared" si="3"/>
        <v>6</v>
      </c>
    </row>
    <row r="47" spans="1:9" x14ac:dyDescent="0.2">
      <c r="A47">
        <f t="shared" si="4"/>
        <v>45</v>
      </c>
      <c r="B47">
        <f t="shared" si="0"/>
        <v>5</v>
      </c>
      <c r="C47">
        <f t="shared" si="1"/>
        <v>5</v>
      </c>
      <c r="D47">
        <f t="shared" si="5"/>
        <v>282</v>
      </c>
      <c r="E47">
        <v>8</v>
      </c>
      <c r="F47">
        <f t="shared" si="8"/>
        <v>229</v>
      </c>
      <c r="G47">
        <f t="shared" si="9"/>
        <v>223</v>
      </c>
      <c r="H47">
        <f t="shared" si="2"/>
        <v>226</v>
      </c>
      <c r="I47">
        <f t="shared" si="3"/>
        <v>-6</v>
      </c>
    </row>
    <row r="48" spans="1:9" x14ac:dyDescent="0.2">
      <c r="A48">
        <f t="shared" si="4"/>
        <v>46</v>
      </c>
      <c r="B48">
        <f t="shared" si="0"/>
        <v>5</v>
      </c>
      <c r="C48">
        <f t="shared" si="1"/>
        <v>6</v>
      </c>
      <c r="D48">
        <f t="shared" si="5"/>
        <v>288</v>
      </c>
      <c r="E48">
        <v>6</v>
      </c>
      <c r="F48">
        <f t="shared" si="8"/>
        <v>201</v>
      </c>
      <c r="G48">
        <f t="shared" si="9"/>
        <v>207</v>
      </c>
      <c r="H48">
        <f t="shared" si="2"/>
        <v>204</v>
      </c>
      <c r="I48">
        <f t="shared" si="3"/>
        <v>6</v>
      </c>
    </row>
    <row r="49" spans="1:9" x14ac:dyDescent="0.2">
      <c r="A49">
        <f t="shared" si="4"/>
        <v>47</v>
      </c>
      <c r="B49">
        <f t="shared" si="0"/>
        <v>5</v>
      </c>
      <c r="C49">
        <f t="shared" si="1"/>
        <v>7</v>
      </c>
      <c r="D49">
        <f t="shared" si="5"/>
        <v>296</v>
      </c>
      <c r="E49">
        <v>8</v>
      </c>
      <c r="F49">
        <f t="shared" si="8"/>
        <v>207</v>
      </c>
      <c r="G49">
        <f t="shared" si="9"/>
        <v>201</v>
      </c>
      <c r="H49">
        <f t="shared" si="2"/>
        <v>204</v>
      </c>
      <c r="I49">
        <f t="shared" si="3"/>
        <v>-6</v>
      </c>
    </row>
    <row r="50" spans="1:9" x14ac:dyDescent="0.2">
      <c r="A50">
        <f t="shared" si="4"/>
        <v>48</v>
      </c>
      <c r="B50">
        <f t="shared" si="0"/>
        <v>6</v>
      </c>
      <c r="C50">
        <f t="shared" si="1"/>
        <v>0</v>
      </c>
      <c r="D50">
        <f t="shared" si="5"/>
        <v>304</v>
      </c>
      <c r="E50">
        <v>8</v>
      </c>
      <c r="F50">
        <f t="shared" si="8"/>
        <v>179</v>
      </c>
      <c r="G50">
        <f t="shared" si="9"/>
        <v>185</v>
      </c>
      <c r="H50">
        <f t="shared" si="2"/>
        <v>182</v>
      </c>
      <c r="I50">
        <f t="shared" si="3"/>
        <v>6</v>
      </c>
    </row>
    <row r="51" spans="1:9" x14ac:dyDescent="0.2">
      <c r="A51">
        <f>A50+1</f>
        <v>49</v>
      </c>
      <c r="B51">
        <f t="shared" si="0"/>
        <v>6</v>
      </c>
      <c r="C51">
        <f t="shared" si="1"/>
        <v>1</v>
      </c>
      <c r="D51">
        <f t="shared" si="5"/>
        <v>312</v>
      </c>
      <c r="E51">
        <v>8</v>
      </c>
      <c r="F51">
        <f t="shared" si="8"/>
        <v>185</v>
      </c>
      <c r="G51">
        <f t="shared" si="9"/>
        <v>179</v>
      </c>
      <c r="H51">
        <f t="shared" si="2"/>
        <v>182</v>
      </c>
      <c r="I51">
        <f t="shared" si="3"/>
        <v>-6</v>
      </c>
    </row>
    <row r="52" spans="1:9" x14ac:dyDescent="0.2">
      <c r="A52">
        <f t="shared" si="4"/>
        <v>50</v>
      </c>
      <c r="B52">
        <f t="shared" si="0"/>
        <v>6</v>
      </c>
      <c r="C52">
        <f t="shared" si="1"/>
        <v>2</v>
      </c>
      <c r="D52">
        <f t="shared" si="5"/>
        <v>320</v>
      </c>
      <c r="E52">
        <v>8</v>
      </c>
      <c r="F52">
        <f t="shared" si="8"/>
        <v>157</v>
      </c>
      <c r="G52">
        <f t="shared" si="9"/>
        <v>163</v>
      </c>
      <c r="H52">
        <f t="shared" si="2"/>
        <v>160</v>
      </c>
      <c r="I52">
        <f t="shared" si="3"/>
        <v>6</v>
      </c>
    </row>
    <row r="53" spans="1:9" x14ac:dyDescent="0.2">
      <c r="A53">
        <f t="shared" si="4"/>
        <v>51</v>
      </c>
      <c r="B53">
        <f t="shared" si="0"/>
        <v>6</v>
      </c>
      <c r="C53">
        <f t="shared" si="1"/>
        <v>3</v>
      </c>
      <c r="D53">
        <f t="shared" si="5"/>
        <v>328</v>
      </c>
      <c r="E53">
        <v>8</v>
      </c>
      <c r="F53">
        <f t="shared" si="8"/>
        <v>163</v>
      </c>
      <c r="G53">
        <f t="shared" si="9"/>
        <v>157</v>
      </c>
      <c r="H53">
        <f t="shared" si="2"/>
        <v>160</v>
      </c>
      <c r="I53">
        <f t="shared" si="3"/>
        <v>-6</v>
      </c>
    </row>
    <row r="54" spans="1:9" x14ac:dyDescent="0.2">
      <c r="A54">
        <f t="shared" si="4"/>
        <v>52</v>
      </c>
      <c r="B54">
        <f t="shared" si="0"/>
        <v>6</v>
      </c>
      <c r="C54">
        <f t="shared" si="1"/>
        <v>4</v>
      </c>
      <c r="D54">
        <f t="shared" si="5"/>
        <v>340</v>
      </c>
      <c r="E54">
        <v>12</v>
      </c>
      <c r="F54">
        <f t="shared" si="8"/>
        <v>135</v>
      </c>
      <c r="G54">
        <f t="shared" si="9"/>
        <v>141</v>
      </c>
      <c r="H54">
        <f t="shared" si="2"/>
        <v>138</v>
      </c>
      <c r="I54">
        <f t="shared" si="3"/>
        <v>6</v>
      </c>
    </row>
    <row r="55" spans="1:9" x14ac:dyDescent="0.2">
      <c r="A55">
        <f t="shared" si="4"/>
        <v>53</v>
      </c>
      <c r="B55">
        <f t="shared" si="0"/>
        <v>6</v>
      </c>
      <c r="C55">
        <f t="shared" si="1"/>
        <v>5</v>
      </c>
      <c r="D55">
        <f t="shared" si="5"/>
        <v>348</v>
      </c>
      <c r="E55">
        <v>8</v>
      </c>
      <c r="F55">
        <f t="shared" si="8"/>
        <v>141</v>
      </c>
      <c r="G55">
        <f t="shared" si="9"/>
        <v>135</v>
      </c>
      <c r="H55">
        <f t="shared" si="2"/>
        <v>138</v>
      </c>
      <c r="I55">
        <f t="shared" si="3"/>
        <v>-6</v>
      </c>
    </row>
    <row r="56" spans="1:9" x14ac:dyDescent="0.2">
      <c r="A56">
        <f t="shared" si="4"/>
        <v>54</v>
      </c>
      <c r="B56">
        <f t="shared" si="0"/>
        <v>6</v>
      </c>
      <c r="C56">
        <f t="shared" si="1"/>
        <v>6</v>
      </c>
      <c r="D56">
        <f t="shared" si="5"/>
        <v>360</v>
      </c>
      <c r="E56">
        <v>12</v>
      </c>
      <c r="F56">
        <f t="shared" si="8"/>
        <v>113</v>
      </c>
      <c r="G56">
        <f t="shared" si="9"/>
        <v>119</v>
      </c>
      <c r="H56">
        <f t="shared" si="2"/>
        <v>116</v>
      </c>
      <c r="I56">
        <f t="shared" si="3"/>
        <v>6</v>
      </c>
    </row>
    <row r="57" spans="1:9" x14ac:dyDescent="0.2">
      <c r="A57">
        <f t="shared" si="4"/>
        <v>55</v>
      </c>
      <c r="B57">
        <f t="shared" si="0"/>
        <v>6</v>
      </c>
      <c r="C57">
        <f t="shared" si="1"/>
        <v>7</v>
      </c>
      <c r="D57">
        <f t="shared" si="5"/>
        <v>368</v>
      </c>
      <c r="E57">
        <v>8</v>
      </c>
      <c r="F57">
        <f t="shared" si="8"/>
        <v>119</v>
      </c>
      <c r="G57">
        <f t="shared" si="9"/>
        <v>113</v>
      </c>
      <c r="H57">
        <f t="shared" si="2"/>
        <v>116</v>
      </c>
      <c r="I57">
        <f t="shared" si="3"/>
        <v>-6</v>
      </c>
    </row>
    <row r="58" spans="1:9" x14ac:dyDescent="0.2">
      <c r="A58">
        <f t="shared" si="4"/>
        <v>56</v>
      </c>
      <c r="B58">
        <f t="shared" si="0"/>
        <v>7</v>
      </c>
      <c r="C58">
        <f t="shared" si="1"/>
        <v>0</v>
      </c>
      <c r="D58">
        <f t="shared" si="5"/>
        <v>384</v>
      </c>
      <c r="E58">
        <v>16</v>
      </c>
      <c r="F58">
        <f t="shared" si="8"/>
        <v>91</v>
      </c>
      <c r="G58">
        <f t="shared" si="9"/>
        <v>97</v>
      </c>
      <c r="H58">
        <f t="shared" si="2"/>
        <v>94</v>
      </c>
      <c r="I58">
        <f t="shared" si="3"/>
        <v>6</v>
      </c>
    </row>
    <row r="59" spans="1:9" x14ac:dyDescent="0.2">
      <c r="A59">
        <f t="shared" si="4"/>
        <v>57</v>
      </c>
      <c r="B59">
        <f t="shared" si="0"/>
        <v>7</v>
      </c>
      <c r="C59">
        <f t="shared" si="1"/>
        <v>1</v>
      </c>
      <c r="D59">
        <f t="shared" si="5"/>
        <v>396</v>
      </c>
      <c r="E59">
        <v>12</v>
      </c>
      <c r="F59">
        <f t="shared" si="8"/>
        <v>97</v>
      </c>
      <c r="G59">
        <f t="shared" si="9"/>
        <v>91</v>
      </c>
      <c r="H59">
        <f t="shared" si="2"/>
        <v>94</v>
      </c>
      <c r="I59">
        <f t="shared" si="3"/>
        <v>-6</v>
      </c>
    </row>
    <row r="60" spans="1:9" x14ac:dyDescent="0.2">
      <c r="A60">
        <f t="shared" si="4"/>
        <v>58</v>
      </c>
      <c r="B60">
        <f t="shared" si="0"/>
        <v>7</v>
      </c>
      <c r="C60">
        <f t="shared" si="1"/>
        <v>2</v>
      </c>
      <c r="D60">
        <f t="shared" si="5"/>
        <v>420</v>
      </c>
      <c r="E60">
        <v>24</v>
      </c>
      <c r="F60">
        <f t="shared" si="8"/>
        <v>69</v>
      </c>
      <c r="G60">
        <f t="shared" si="9"/>
        <v>75</v>
      </c>
      <c r="H60">
        <f t="shared" si="2"/>
        <v>72</v>
      </c>
      <c r="I60">
        <f t="shared" si="3"/>
        <v>6</v>
      </c>
    </row>
    <row r="61" spans="1:9" x14ac:dyDescent="0.2">
      <c r="A61">
        <f t="shared" si="4"/>
        <v>59</v>
      </c>
      <c r="B61">
        <f t="shared" si="0"/>
        <v>7</v>
      </c>
      <c r="C61">
        <f t="shared" si="1"/>
        <v>3</v>
      </c>
      <c r="D61">
        <f t="shared" si="5"/>
        <v>440</v>
      </c>
      <c r="E61">
        <v>20</v>
      </c>
      <c r="F61">
        <f t="shared" si="8"/>
        <v>75</v>
      </c>
      <c r="G61">
        <f t="shared" si="9"/>
        <v>69</v>
      </c>
      <c r="H61">
        <f t="shared" si="2"/>
        <v>72</v>
      </c>
      <c r="I61">
        <f t="shared" si="3"/>
        <v>-6</v>
      </c>
    </row>
    <row r="62" spans="1:9" x14ac:dyDescent="0.2">
      <c r="A62">
        <f t="shared" si="4"/>
        <v>60</v>
      </c>
      <c r="B62">
        <f t="shared" si="0"/>
        <v>7</v>
      </c>
      <c r="C62">
        <f t="shared" si="1"/>
        <v>4</v>
      </c>
      <c r="D62">
        <f t="shared" si="5"/>
        <v>464</v>
      </c>
      <c r="E62">
        <v>24</v>
      </c>
      <c r="F62">
        <f t="shared" si="8"/>
        <v>47</v>
      </c>
      <c r="G62">
        <f t="shared" si="9"/>
        <v>53</v>
      </c>
      <c r="H62">
        <f t="shared" si="2"/>
        <v>50</v>
      </c>
      <c r="I62">
        <f t="shared" si="3"/>
        <v>6</v>
      </c>
    </row>
    <row r="63" spans="1:9" x14ac:dyDescent="0.2">
      <c r="A63">
        <f t="shared" si="4"/>
        <v>61</v>
      </c>
      <c r="B63">
        <f t="shared" si="0"/>
        <v>7</v>
      </c>
      <c r="C63">
        <f t="shared" si="1"/>
        <v>5</v>
      </c>
      <c r="D63">
        <f t="shared" si="5"/>
        <v>488</v>
      </c>
      <c r="E63">
        <v>24</v>
      </c>
      <c r="F63">
        <f t="shared" si="8"/>
        <v>53</v>
      </c>
      <c r="G63">
        <f t="shared" si="9"/>
        <v>47</v>
      </c>
      <c r="H63">
        <f t="shared" si="2"/>
        <v>50</v>
      </c>
      <c r="I63">
        <f t="shared" si="3"/>
        <v>-6</v>
      </c>
    </row>
    <row r="64" spans="1:9" x14ac:dyDescent="0.2">
      <c r="A64">
        <f t="shared" si="4"/>
        <v>62</v>
      </c>
      <c r="B64">
        <f t="shared" si="0"/>
        <v>7</v>
      </c>
      <c r="C64">
        <f t="shared" si="1"/>
        <v>6</v>
      </c>
      <c r="D64">
        <f t="shared" si="5"/>
        <v>489</v>
      </c>
      <c r="E64">
        <v>1</v>
      </c>
      <c r="F64">
        <v>35</v>
      </c>
      <c r="G64">
        <v>35</v>
      </c>
      <c r="H64">
        <f t="shared" si="2"/>
        <v>35</v>
      </c>
      <c r="I64">
        <f t="shared" si="3"/>
        <v>0</v>
      </c>
    </row>
    <row r="65" spans="1:9" x14ac:dyDescent="0.2">
      <c r="A65">
        <f t="shared" si="4"/>
        <v>63</v>
      </c>
      <c r="B65">
        <f t="shared" si="0"/>
        <v>7</v>
      </c>
      <c r="C65">
        <f t="shared" si="1"/>
        <v>7</v>
      </c>
      <c r="D65">
        <f t="shared" si="5"/>
        <v>490</v>
      </c>
      <c r="E65">
        <v>1</v>
      </c>
      <c r="F65">
        <v>35</v>
      </c>
      <c r="G65">
        <v>35</v>
      </c>
      <c r="H65">
        <f t="shared" si="2"/>
        <v>35</v>
      </c>
      <c r="I65">
        <f t="shared" si="3"/>
        <v>0</v>
      </c>
    </row>
  </sheetData>
  <pageMargins left="0.7" right="0.7" top="0.75" bottom="0.75" header="0.3" footer="0.3"/>
  <pageSetup scale="65" fitToHeight="2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5"/>
  <sheetViews>
    <sheetView workbookViewId="0">
      <selection activeCell="H1" sqref="H1:H1048576"/>
    </sheetView>
  </sheetViews>
  <sheetFormatPr baseColWidth="10" defaultRowHeight="16" x14ac:dyDescent="0.2"/>
  <sheetData>
    <row r="1" spans="1:9" s="1" customFormat="1" x14ac:dyDescent="0.2">
      <c r="A1" s="1" t="s">
        <v>8</v>
      </c>
      <c r="B1" s="1" t="s">
        <v>6</v>
      </c>
      <c r="C1" s="1" t="s">
        <v>7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 x14ac:dyDescent="0.2">
      <c r="A2">
        <v>0</v>
      </c>
      <c r="B2">
        <f t="shared" ref="B2:B65" si="0">QUOTIENT(A2,8)</f>
        <v>0</v>
      </c>
      <c r="C2">
        <f t="shared" ref="C2:C65" si="1">MOD(A2,8)</f>
        <v>0</v>
      </c>
      <c r="D2">
        <v>4</v>
      </c>
      <c r="E2">
        <v>4</v>
      </c>
      <c r="F2">
        <v>47</v>
      </c>
      <c r="G2">
        <v>53</v>
      </c>
      <c r="H2">
        <f t="shared" ref="H2:H65" si="2">AVERAGE(F2:G2)</f>
        <v>50</v>
      </c>
      <c r="I2">
        <f t="shared" ref="I2:I65" si="3">G2-F2</f>
        <v>6</v>
      </c>
    </row>
    <row r="3" spans="1:9" x14ac:dyDescent="0.2">
      <c r="A3">
        <f t="shared" ref="A3:A65" si="4">A2+1</f>
        <v>1</v>
      </c>
      <c r="B3">
        <f t="shared" si="0"/>
        <v>0</v>
      </c>
      <c r="C3">
        <f t="shared" si="1"/>
        <v>1</v>
      </c>
      <c r="D3">
        <f>D2+E3</f>
        <v>24</v>
      </c>
      <c r="E3">
        <v>20</v>
      </c>
      <c r="F3">
        <f>MOD(A3,2)*(F2+6)+MOD(A3+1,2)*(F2+24-6)</f>
        <v>53</v>
      </c>
      <c r="G3">
        <f>MOD(A3,2)*(G2-6)+MOD(A3+1,2)*(G2+24+6)</f>
        <v>47</v>
      </c>
      <c r="H3">
        <f t="shared" si="2"/>
        <v>50</v>
      </c>
      <c r="I3">
        <f t="shared" si="3"/>
        <v>-6</v>
      </c>
    </row>
    <row r="4" spans="1:9" x14ac:dyDescent="0.2">
      <c r="A4">
        <f t="shared" si="4"/>
        <v>2</v>
      </c>
      <c r="B4">
        <f t="shared" si="0"/>
        <v>0</v>
      </c>
      <c r="C4">
        <f t="shared" si="1"/>
        <v>2</v>
      </c>
      <c r="D4">
        <f t="shared" ref="D4:D65" si="5">D3+E4</f>
        <v>27</v>
      </c>
      <c r="E4">
        <v>3</v>
      </c>
      <c r="F4">
        <f t="shared" ref="F4:F65" si="6">MOD(A4,2)*(F3+6)+MOD(A4+1,2)*(F3+24-6)</f>
        <v>71</v>
      </c>
      <c r="G4">
        <f t="shared" ref="G4:G65" si="7">MOD(A4,2)*(G3-6)+MOD(A4+1,2)*(G3+24+6)</f>
        <v>77</v>
      </c>
      <c r="H4">
        <f t="shared" si="2"/>
        <v>74</v>
      </c>
      <c r="I4">
        <f t="shared" si="3"/>
        <v>6</v>
      </c>
    </row>
    <row r="5" spans="1:9" x14ac:dyDescent="0.2">
      <c r="A5">
        <f t="shared" si="4"/>
        <v>3</v>
      </c>
      <c r="B5">
        <f t="shared" si="0"/>
        <v>0</v>
      </c>
      <c r="C5">
        <f t="shared" si="1"/>
        <v>3</v>
      </c>
      <c r="D5">
        <f t="shared" si="5"/>
        <v>41</v>
      </c>
      <c r="E5">
        <v>14</v>
      </c>
      <c r="F5">
        <f t="shared" si="6"/>
        <v>77</v>
      </c>
      <c r="G5">
        <f t="shared" si="7"/>
        <v>71</v>
      </c>
      <c r="H5">
        <f t="shared" si="2"/>
        <v>74</v>
      </c>
      <c r="I5">
        <f t="shared" si="3"/>
        <v>-6</v>
      </c>
    </row>
    <row r="6" spans="1:9" x14ac:dyDescent="0.2">
      <c r="A6">
        <f t="shared" si="4"/>
        <v>4</v>
      </c>
      <c r="B6">
        <f t="shared" si="0"/>
        <v>0</v>
      </c>
      <c r="C6">
        <f t="shared" si="1"/>
        <v>4</v>
      </c>
      <c r="D6">
        <f t="shared" si="5"/>
        <v>44</v>
      </c>
      <c r="E6">
        <v>3</v>
      </c>
      <c r="F6">
        <f t="shared" si="6"/>
        <v>95</v>
      </c>
      <c r="G6">
        <f t="shared" si="7"/>
        <v>101</v>
      </c>
      <c r="H6">
        <f t="shared" si="2"/>
        <v>98</v>
      </c>
      <c r="I6">
        <f t="shared" si="3"/>
        <v>6</v>
      </c>
    </row>
    <row r="7" spans="1:9" x14ac:dyDescent="0.2">
      <c r="A7">
        <f t="shared" si="4"/>
        <v>5</v>
      </c>
      <c r="B7">
        <f t="shared" si="0"/>
        <v>0</v>
      </c>
      <c r="C7">
        <f t="shared" si="1"/>
        <v>5</v>
      </c>
      <c r="D7">
        <f t="shared" si="5"/>
        <v>55</v>
      </c>
      <c r="E7">
        <v>11</v>
      </c>
      <c r="F7">
        <f t="shared" si="6"/>
        <v>101</v>
      </c>
      <c r="G7">
        <f t="shared" si="7"/>
        <v>95</v>
      </c>
      <c r="H7">
        <f t="shared" si="2"/>
        <v>98</v>
      </c>
      <c r="I7">
        <f>G5-F5</f>
        <v>-6</v>
      </c>
    </row>
    <row r="8" spans="1:9" x14ac:dyDescent="0.2">
      <c r="A8">
        <f t="shared" si="4"/>
        <v>6</v>
      </c>
      <c r="B8">
        <f t="shared" si="0"/>
        <v>0</v>
      </c>
      <c r="C8">
        <f t="shared" si="1"/>
        <v>6</v>
      </c>
      <c r="D8">
        <f t="shared" si="5"/>
        <v>58</v>
      </c>
      <c r="E8">
        <v>3</v>
      </c>
      <c r="F8">
        <f t="shared" si="6"/>
        <v>119</v>
      </c>
      <c r="G8">
        <f t="shared" si="7"/>
        <v>125</v>
      </c>
      <c r="H8">
        <f t="shared" si="2"/>
        <v>122</v>
      </c>
      <c r="I8">
        <f t="shared" si="3"/>
        <v>6</v>
      </c>
    </row>
    <row r="9" spans="1:9" x14ac:dyDescent="0.2">
      <c r="A9">
        <f t="shared" si="4"/>
        <v>7</v>
      </c>
      <c r="B9">
        <f t="shared" si="0"/>
        <v>0</v>
      </c>
      <c r="C9">
        <f t="shared" si="1"/>
        <v>7</v>
      </c>
      <c r="D9">
        <f t="shared" si="5"/>
        <v>66</v>
      </c>
      <c r="E9">
        <v>8</v>
      </c>
      <c r="F9">
        <f t="shared" si="6"/>
        <v>125</v>
      </c>
      <c r="G9">
        <f t="shared" si="7"/>
        <v>119</v>
      </c>
      <c r="H9">
        <f t="shared" si="2"/>
        <v>122</v>
      </c>
      <c r="I9">
        <f t="shared" si="3"/>
        <v>-6</v>
      </c>
    </row>
    <row r="10" spans="1:9" x14ac:dyDescent="0.2">
      <c r="A10">
        <f t="shared" si="4"/>
        <v>8</v>
      </c>
      <c r="B10">
        <f t="shared" si="0"/>
        <v>1</v>
      </c>
      <c r="C10">
        <f t="shared" si="1"/>
        <v>0</v>
      </c>
      <c r="D10">
        <f t="shared" si="5"/>
        <v>69</v>
      </c>
      <c r="E10">
        <v>3</v>
      </c>
      <c r="F10">
        <f t="shared" si="6"/>
        <v>143</v>
      </c>
      <c r="G10">
        <f t="shared" si="7"/>
        <v>149</v>
      </c>
      <c r="H10">
        <f t="shared" si="2"/>
        <v>146</v>
      </c>
      <c r="I10">
        <f t="shared" si="3"/>
        <v>6</v>
      </c>
    </row>
    <row r="11" spans="1:9" x14ac:dyDescent="0.2">
      <c r="A11">
        <f t="shared" si="4"/>
        <v>9</v>
      </c>
      <c r="B11">
        <f t="shared" si="0"/>
        <v>1</v>
      </c>
      <c r="C11">
        <f t="shared" si="1"/>
        <v>1</v>
      </c>
      <c r="D11">
        <f t="shared" si="5"/>
        <v>77</v>
      </c>
      <c r="E11">
        <v>8</v>
      </c>
      <c r="F11">
        <f t="shared" si="6"/>
        <v>149</v>
      </c>
      <c r="G11">
        <f t="shared" si="7"/>
        <v>143</v>
      </c>
      <c r="H11">
        <f t="shared" si="2"/>
        <v>146</v>
      </c>
      <c r="I11">
        <f t="shared" si="3"/>
        <v>-6</v>
      </c>
    </row>
    <row r="12" spans="1:9" x14ac:dyDescent="0.2">
      <c r="A12">
        <f t="shared" si="4"/>
        <v>10</v>
      </c>
      <c r="B12">
        <f t="shared" si="0"/>
        <v>1</v>
      </c>
      <c r="C12">
        <f t="shared" si="1"/>
        <v>2</v>
      </c>
      <c r="D12">
        <f t="shared" si="5"/>
        <v>80</v>
      </c>
      <c r="E12">
        <v>3</v>
      </c>
      <c r="F12">
        <f t="shared" si="6"/>
        <v>167</v>
      </c>
      <c r="G12">
        <f t="shared" si="7"/>
        <v>173</v>
      </c>
      <c r="H12">
        <f t="shared" si="2"/>
        <v>170</v>
      </c>
      <c r="I12">
        <f t="shared" si="3"/>
        <v>6</v>
      </c>
    </row>
    <row r="13" spans="1:9" x14ac:dyDescent="0.2">
      <c r="A13">
        <f t="shared" si="4"/>
        <v>11</v>
      </c>
      <c r="B13">
        <f t="shared" si="0"/>
        <v>1</v>
      </c>
      <c r="C13">
        <f t="shared" si="1"/>
        <v>3</v>
      </c>
      <c r="D13">
        <f t="shared" si="5"/>
        <v>88</v>
      </c>
      <c r="E13">
        <v>8</v>
      </c>
      <c r="F13">
        <f t="shared" si="6"/>
        <v>173</v>
      </c>
      <c r="G13">
        <f t="shared" si="7"/>
        <v>167</v>
      </c>
      <c r="H13">
        <f t="shared" si="2"/>
        <v>170</v>
      </c>
      <c r="I13">
        <f t="shared" si="3"/>
        <v>-6</v>
      </c>
    </row>
    <row r="14" spans="1:9" x14ac:dyDescent="0.2">
      <c r="A14">
        <f t="shared" si="4"/>
        <v>12</v>
      </c>
      <c r="B14">
        <f t="shared" si="0"/>
        <v>1</v>
      </c>
      <c r="C14">
        <f t="shared" si="1"/>
        <v>4</v>
      </c>
      <c r="D14">
        <f t="shared" si="5"/>
        <v>91</v>
      </c>
      <c r="E14">
        <v>3</v>
      </c>
      <c r="F14">
        <f t="shared" si="6"/>
        <v>191</v>
      </c>
      <c r="G14">
        <f t="shared" si="7"/>
        <v>197</v>
      </c>
      <c r="H14">
        <f t="shared" si="2"/>
        <v>194</v>
      </c>
      <c r="I14">
        <f t="shared" si="3"/>
        <v>6</v>
      </c>
    </row>
    <row r="15" spans="1:9" x14ac:dyDescent="0.2">
      <c r="A15">
        <f t="shared" si="4"/>
        <v>13</v>
      </c>
      <c r="B15">
        <f t="shared" si="0"/>
        <v>1</v>
      </c>
      <c r="C15">
        <f t="shared" si="1"/>
        <v>5</v>
      </c>
      <c r="D15">
        <f t="shared" si="5"/>
        <v>99</v>
      </c>
      <c r="E15">
        <v>8</v>
      </c>
      <c r="F15">
        <f t="shared" si="6"/>
        <v>197</v>
      </c>
      <c r="G15">
        <f t="shared" si="7"/>
        <v>191</v>
      </c>
      <c r="H15">
        <f t="shared" si="2"/>
        <v>194</v>
      </c>
      <c r="I15">
        <f t="shared" si="3"/>
        <v>-6</v>
      </c>
    </row>
    <row r="16" spans="1:9" x14ac:dyDescent="0.2">
      <c r="A16">
        <f t="shared" si="4"/>
        <v>14</v>
      </c>
      <c r="B16">
        <f t="shared" si="0"/>
        <v>1</v>
      </c>
      <c r="C16">
        <f t="shared" si="1"/>
        <v>6</v>
      </c>
      <c r="D16">
        <f t="shared" si="5"/>
        <v>102</v>
      </c>
      <c r="E16">
        <v>3</v>
      </c>
      <c r="F16">
        <f t="shared" si="6"/>
        <v>215</v>
      </c>
      <c r="G16">
        <f t="shared" si="7"/>
        <v>221</v>
      </c>
      <c r="H16">
        <f t="shared" si="2"/>
        <v>218</v>
      </c>
      <c r="I16">
        <f t="shared" si="3"/>
        <v>6</v>
      </c>
    </row>
    <row r="17" spans="1:9" x14ac:dyDescent="0.2">
      <c r="A17">
        <f t="shared" si="4"/>
        <v>15</v>
      </c>
      <c r="B17">
        <f t="shared" si="0"/>
        <v>1</v>
      </c>
      <c r="C17">
        <f t="shared" si="1"/>
        <v>7</v>
      </c>
      <c r="D17">
        <f t="shared" si="5"/>
        <v>110</v>
      </c>
      <c r="E17">
        <v>8</v>
      </c>
      <c r="F17">
        <f t="shared" si="6"/>
        <v>221</v>
      </c>
      <c r="G17">
        <f t="shared" si="7"/>
        <v>215</v>
      </c>
      <c r="H17">
        <f t="shared" si="2"/>
        <v>218</v>
      </c>
      <c r="I17">
        <f t="shared" si="3"/>
        <v>-6</v>
      </c>
    </row>
    <row r="18" spans="1:9" x14ac:dyDescent="0.2">
      <c r="A18">
        <f t="shared" si="4"/>
        <v>16</v>
      </c>
      <c r="B18">
        <f t="shared" si="0"/>
        <v>2</v>
      </c>
      <c r="C18">
        <f t="shared" si="1"/>
        <v>0</v>
      </c>
      <c r="D18">
        <f t="shared" si="5"/>
        <v>113</v>
      </c>
      <c r="E18">
        <v>3</v>
      </c>
      <c r="F18">
        <f t="shared" si="6"/>
        <v>239</v>
      </c>
      <c r="G18">
        <f t="shared" si="7"/>
        <v>245</v>
      </c>
      <c r="H18">
        <f t="shared" si="2"/>
        <v>242</v>
      </c>
      <c r="I18">
        <f t="shared" si="3"/>
        <v>6</v>
      </c>
    </row>
    <row r="19" spans="1:9" x14ac:dyDescent="0.2">
      <c r="A19">
        <f t="shared" si="4"/>
        <v>17</v>
      </c>
      <c r="B19">
        <f t="shared" si="0"/>
        <v>2</v>
      </c>
      <c r="C19">
        <f t="shared" si="1"/>
        <v>1</v>
      </c>
      <c r="D19">
        <f t="shared" si="5"/>
        <v>121</v>
      </c>
      <c r="E19">
        <v>8</v>
      </c>
      <c r="F19">
        <f t="shared" si="6"/>
        <v>245</v>
      </c>
      <c r="G19">
        <f t="shared" si="7"/>
        <v>239</v>
      </c>
      <c r="H19">
        <f t="shared" si="2"/>
        <v>242</v>
      </c>
      <c r="I19">
        <f t="shared" si="3"/>
        <v>-6</v>
      </c>
    </row>
    <row r="20" spans="1:9" x14ac:dyDescent="0.2">
      <c r="A20">
        <f t="shared" si="4"/>
        <v>18</v>
      </c>
      <c r="B20">
        <f t="shared" si="0"/>
        <v>2</v>
      </c>
      <c r="C20">
        <f t="shared" si="1"/>
        <v>2</v>
      </c>
      <c r="D20">
        <f t="shared" si="5"/>
        <v>124</v>
      </c>
      <c r="E20">
        <v>3</v>
      </c>
      <c r="F20">
        <f t="shared" si="6"/>
        <v>263</v>
      </c>
      <c r="G20">
        <f t="shared" si="7"/>
        <v>269</v>
      </c>
      <c r="H20">
        <f t="shared" si="2"/>
        <v>266</v>
      </c>
      <c r="I20">
        <f t="shared" si="3"/>
        <v>6</v>
      </c>
    </row>
    <row r="21" spans="1:9" x14ac:dyDescent="0.2">
      <c r="A21">
        <f t="shared" si="4"/>
        <v>19</v>
      </c>
      <c r="B21">
        <f t="shared" si="0"/>
        <v>2</v>
      </c>
      <c r="C21">
        <f t="shared" si="1"/>
        <v>3</v>
      </c>
      <c r="D21">
        <f t="shared" si="5"/>
        <v>132</v>
      </c>
      <c r="E21">
        <v>8</v>
      </c>
      <c r="F21">
        <f t="shared" si="6"/>
        <v>269</v>
      </c>
      <c r="G21">
        <f t="shared" si="7"/>
        <v>263</v>
      </c>
      <c r="H21">
        <f t="shared" si="2"/>
        <v>266</v>
      </c>
      <c r="I21">
        <f t="shared" si="3"/>
        <v>-6</v>
      </c>
    </row>
    <row r="22" spans="1:9" x14ac:dyDescent="0.2">
      <c r="A22">
        <f t="shared" si="4"/>
        <v>20</v>
      </c>
      <c r="B22">
        <f t="shared" si="0"/>
        <v>2</v>
      </c>
      <c r="C22">
        <f t="shared" si="1"/>
        <v>4</v>
      </c>
      <c r="D22">
        <f t="shared" si="5"/>
        <v>135</v>
      </c>
      <c r="E22">
        <v>3</v>
      </c>
      <c r="F22">
        <f t="shared" si="6"/>
        <v>287</v>
      </c>
      <c r="G22">
        <f t="shared" si="7"/>
        <v>293</v>
      </c>
      <c r="H22">
        <f t="shared" si="2"/>
        <v>290</v>
      </c>
      <c r="I22">
        <f t="shared" si="3"/>
        <v>6</v>
      </c>
    </row>
    <row r="23" spans="1:9" x14ac:dyDescent="0.2">
      <c r="A23">
        <f t="shared" si="4"/>
        <v>21</v>
      </c>
      <c r="B23">
        <f t="shared" si="0"/>
        <v>2</v>
      </c>
      <c r="C23">
        <f t="shared" si="1"/>
        <v>5</v>
      </c>
      <c r="D23">
        <f t="shared" si="5"/>
        <v>143</v>
      </c>
      <c r="E23">
        <v>8</v>
      </c>
      <c r="F23">
        <f t="shared" si="6"/>
        <v>293</v>
      </c>
      <c r="G23">
        <f t="shared" si="7"/>
        <v>287</v>
      </c>
      <c r="H23">
        <f t="shared" si="2"/>
        <v>290</v>
      </c>
      <c r="I23">
        <f t="shared" si="3"/>
        <v>-6</v>
      </c>
    </row>
    <row r="24" spans="1:9" x14ac:dyDescent="0.2">
      <c r="A24">
        <f t="shared" si="4"/>
        <v>22</v>
      </c>
      <c r="B24">
        <f t="shared" si="0"/>
        <v>2</v>
      </c>
      <c r="C24">
        <f t="shared" si="1"/>
        <v>6</v>
      </c>
      <c r="D24">
        <f t="shared" si="5"/>
        <v>146</v>
      </c>
      <c r="E24">
        <v>3</v>
      </c>
      <c r="F24">
        <f t="shared" si="6"/>
        <v>311</v>
      </c>
      <c r="G24">
        <f t="shared" si="7"/>
        <v>317</v>
      </c>
      <c r="H24">
        <f t="shared" si="2"/>
        <v>314</v>
      </c>
      <c r="I24">
        <f t="shared" si="3"/>
        <v>6</v>
      </c>
    </row>
    <row r="25" spans="1:9" x14ac:dyDescent="0.2">
      <c r="A25">
        <f t="shared" si="4"/>
        <v>23</v>
      </c>
      <c r="B25">
        <f t="shared" si="0"/>
        <v>2</v>
      </c>
      <c r="C25">
        <f t="shared" si="1"/>
        <v>7</v>
      </c>
      <c r="D25">
        <f t="shared" si="5"/>
        <v>154</v>
      </c>
      <c r="E25">
        <v>8</v>
      </c>
      <c r="F25">
        <f t="shared" si="6"/>
        <v>317</v>
      </c>
      <c r="G25">
        <f t="shared" si="7"/>
        <v>311</v>
      </c>
      <c r="H25">
        <f t="shared" si="2"/>
        <v>314</v>
      </c>
      <c r="I25">
        <f t="shared" si="3"/>
        <v>-6</v>
      </c>
    </row>
    <row r="26" spans="1:9" x14ac:dyDescent="0.2">
      <c r="A26">
        <f t="shared" si="4"/>
        <v>24</v>
      </c>
      <c r="B26">
        <f t="shared" si="0"/>
        <v>3</v>
      </c>
      <c r="C26">
        <f t="shared" si="1"/>
        <v>0</v>
      </c>
      <c r="D26">
        <f t="shared" si="5"/>
        <v>157</v>
      </c>
      <c r="E26">
        <v>3</v>
      </c>
      <c r="F26">
        <f t="shared" si="6"/>
        <v>335</v>
      </c>
      <c r="G26">
        <f t="shared" si="7"/>
        <v>341</v>
      </c>
      <c r="H26">
        <f t="shared" si="2"/>
        <v>338</v>
      </c>
      <c r="I26">
        <f t="shared" si="3"/>
        <v>6</v>
      </c>
    </row>
    <row r="27" spans="1:9" x14ac:dyDescent="0.2">
      <c r="A27">
        <f t="shared" si="4"/>
        <v>25</v>
      </c>
      <c r="B27">
        <f t="shared" si="0"/>
        <v>3</v>
      </c>
      <c r="C27">
        <f t="shared" si="1"/>
        <v>1</v>
      </c>
      <c r="D27">
        <f t="shared" si="5"/>
        <v>165</v>
      </c>
      <c r="E27">
        <v>8</v>
      </c>
      <c r="F27">
        <f t="shared" si="6"/>
        <v>341</v>
      </c>
      <c r="G27">
        <f t="shared" si="7"/>
        <v>335</v>
      </c>
      <c r="H27">
        <f t="shared" si="2"/>
        <v>338</v>
      </c>
      <c r="I27">
        <f t="shared" si="3"/>
        <v>-6</v>
      </c>
    </row>
    <row r="28" spans="1:9" x14ac:dyDescent="0.2">
      <c r="A28">
        <f t="shared" si="4"/>
        <v>26</v>
      </c>
      <c r="B28">
        <f t="shared" si="0"/>
        <v>3</v>
      </c>
      <c r="C28">
        <f t="shared" si="1"/>
        <v>2</v>
      </c>
      <c r="D28">
        <f t="shared" si="5"/>
        <v>168</v>
      </c>
      <c r="E28">
        <v>3</v>
      </c>
      <c r="F28">
        <f t="shared" si="6"/>
        <v>359</v>
      </c>
      <c r="G28">
        <f t="shared" si="7"/>
        <v>365</v>
      </c>
      <c r="H28">
        <f t="shared" si="2"/>
        <v>362</v>
      </c>
      <c r="I28">
        <f t="shared" si="3"/>
        <v>6</v>
      </c>
    </row>
    <row r="29" spans="1:9" x14ac:dyDescent="0.2">
      <c r="A29">
        <f t="shared" si="4"/>
        <v>27</v>
      </c>
      <c r="B29">
        <f t="shared" si="0"/>
        <v>3</v>
      </c>
      <c r="C29">
        <f t="shared" si="1"/>
        <v>3</v>
      </c>
      <c r="D29">
        <f t="shared" si="5"/>
        <v>176</v>
      </c>
      <c r="E29">
        <v>8</v>
      </c>
      <c r="F29">
        <f t="shared" si="6"/>
        <v>365</v>
      </c>
      <c r="G29">
        <f t="shared" si="7"/>
        <v>359</v>
      </c>
      <c r="H29">
        <f t="shared" si="2"/>
        <v>362</v>
      </c>
      <c r="I29">
        <f t="shared" si="3"/>
        <v>-6</v>
      </c>
    </row>
    <row r="30" spans="1:9" x14ac:dyDescent="0.2">
      <c r="A30">
        <f t="shared" si="4"/>
        <v>28</v>
      </c>
      <c r="B30">
        <f t="shared" si="0"/>
        <v>3</v>
      </c>
      <c r="C30">
        <f t="shared" si="1"/>
        <v>4</v>
      </c>
      <c r="D30">
        <f t="shared" si="5"/>
        <v>179</v>
      </c>
      <c r="E30">
        <v>3</v>
      </c>
      <c r="F30">
        <f t="shared" si="6"/>
        <v>383</v>
      </c>
      <c r="G30">
        <f t="shared" si="7"/>
        <v>389</v>
      </c>
      <c r="H30">
        <f t="shared" si="2"/>
        <v>386</v>
      </c>
      <c r="I30">
        <f t="shared" si="3"/>
        <v>6</v>
      </c>
    </row>
    <row r="31" spans="1:9" x14ac:dyDescent="0.2">
      <c r="A31">
        <f t="shared" si="4"/>
        <v>29</v>
      </c>
      <c r="B31">
        <f t="shared" si="0"/>
        <v>3</v>
      </c>
      <c r="C31">
        <f t="shared" si="1"/>
        <v>5</v>
      </c>
      <c r="D31">
        <f t="shared" si="5"/>
        <v>187</v>
      </c>
      <c r="E31">
        <v>8</v>
      </c>
      <c r="F31">
        <f t="shared" si="6"/>
        <v>389</v>
      </c>
      <c r="G31">
        <f t="shared" si="7"/>
        <v>383</v>
      </c>
      <c r="H31">
        <f t="shared" si="2"/>
        <v>386</v>
      </c>
      <c r="I31">
        <f t="shared" si="3"/>
        <v>-6</v>
      </c>
    </row>
    <row r="32" spans="1:9" x14ac:dyDescent="0.2">
      <c r="A32">
        <f t="shared" si="4"/>
        <v>30</v>
      </c>
      <c r="B32">
        <f t="shared" si="0"/>
        <v>3</v>
      </c>
      <c r="C32">
        <f t="shared" si="1"/>
        <v>6</v>
      </c>
      <c r="D32">
        <f t="shared" si="5"/>
        <v>190</v>
      </c>
      <c r="E32">
        <v>3</v>
      </c>
      <c r="F32">
        <v>397</v>
      </c>
      <c r="G32">
        <v>403</v>
      </c>
      <c r="H32">
        <f t="shared" si="2"/>
        <v>400</v>
      </c>
      <c r="I32">
        <f t="shared" si="3"/>
        <v>6</v>
      </c>
    </row>
    <row r="33" spans="1:9" x14ac:dyDescent="0.2">
      <c r="A33">
        <f t="shared" si="4"/>
        <v>31</v>
      </c>
      <c r="B33">
        <f t="shared" si="0"/>
        <v>3</v>
      </c>
      <c r="C33">
        <f t="shared" si="1"/>
        <v>7</v>
      </c>
      <c r="D33">
        <f t="shared" si="5"/>
        <v>198</v>
      </c>
      <c r="E33">
        <v>8</v>
      </c>
      <c r="F33">
        <f t="shared" si="6"/>
        <v>403</v>
      </c>
      <c r="G33">
        <f t="shared" si="7"/>
        <v>397</v>
      </c>
      <c r="H33">
        <f t="shared" si="2"/>
        <v>400</v>
      </c>
      <c r="I33">
        <f t="shared" si="3"/>
        <v>-6</v>
      </c>
    </row>
    <row r="34" spans="1:9" x14ac:dyDescent="0.2">
      <c r="A34">
        <f t="shared" si="4"/>
        <v>32</v>
      </c>
      <c r="B34">
        <f t="shared" si="0"/>
        <v>4</v>
      </c>
      <c r="C34">
        <f t="shared" si="1"/>
        <v>0</v>
      </c>
      <c r="D34">
        <f t="shared" si="5"/>
        <v>202</v>
      </c>
      <c r="E34">
        <v>4</v>
      </c>
      <c r="F34">
        <v>383</v>
      </c>
      <c r="G34">
        <v>389</v>
      </c>
      <c r="H34">
        <f t="shared" si="2"/>
        <v>386</v>
      </c>
      <c r="I34">
        <f t="shared" si="3"/>
        <v>6</v>
      </c>
    </row>
    <row r="35" spans="1:9" x14ac:dyDescent="0.2">
      <c r="A35">
        <f t="shared" si="4"/>
        <v>33</v>
      </c>
      <c r="B35">
        <f t="shared" si="0"/>
        <v>4</v>
      </c>
      <c r="C35">
        <f t="shared" si="1"/>
        <v>1</v>
      </c>
      <c r="D35">
        <f t="shared" si="5"/>
        <v>210</v>
      </c>
      <c r="E35">
        <v>8</v>
      </c>
      <c r="F35">
        <f t="shared" ref="F35:F65" si="8">MOD(A35,2)*(F34+6)+MOD(A35+1,2)*(F34-24-6)</f>
        <v>389</v>
      </c>
      <c r="G35">
        <f t="shared" ref="G35:G65" si="9">MOD(A35,2)*(G34-6)+MOD(A35+1,2)*(G34-24+6)</f>
        <v>383</v>
      </c>
      <c r="H35">
        <f t="shared" si="2"/>
        <v>386</v>
      </c>
      <c r="I35">
        <f t="shared" si="3"/>
        <v>-6</v>
      </c>
    </row>
    <row r="36" spans="1:9" x14ac:dyDescent="0.2">
      <c r="A36">
        <f t="shared" si="4"/>
        <v>34</v>
      </c>
      <c r="B36">
        <f t="shared" si="0"/>
        <v>4</v>
      </c>
      <c r="C36">
        <f t="shared" si="1"/>
        <v>2</v>
      </c>
      <c r="D36">
        <f t="shared" si="5"/>
        <v>214</v>
      </c>
      <c r="E36">
        <f t="shared" ref="E36:E44" si="10">4+MOD(A36,2)*6</f>
        <v>4</v>
      </c>
      <c r="F36">
        <f t="shared" si="8"/>
        <v>359</v>
      </c>
      <c r="G36">
        <f t="shared" si="9"/>
        <v>365</v>
      </c>
      <c r="H36">
        <f t="shared" si="2"/>
        <v>362</v>
      </c>
      <c r="I36">
        <f t="shared" si="3"/>
        <v>6</v>
      </c>
    </row>
    <row r="37" spans="1:9" x14ac:dyDescent="0.2">
      <c r="A37">
        <f t="shared" si="4"/>
        <v>35</v>
      </c>
      <c r="B37">
        <f t="shared" si="0"/>
        <v>4</v>
      </c>
      <c r="C37">
        <f t="shared" si="1"/>
        <v>3</v>
      </c>
      <c r="D37">
        <f t="shared" si="5"/>
        <v>222</v>
      </c>
      <c r="E37">
        <v>8</v>
      </c>
      <c r="F37">
        <f t="shared" si="8"/>
        <v>365</v>
      </c>
      <c r="G37">
        <f t="shared" si="9"/>
        <v>359</v>
      </c>
      <c r="H37">
        <f t="shared" si="2"/>
        <v>362</v>
      </c>
      <c r="I37">
        <f t="shared" si="3"/>
        <v>-6</v>
      </c>
    </row>
    <row r="38" spans="1:9" x14ac:dyDescent="0.2">
      <c r="A38">
        <f t="shared" si="4"/>
        <v>36</v>
      </c>
      <c r="B38">
        <f t="shared" si="0"/>
        <v>4</v>
      </c>
      <c r="C38">
        <f t="shared" si="1"/>
        <v>4</v>
      </c>
      <c r="D38">
        <f t="shared" si="5"/>
        <v>226</v>
      </c>
      <c r="E38">
        <f t="shared" si="10"/>
        <v>4</v>
      </c>
      <c r="F38">
        <f t="shared" si="8"/>
        <v>335</v>
      </c>
      <c r="G38">
        <f t="shared" si="9"/>
        <v>341</v>
      </c>
      <c r="H38">
        <f t="shared" si="2"/>
        <v>338</v>
      </c>
      <c r="I38">
        <f t="shared" si="3"/>
        <v>6</v>
      </c>
    </row>
    <row r="39" spans="1:9" x14ac:dyDescent="0.2">
      <c r="A39">
        <f t="shared" si="4"/>
        <v>37</v>
      </c>
      <c r="B39">
        <f t="shared" si="0"/>
        <v>4</v>
      </c>
      <c r="C39">
        <f t="shared" si="1"/>
        <v>5</v>
      </c>
      <c r="D39">
        <f t="shared" si="5"/>
        <v>234</v>
      </c>
      <c r="E39">
        <v>8</v>
      </c>
      <c r="F39">
        <f t="shared" si="8"/>
        <v>341</v>
      </c>
      <c r="G39">
        <f t="shared" si="9"/>
        <v>335</v>
      </c>
      <c r="H39">
        <f t="shared" si="2"/>
        <v>338</v>
      </c>
      <c r="I39">
        <f t="shared" si="3"/>
        <v>-6</v>
      </c>
    </row>
    <row r="40" spans="1:9" x14ac:dyDescent="0.2">
      <c r="A40">
        <f t="shared" si="4"/>
        <v>38</v>
      </c>
      <c r="B40">
        <f t="shared" si="0"/>
        <v>4</v>
      </c>
      <c r="C40">
        <f t="shared" si="1"/>
        <v>6</v>
      </c>
      <c r="D40">
        <f t="shared" si="5"/>
        <v>238</v>
      </c>
      <c r="E40">
        <f t="shared" si="10"/>
        <v>4</v>
      </c>
      <c r="F40">
        <f t="shared" si="8"/>
        <v>311</v>
      </c>
      <c r="G40">
        <f t="shared" si="9"/>
        <v>317</v>
      </c>
      <c r="H40">
        <f t="shared" si="2"/>
        <v>314</v>
      </c>
      <c r="I40">
        <f t="shared" si="3"/>
        <v>6</v>
      </c>
    </row>
    <row r="41" spans="1:9" x14ac:dyDescent="0.2">
      <c r="A41">
        <f t="shared" si="4"/>
        <v>39</v>
      </c>
      <c r="B41">
        <f t="shared" si="0"/>
        <v>4</v>
      </c>
      <c r="C41">
        <f t="shared" si="1"/>
        <v>7</v>
      </c>
      <c r="D41">
        <f t="shared" si="5"/>
        <v>246</v>
      </c>
      <c r="E41">
        <v>8</v>
      </c>
      <c r="F41">
        <f t="shared" si="8"/>
        <v>317</v>
      </c>
      <c r="G41">
        <f t="shared" si="9"/>
        <v>311</v>
      </c>
      <c r="H41">
        <f t="shared" si="2"/>
        <v>314</v>
      </c>
      <c r="I41">
        <f t="shared" si="3"/>
        <v>-6</v>
      </c>
    </row>
    <row r="42" spans="1:9" x14ac:dyDescent="0.2">
      <c r="A42">
        <f t="shared" si="4"/>
        <v>40</v>
      </c>
      <c r="B42">
        <f t="shared" si="0"/>
        <v>5</v>
      </c>
      <c r="C42">
        <f t="shared" si="1"/>
        <v>0</v>
      </c>
      <c r="D42">
        <f t="shared" si="5"/>
        <v>250</v>
      </c>
      <c r="E42">
        <f t="shared" si="10"/>
        <v>4</v>
      </c>
      <c r="F42">
        <f t="shared" si="8"/>
        <v>287</v>
      </c>
      <c r="G42">
        <f t="shared" si="9"/>
        <v>293</v>
      </c>
      <c r="H42">
        <f t="shared" si="2"/>
        <v>290</v>
      </c>
      <c r="I42">
        <f t="shared" si="3"/>
        <v>6</v>
      </c>
    </row>
    <row r="43" spans="1:9" x14ac:dyDescent="0.2">
      <c r="A43">
        <f t="shared" si="4"/>
        <v>41</v>
      </c>
      <c r="B43">
        <f t="shared" si="0"/>
        <v>5</v>
      </c>
      <c r="C43">
        <f t="shared" si="1"/>
        <v>1</v>
      </c>
      <c r="D43">
        <f t="shared" si="5"/>
        <v>258</v>
      </c>
      <c r="E43">
        <v>8</v>
      </c>
      <c r="F43">
        <f t="shared" si="8"/>
        <v>293</v>
      </c>
      <c r="G43">
        <f t="shared" si="9"/>
        <v>287</v>
      </c>
      <c r="H43">
        <f t="shared" si="2"/>
        <v>290</v>
      </c>
      <c r="I43">
        <f t="shared" si="3"/>
        <v>-6</v>
      </c>
    </row>
    <row r="44" spans="1:9" x14ac:dyDescent="0.2">
      <c r="A44">
        <f t="shared" si="4"/>
        <v>42</v>
      </c>
      <c r="B44">
        <f t="shared" si="0"/>
        <v>5</v>
      </c>
      <c r="C44">
        <f t="shared" si="1"/>
        <v>2</v>
      </c>
      <c r="D44">
        <f t="shared" si="5"/>
        <v>262</v>
      </c>
      <c r="E44">
        <f t="shared" si="10"/>
        <v>4</v>
      </c>
      <c r="F44">
        <f t="shared" si="8"/>
        <v>263</v>
      </c>
      <c r="G44">
        <f t="shared" si="9"/>
        <v>269</v>
      </c>
      <c r="H44">
        <f t="shared" si="2"/>
        <v>266</v>
      </c>
      <c r="I44">
        <f t="shared" si="3"/>
        <v>6</v>
      </c>
    </row>
    <row r="45" spans="1:9" x14ac:dyDescent="0.2">
      <c r="A45">
        <f t="shared" si="4"/>
        <v>43</v>
      </c>
      <c r="B45">
        <f t="shared" si="0"/>
        <v>5</v>
      </c>
      <c r="C45">
        <f t="shared" si="1"/>
        <v>3</v>
      </c>
      <c r="D45">
        <f t="shared" si="5"/>
        <v>270</v>
      </c>
      <c r="E45">
        <v>8</v>
      </c>
      <c r="F45">
        <f t="shared" si="8"/>
        <v>269</v>
      </c>
      <c r="G45">
        <f t="shared" si="9"/>
        <v>263</v>
      </c>
      <c r="H45">
        <f t="shared" si="2"/>
        <v>266</v>
      </c>
      <c r="I45">
        <f t="shared" si="3"/>
        <v>-6</v>
      </c>
    </row>
    <row r="46" spans="1:9" x14ac:dyDescent="0.2">
      <c r="A46">
        <f t="shared" si="4"/>
        <v>44</v>
      </c>
      <c r="B46">
        <f t="shared" si="0"/>
        <v>5</v>
      </c>
      <c r="C46">
        <f t="shared" si="1"/>
        <v>4</v>
      </c>
      <c r="D46">
        <f t="shared" si="5"/>
        <v>274</v>
      </c>
      <c r="E46">
        <v>4</v>
      </c>
      <c r="F46">
        <f t="shared" si="8"/>
        <v>239</v>
      </c>
      <c r="G46">
        <f t="shared" si="9"/>
        <v>245</v>
      </c>
      <c r="H46">
        <f t="shared" si="2"/>
        <v>242</v>
      </c>
      <c r="I46">
        <f t="shared" si="3"/>
        <v>6</v>
      </c>
    </row>
    <row r="47" spans="1:9" x14ac:dyDescent="0.2">
      <c r="A47">
        <f t="shared" si="4"/>
        <v>45</v>
      </c>
      <c r="B47">
        <f t="shared" si="0"/>
        <v>5</v>
      </c>
      <c r="C47">
        <f t="shared" si="1"/>
        <v>5</v>
      </c>
      <c r="D47">
        <f t="shared" si="5"/>
        <v>282</v>
      </c>
      <c r="E47">
        <v>8</v>
      </c>
      <c r="F47">
        <f t="shared" si="8"/>
        <v>245</v>
      </c>
      <c r="G47">
        <f t="shared" si="9"/>
        <v>239</v>
      </c>
      <c r="H47">
        <f t="shared" si="2"/>
        <v>242</v>
      </c>
      <c r="I47">
        <f t="shared" si="3"/>
        <v>-6</v>
      </c>
    </row>
    <row r="48" spans="1:9" x14ac:dyDescent="0.2">
      <c r="A48">
        <f t="shared" si="4"/>
        <v>46</v>
      </c>
      <c r="B48">
        <f t="shared" si="0"/>
        <v>5</v>
      </c>
      <c r="C48">
        <f t="shared" si="1"/>
        <v>6</v>
      </c>
      <c r="D48">
        <f t="shared" si="5"/>
        <v>288</v>
      </c>
      <c r="E48">
        <v>6</v>
      </c>
      <c r="F48">
        <f t="shared" si="8"/>
        <v>215</v>
      </c>
      <c r="G48">
        <f t="shared" si="9"/>
        <v>221</v>
      </c>
      <c r="H48">
        <f t="shared" si="2"/>
        <v>218</v>
      </c>
      <c r="I48">
        <f t="shared" si="3"/>
        <v>6</v>
      </c>
    </row>
    <row r="49" spans="1:9" x14ac:dyDescent="0.2">
      <c r="A49">
        <f t="shared" si="4"/>
        <v>47</v>
      </c>
      <c r="B49">
        <f t="shared" si="0"/>
        <v>5</v>
      </c>
      <c r="C49">
        <f t="shared" si="1"/>
        <v>7</v>
      </c>
      <c r="D49">
        <f t="shared" si="5"/>
        <v>296</v>
      </c>
      <c r="E49">
        <v>8</v>
      </c>
      <c r="F49">
        <f t="shared" si="8"/>
        <v>221</v>
      </c>
      <c r="G49">
        <f t="shared" si="9"/>
        <v>215</v>
      </c>
      <c r="H49">
        <f t="shared" si="2"/>
        <v>218</v>
      </c>
      <c r="I49">
        <f t="shared" si="3"/>
        <v>-6</v>
      </c>
    </row>
    <row r="50" spans="1:9" x14ac:dyDescent="0.2">
      <c r="A50">
        <f t="shared" si="4"/>
        <v>48</v>
      </c>
      <c r="B50">
        <f t="shared" si="0"/>
        <v>6</v>
      </c>
      <c r="C50">
        <f t="shared" si="1"/>
        <v>0</v>
      </c>
      <c r="D50">
        <f t="shared" si="5"/>
        <v>304</v>
      </c>
      <c r="E50">
        <v>8</v>
      </c>
      <c r="F50">
        <f t="shared" si="8"/>
        <v>191</v>
      </c>
      <c r="G50">
        <f t="shared" si="9"/>
        <v>197</v>
      </c>
      <c r="H50">
        <f t="shared" si="2"/>
        <v>194</v>
      </c>
      <c r="I50">
        <f t="shared" si="3"/>
        <v>6</v>
      </c>
    </row>
    <row r="51" spans="1:9" x14ac:dyDescent="0.2">
      <c r="A51">
        <f>A50+1</f>
        <v>49</v>
      </c>
      <c r="B51">
        <f t="shared" si="0"/>
        <v>6</v>
      </c>
      <c r="C51">
        <f t="shared" si="1"/>
        <v>1</v>
      </c>
      <c r="D51">
        <f t="shared" si="5"/>
        <v>312</v>
      </c>
      <c r="E51">
        <v>8</v>
      </c>
      <c r="F51">
        <f t="shared" si="8"/>
        <v>197</v>
      </c>
      <c r="G51">
        <f t="shared" si="9"/>
        <v>191</v>
      </c>
      <c r="H51">
        <f t="shared" si="2"/>
        <v>194</v>
      </c>
      <c r="I51">
        <f t="shared" si="3"/>
        <v>-6</v>
      </c>
    </row>
    <row r="52" spans="1:9" x14ac:dyDescent="0.2">
      <c r="A52">
        <f t="shared" si="4"/>
        <v>50</v>
      </c>
      <c r="B52">
        <f t="shared" si="0"/>
        <v>6</v>
      </c>
      <c r="C52">
        <f t="shared" si="1"/>
        <v>2</v>
      </c>
      <c r="D52">
        <f t="shared" si="5"/>
        <v>320</v>
      </c>
      <c r="E52">
        <v>8</v>
      </c>
      <c r="F52">
        <f t="shared" si="8"/>
        <v>167</v>
      </c>
      <c r="G52">
        <f t="shared" si="9"/>
        <v>173</v>
      </c>
      <c r="H52">
        <f t="shared" si="2"/>
        <v>170</v>
      </c>
      <c r="I52">
        <f t="shared" si="3"/>
        <v>6</v>
      </c>
    </row>
    <row r="53" spans="1:9" x14ac:dyDescent="0.2">
      <c r="A53">
        <f t="shared" si="4"/>
        <v>51</v>
      </c>
      <c r="B53">
        <f t="shared" si="0"/>
        <v>6</v>
      </c>
      <c r="C53">
        <f t="shared" si="1"/>
        <v>3</v>
      </c>
      <c r="D53">
        <f t="shared" si="5"/>
        <v>328</v>
      </c>
      <c r="E53">
        <v>8</v>
      </c>
      <c r="F53">
        <f t="shared" si="8"/>
        <v>173</v>
      </c>
      <c r="G53">
        <f t="shared" si="9"/>
        <v>167</v>
      </c>
      <c r="H53">
        <f t="shared" si="2"/>
        <v>170</v>
      </c>
      <c r="I53">
        <f t="shared" si="3"/>
        <v>-6</v>
      </c>
    </row>
    <row r="54" spans="1:9" x14ac:dyDescent="0.2">
      <c r="A54">
        <f t="shared" si="4"/>
        <v>52</v>
      </c>
      <c r="B54">
        <f t="shared" si="0"/>
        <v>6</v>
      </c>
      <c r="C54">
        <f t="shared" si="1"/>
        <v>4</v>
      </c>
      <c r="D54">
        <f t="shared" si="5"/>
        <v>340</v>
      </c>
      <c r="E54">
        <v>12</v>
      </c>
      <c r="F54">
        <f t="shared" si="8"/>
        <v>143</v>
      </c>
      <c r="G54">
        <f t="shared" si="9"/>
        <v>149</v>
      </c>
      <c r="H54">
        <f t="shared" si="2"/>
        <v>146</v>
      </c>
      <c r="I54">
        <f t="shared" si="3"/>
        <v>6</v>
      </c>
    </row>
    <row r="55" spans="1:9" x14ac:dyDescent="0.2">
      <c r="A55">
        <f t="shared" si="4"/>
        <v>53</v>
      </c>
      <c r="B55">
        <f t="shared" si="0"/>
        <v>6</v>
      </c>
      <c r="C55">
        <f t="shared" si="1"/>
        <v>5</v>
      </c>
      <c r="D55">
        <f t="shared" si="5"/>
        <v>348</v>
      </c>
      <c r="E55">
        <v>8</v>
      </c>
      <c r="F55">
        <f t="shared" si="8"/>
        <v>149</v>
      </c>
      <c r="G55">
        <f t="shared" si="9"/>
        <v>143</v>
      </c>
      <c r="H55">
        <f t="shared" si="2"/>
        <v>146</v>
      </c>
      <c r="I55">
        <f t="shared" si="3"/>
        <v>-6</v>
      </c>
    </row>
    <row r="56" spans="1:9" x14ac:dyDescent="0.2">
      <c r="A56">
        <f t="shared" si="4"/>
        <v>54</v>
      </c>
      <c r="B56">
        <f t="shared" si="0"/>
        <v>6</v>
      </c>
      <c r="C56">
        <f t="shared" si="1"/>
        <v>6</v>
      </c>
      <c r="D56">
        <f t="shared" si="5"/>
        <v>360</v>
      </c>
      <c r="E56">
        <v>12</v>
      </c>
      <c r="F56">
        <f t="shared" si="8"/>
        <v>119</v>
      </c>
      <c r="G56">
        <f t="shared" si="9"/>
        <v>125</v>
      </c>
      <c r="H56">
        <f t="shared" si="2"/>
        <v>122</v>
      </c>
      <c r="I56">
        <f t="shared" si="3"/>
        <v>6</v>
      </c>
    </row>
    <row r="57" spans="1:9" x14ac:dyDescent="0.2">
      <c r="A57">
        <f t="shared" si="4"/>
        <v>55</v>
      </c>
      <c r="B57">
        <f t="shared" si="0"/>
        <v>6</v>
      </c>
      <c r="C57">
        <f t="shared" si="1"/>
        <v>7</v>
      </c>
      <c r="D57">
        <f t="shared" si="5"/>
        <v>368</v>
      </c>
      <c r="E57">
        <v>8</v>
      </c>
      <c r="F57">
        <f t="shared" si="8"/>
        <v>125</v>
      </c>
      <c r="G57">
        <f t="shared" si="9"/>
        <v>119</v>
      </c>
      <c r="H57">
        <f t="shared" si="2"/>
        <v>122</v>
      </c>
      <c r="I57">
        <f t="shared" si="3"/>
        <v>-6</v>
      </c>
    </row>
    <row r="58" spans="1:9" x14ac:dyDescent="0.2">
      <c r="A58">
        <f t="shared" si="4"/>
        <v>56</v>
      </c>
      <c r="B58">
        <f t="shared" si="0"/>
        <v>7</v>
      </c>
      <c r="C58">
        <f t="shared" si="1"/>
        <v>0</v>
      </c>
      <c r="D58">
        <f t="shared" si="5"/>
        <v>384</v>
      </c>
      <c r="E58">
        <v>16</v>
      </c>
      <c r="F58">
        <f t="shared" si="8"/>
        <v>95</v>
      </c>
      <c r="G58">
        <f t="shared" si="9"/>
        <v>101</v>
      </c>
      <c r="H58">
        <f t="shared" si="2"/>
        <v>98</v>
      </c>
      <c r="I58">
        <f t="shared" si="3"/>
        <v>6</v>
      </c>
    </row>
    <row r="59" spans="1:9" x14ac:dyDescent="0.2">
      <c r="A59">
        <f t="shared" si="4"/>
        <v>57</v>
      </c>
      <c r="B59">
        <f t="shared" si="0"/>
        <v>7</v>
      </c>
      <c r="C59">
        <f t="shared" si="1"/>
        <v>1</v>
      </c>
      <c r="D59">
        <f t="shared" si="5"/>
        <v>396</v>
      </c>
      <c r="E59">
        <v>12</v>
      </c>
      <c r="F59">
        <f t="shared" si="8"/>
        <v>101</v>
      </c>
      <c r="G59">
        <f t="shared" si="9"/>
        <v>95</v>
      </c>
      <c r="H59">
        <f t="shared" si="2"/>
        <v>98</v>
      </c>
      <c r="I59">
        <f t="shared" si="3"/>
        <v>-6</v>
      </c>
    </row>
    <row r="60" spans="1:9" x14ac:dyDescent="0.2">
      <c r="A60">
        <f t="shared" si="4"/>
        <v>58</v>
      </c>
      <c r="B60">
        <f t="shared" si="0"/>
        <v>7</v>
      </c>
      <c r="C60">
        <f t="shared" si="1"/>
        <v>2</v>
      </c>
      <c r="D60">
        <f t="shared" si="5"/>
        <v>420</v>
      </c>
      <c r="E60">
        <v>24</v>
      </c>
      <c r="F60">
        <f t="shared" si="8"/>
        <v>71</v>
      </c>
      <c r="G60">
        <f t="shared" si="9"/>
        <v>77</v>
      </c>
      <c r="H60">
        <f t="shared" si="2"/>
        <v>74</v>
      </c>
      <c r="I60">
        <f t="shared" si="3"/>
        <v>6</v>
      </c>
    </row>
    <row r="61" spans="1:9" x14ac:dyDescent="0.2">
      <c r="A61">
        <f t="shared" si="4"/>
        <v>59</v>
      </c>
      <c r="B61">
        <f t="shared" si="0"/>
        <v>7</v>
      </c>
      <c r="C61">
        <f t="shared" si="1"/>
        <v>3</v>
      </c>
      <c r="D61">
        <f t="shared" si="5"/>
        <v>440</v>
      </c>
      <c r="E61">
        <v>20</v>
      </c>
      <c r="F61">
        <f t="shared" si="8"/>
        <v>77</v>
      </c>
      <c r="G61">
        <f t="shared" si="9"/>
        <v>71</v>
      </c>
      <c r="H61">
        <f t="shared" si="2"/>
        <v>74</v>
      </c>
      <c r="I61">
        <f t="shared" si="3"/>
        <v>-6</v>
      </c>
    </row>
    <row r="62" spans="1:9" x14ac:dyDescent="0.2">
      <c r="A62">
        <f t="shared" si="4"/>
        <v>60</v>
      </c>
      <c r="B62">
        <f t="shared" si="0"/>
        <v>7</v>
      </c>
      <c r="C62">
        <f t="shared" si="1"/>
        <v>4</v>
      </c>
      <c r="D62">
        <f t="shared" si="5"/>
        <v>464</v>
      </c>
      <c r="E62">
        <v>24</v>
      </c>
      <c r="F62">
        <f t="shared" si="8"/>
        <v>47</v>
      </c>
      <c r="G62">
        <f t="shared" si="9"/>
        <v>53</v>
      </c>
      <c r="H62">
        <f t="shared" si="2"/>
        <v>50</v>
      </c>
      <c r="I62">
        <f t="shared" si="3"/>
        <v>6</v>
      </c>
    </row>
    <row r="63" spans="1:9" x14ac:dyDescent="0.2">
      <c r="A63">
        <f t="shared" si="4"/>
        <v>61</v>
      </c>
      <c r="B63">
        <f t="shared" si="0"/>
        <v>7</v>
      </c>
      <c r="C63">
        <f t="shared" si="1"/>
        <v>5</v>
      </c>
      <c r="D63">
        <f t="shared" si="5"/>
        <v>488</v>
      </c>
      <c r="E63">
        <v>24</v>
      </c>
      <c r="F63">
        <f t="shared" si="8"/>
        <v>53</v>
      </c>
      <c r="G63">
        <f t="shared" si="9"/>
        <v>47</v>
      </c>
      <c r="H63">
        <f t="shared" si="2"/>
        <v>50</v>
      </c>
      <c r="I63">
        <f t="shared" si="3"/>
        <v>-6</v>
      </c>
    </row>
    <row r="64" spans="1:9" x14ac:dyDescent="0.2">
      <c r="A64">
        <f t="shared" si="4"/>
        <v>62</v>
      </c>
      <c r="B64">
        <f t="shared" si="0"/>
        <v>7</v>
      </c>
      <c r="C64">
        <f t="shared" si="1"/>
        <v>6</v>
      </c>
      <c r="D64">
        <f t="shared" si="5"/>
        <v>489</v>
      </c>
      <c r="E64">
        <v>1</v>
      </c>
      <c r="F64">
        <v>35</v>
      </c>
      <c r="G64">
        <v>35</v>
      </c>
      <c r="H64">
        <f t="shared" si="2"/>
        <v>35</v>
      </c>
      <c r="I64">
        <f t="shared" si="3"/>
        <v>0</v>
      </c>
    </row>
    <row r="65" spans="1:9" x14ac:dyDescent="0.2">
      <c r="A65">
        <f t="shared" si="4"/>
        <v>63</v>
      </c>
      <c r="B65">
        <f t="shared" si="0"/>
        <v>7</v>
      </c>
      <c r="C65">
        <f t="shared" si="1"/>
        <v>7</v>
      </c>
      <c r="D65">
        <f t="shared" si="5"/>
        <v>490</v>
      </c>
      <c r="E65">
        <v>1</v>
      </c>
      <c r="F65">
        <v>35</v>
      </c>
      <c r="G65">
        <v>35</v>
      </c>
      <c r="H65">
        <f t="shared" si="2"/>
        <v>35</v>
      </c>
      <c r="I65">
        <f t="shared" si="3"/>
        <v>0</v>
      </c>
    </row>
  </sheetData>
  <pageMargins left="0.7" right="0.7" top="0.75" bottom="0.75" header="0.3" footer="0.3"/>
  <pageSetup scale="65" fitToHeight="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200C - 10C steps</vt:lpstr>
      <vt:lpstr>225C - 12C steps</vt:lpstr>
      <vt:lpstr>250C - 14C steps</vt:lpstr>
      <vt:lpstr>275C - 15C steps</vt:lpstr>
      <vt:lpstr>300C - 17C steps</vt:lpstr>
      <vt:lpstr>325C - 19C steps</vt:lpstr>
      <vt:lpstr>350C - 20C steps</vt:lpstr>
      <vt:lpstr>375C - 22C steps</vt:lpstr>
      <vt:lpstr>400C - 24C steps</vt:lpstr>
      <vt:lpstr>425C - 25C steps</vt:lpstr>
      <vt:lpstr>450C - 27C steps</vt:lpstr>
      <vt:lpstr>475C - 29C steps</vt:lpstr>
      <vt:lpstr>500C - 30C steps</vt:lpstr>
      <vt:lpstr>300C - continuous</vt:lpstr>
      <vt:lpstr>400C - continuous</vt:lpstr>
      <vt:lpstr>500C - continuous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McKinney</dc:creator>
  <cp:lastModifiedBy>Robert McKinney</cp:lastModifiedBy>
  <cp:lastPrinted>2016-04-10T15:21:23Z</cp:lastPrinted>
  <dcterms:created xsi:type="dcterms:W3CDTF">2016-03-18T17:39:37Z</dcterms:created>
  <dcterms:modified xsi:type="dcterms:W3CDTF">2016-04-29T23:34:53Z</dcterms:modified>
</cp:coreProperties>
</file>