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j\NflCalcXF_b2_Sln\NflData\"/>
    </mc:Choice>
  </mc:AlternateContent>
  <xr:revisionPtr revIDLastSave="0" documentId="13_ncr:1_{0BCC5E7E-802F-460C-B9E8-F8DDAA6C8609}" xr6:coauthVersionLast="45" xr6:coauthVersionMax="45" xr10:uidLastSave="{00000000-0000-0000-0000-000000000000}"/>
  <bookViews>
    <workbookView xWindow="3564" yWindow="264" windowWidth="18756" windowHeight="13224" xr2:uid="{8B002A00-9EC9-4BEF-8F36-7A3E42CF1F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4" i="1" l="1"/>
  <c r="T6" i="1"/>
  <c r="T12" i="1"/>
  <c r="T33" i="1"/>
  <c r="T28" i="1"/>
  <c r="T32" i="1"/>
  <c r="T21" i="1"/>
  <c r="T9" i="1"/>
  <c r="T25" i="1"/>
  <c r="T31" i="1"/>
  <c r="T11" i="1"/>
  <c r="T22" i="1"/>
  <c r="T17" i="1"/>
  <c r="T36" i="1"/>
  <c r="T5" i="1"/>
  <c r="T26" i="1"/>
  <c r="T23" i="1"/>
  <c r="T27" i="1"/>
  <c r="T30" i="1"/>
  <c r="T14" i="1"/>
  <c r="T18" i="1"/>
  <c r="T8" i="1"/>
  <c r="T34" i="1"/>
  <c r="T29" i="1"/>
  <c r="T19" i="1"/>
  <c r="T15" i="1"/>
  <c r="T16" i="1"/>
  <c r="T7" i="1"/>
  <c r="T10" i="1"/>
  <c r="T13" i="1"/>
  <c r="T35" i="1"/>
  <c r="T20" i="1"/>
  <c r="S37" i="1"/>
  <c r="R37" i="1"/>
  <c r="Q37" i="1"/>
  <c r="O37" i="1"/>
  <c r="H8" i="1"/>
  <c r="H9" i="1"/>
  <c r="H10" i="1"/>
  <c r="H11" i="1"/>
  <c r="K10" i="1" s="1"/>
  <c r="H12" i="1"/>
  <c r="K11" i="1" s="1"/>
  <c r="H13" i="1"/>
  <c r="K12" i="1" s="1"/>
  <c r="H14" i="1"/>
  <c r="K13" i="1" s="1"/>
  <c r="H15" i="1"/>
  <c r="H16" i="1"/>
  <c r="H17" i="1"/>
  <c r="I16" i="1" s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K36" i="1" s="1"/>
  <c r="H6" i="1"/>
  <c r="K5" i="1" s="1"/>
  <c r="H7" i="1"/>
  <c r="K6" i="1" s="1"/>
  <c r="H5" i="1"/>
  <c r="I5" i="1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I7" i="1" l="1"/>
  <c r="T37" i="1"/>
  <c r="L6" i="1"/>
  <c r="M6" i="1" s="1"/>
  <c r="L5" i="1"/>
  <c r="M5" i="1" s="1"/>
  <c r="L12" i="1"/>
  <c r="M12" i="1" s="1"/>
  <c r="L10" i="1"/>
  <c r="M10" i="1" s="1"/>
  <c r="J8" i="1"/>
  <c r="K8" i="1" s="1"/>
  <c r="L13" i="1"/>
  <c r="M13" i="1" s="1"/>
  <c r="L11" i="1"/>
  <c r="M11" i="1" s="1"/>
  <c r="K35" i="1"/>
  <c r="I6" i="1"/>
  <c r="J7" i="1" s="1"/>
  <c r="K7" i="1" s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8" i="1"/>
  <c r="L8" i="1" l="1"/>
  <c r="M8" i="1" s="1"/>
  <c r="L7" i="1"/>
  <c r="M7" i="1" s="1"/>
  <c r="J27" i="1"/>
  <c r="K27" i="1" s="1"/>
  <c r="J28" i="1"/>
  <c r="K28" i="1" s="1"/>
  <c r="J29" i="1"/>
  <c r="K29" i="1" s="1"/>
  <c r="J30" i="1"/>
  <c r="K30" i="1" s="1"/>
  <c r="J25" i="1"/>
  <c r="K25" i="1" s="1"/>
  <c r="J26" i="1"/>
  <c r="K26" i="1" s="1"/>
  <c r="J9" i="1"/>
  <c r="K9" i="1" s="1"/>
  <c r="J18" i="1"/>
  <c r="K18" i="1" s="1"/>
  <c r="J19" i="1"/>
  <c r="K19" i="1" s="1"/>
  <c r="J20" i="1"/>
  <c r="K20" i="1" s="1"/>
  <c r="J21" i="1"/>
  <c r="K21" i="1" s="1"/>
  <c r="J15" i="1"/>
  <c r="K15" i="1" s="1"/>
  <c r="J23" i="1"/>
  <c r="K23" i="1" s="1"/>
  <c r="J16" i="1"/>
  <c r="K16" i="1" s="1"/>
  <c r="J24" i="1"/>
  <c r="K24" i="1" s="1"/>
  <c r="J17" i="1"/>
  <c r="K17" i="1" s="1"/>
  <c r="J14" i="1"/>
  <c r="K14" i="1" s="1"/>
  <c r="J22" i="1"/>
  <c r="K22" i="1" s="1"/>
  <c r="J33" i="1"/>
  <c r="K33" i="1" s="1"/>
  <c r="J34" i="1"/>
  <c r="K34" i="1" s="1"/>
  <c r="J31" i="1"/>
  <c r="K31" i="1" s="1"/>
  <c r="J32" i="1"/>
  <c r="K32" i="1" s="1"/>
  <c r="L14" i="1" l="1"/>
  <c r="M14" i="1" s="1"/>
  <c r="L9" i="1"/>
  <c r="M9" i="1"/>
  <c r="L36" i="1"/>
  <c r="M36" i="1" s="1"/>
  <c r="L35" i="1"/>
  <c r="M35" i="1" s="1"/>
  <c r="L15" i="1"/>
  <c r="M15" i="1" s="1"/>
  <c r="L34" i="1"/>
  <c r="M34" i="1" s="1"/>
  <c r="M22" i="1"/>
  <c r="L26" i="1"/>
  <c r="M26" i="1" s="1"/>
  <c r="L28" i="1"/>
  <c r="L16" i="1"/>
  <c r="M16" i="1" s="1"/>
  <c r="L30" i="1"/>
  <c r="M30" i="1" s="1"/>
  <c r="L29" i="1"/>
  <c r="M29" i="1" s="1"/>
  <c r="L25" i="1"/>
  <c r="M25" i="1" s="1"/>
  <c r="L33" i="1"/>
  <c r="M33" i="1" s="1"/>
  <c r="L24" i="1"/>
  <c r="M24" i="1" s="1"/>
  <c r="L20" i="1"/>
  <c r="M20" i="1" s="1"/>
  <c r="L23" i="1"/>
  <c r="L19" i="1"/>
  <c r="M19" i="1" s="1"/>
  <c r="L31" i="1"/>
  <c r="M31" i="1" s="1"/>
  <c r="L32" i="1"/>
  <c r="M32" i="1" s="1"/>
  <c r="M28" i="1"/>
  <c r="L22" i="1"/>
  <c r="L18" i="1"/>
  <c r="M18" i="1" s="1"/>
  <c r="L17" i="1"/>
  <c r="M17" i="1" s="1"/>
  <c r="L21" i="1"/>
  <c r="M21" i="1" s="1"/>
  <c r="M23" i="1"/>
  <c r="L27" i="1"/>
  <c r="M27" i="1" s="1"/>
</calcChain>
</file>

<file path=xl/sharedStrings.xml><?xml version="1.0" encoding="utf-8"?>
<sst xmlns="http://schemas.openxmlformats.org/spreadsheetml/2006/main" count="45" uniqueCount="44">
  <si>
    <t>Ave</t>
  </si>
  <si>
    <t>Delta</t>
  </si>
  <si>
    <t>Smooth</t>
  </si>
  <si>
    <t>mid</t>
  </si>
  <si>
    <t>week</t>
  </si>
  <si>
    <t>f</t>
  </si>
  <si>
    <t>wtd</t>
  </si>
  <si>
    <t>full cred</t>
  </si>
  <si>
    <t>KC</t>
  </si>
  <si>
    <t>BAL</t>
  </si>
  <si>
    <t>SF</t>
  </si>
  <si>
    <t>NO</t>
  </si>
  <si>
    <t>SEA</t>
  </si>
  <si>
    <t>GB</t>
  </si>
  <si>
    <t>TB</t>
  </si>
  <si>
    <t>TEN</t>
  </si>
  <si>
    <t>MIN</t>
  </si>
  <si>
    <t>DAL</t>
  </si>
  <si>
    <t>BUF</t>
  </si>
  <si>
    <t>PHI</t>
  </si>
  <si>
    <t>PIT</t>
  </si>
  <si>
    <t>NE</t>
  </si>
  <si>
    <t>HOU</t>
  </si>
  <si>
    <t>LAR</t>
  </si>
  <si>
    <t>ATL</t>
  </si>
  <si>
    <t>AZ</t>
  </si>
  <si>
    <t>CLE</t>
  </si>
  <si>
    <t>CHI</t>
  </si>
  <si>
    <t>LV</t>
  </si>
  <si>
    <t>DEN</t>
  </si>
  <si>
    <t>LAC</t>
  </si>
  <si>
    <t>MIA</t>
  </si>
  <si>
    <t>NYJ</t>
  </si>
  <si>
    <t>CAR</t>
  </si>
  <si>
    <t>DET</t>
  </si>
  <si>
    <t>NYG</t>
  </si>
  <si>
    <t>CIN</t>
  </si>
  <si>
    <t>WAS</t>
  </si>
  <si>
    <t>JAX</t>
  </si>
  <si>
    <t>NFL</t>
  </si>
  <si>
    <t>IND</t>
  </si>
  <si>
    <t>USA</t>
  </si>
  <si>
    <t>ESP</t>
  </si>
  <si>
    <t>min cred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</si>
</sst>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2" fillId="0" borderId="0" xfId="0" applyNumberFormat="1" applyFont="1" applyAlignment="1">
      <alignment vertical="center"/>
    </xf>
    <xf numFmtId="2" fontId="0" fillId="0" borderId="0" xfId="0" applyNumberFormat="1"/>
    <xf numFmtId="1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6B191-FAB3-4EE4-AAF5-90517340AC9B}">
  <dimension ref="B1:T37"/>
  <sheetViews>
    <sheetView tabSelected="1" topLeftCell="D1" workbookViewId="0">
      <selection activeCell="Q6" sqref="Q6"/>
    </sheetView>
  </sheetViews>
  <sheetFormatPr defaultRowHeight="14.4" x14ac:dyDescent="0.3"/>
  <cols>
    <col min="8" max="8" width="8.88671875" style="2"/>
    <col min="10" max="10" width="8.88671875" style="2"/>
    <col min="12" max="13" width="8.88671875" style="2"/>
    <col min="14" max="14" width="3.109375" customWidth="1"/>
    <col min="15" max="15" width="5.5546875" style="4" customWidth="1"/>
    <col min="16" max="16" width="5.6640625" customWidth="1"/>
    <col min="17" max="19" width="5" customWidth="1"/>
    <col min="20" max="20" width="8.88671875" style="2"/>
  </cols>
  <sheetData>
    <row r="1" spans="2:20" x14ac:dyDescent="0.3">
      <c r="K1" s="6" t="s">
        <v>3</v>
      </c>
      <c r="L1" s="2">
        <v>19.86</v>
      </c>
    </row>
    <row r="2" spans="2:20" x14ac:dyDescent="0.3">
      <c r="K2" s="6" t="s">
        <v>5</v>
      </c>
      <c r="L2" s="2">
        <v>0.6</v>
      </c>
    </row>
    <row r="3" spans="2:20" x14ac:dyDescent="0.3">
      <c r="K3" s="6" t="s">
        <v>4</v>
      </c>
      <c r="M3" s="3">
        <v>1</v>
      </c>
    </row>
    <row r="4" spans="2:20" x14ac:dyDescent="0.3">
      <c r="C4">
        <v>2015</v>
      </c>
      <c r="D4">
        <v>2016</v>
      </c>
      <c r="E4">
        <v>2017</v>
      </c>
      <c r="F4">
        <v>2018</v>
      </c>
      <c r="G4">
        <v>2019</v>
      </c>
      <c r="H4" s="7" t="s">
        <v>0</v>
      </c>
      <c r="I4" s="5" t="s">
        <v>1</v>
      </c>
      <c r="J4" s="7" t="s">
        <v>2</v>
      </c>
      <c r="K4" s="5" t="s">
        <v>7</v>
      </c>
      <c r="L4" s="7" t="s">
        <v>43</v>
      </c>
      <c r="M4" s="7" t="s">
        <v>6</v>
      </c>
      <c r="Q4" s="4" t="s">
        <v>42</v>
      </c>
      <c r="R4" s="4" t="s">
        <v>39</v>
      </c>
      <c r="S4" s="4" t="s">
        <v>41</v>
      </c>
      <c r="T4" s="8" t="s">
        <v>0</v>
      </c>
    </row>
    <row r="5" spans="2:20" x14ac:dyDescent="0.3">
      <c r="B5">
        <v>1</v>
      </c>
      <c r="C5">
        <v>28.56</v>
      </c>
      <c r="D5">
        <v>29.82</v>
      </c>
      <c r="E5">
        <v>29.35</v>
      </c>
      <c r="F5" s="1">
        <v>28.42</v>
      </c>
      <c r="G5">
        <v>30.38</v>
      </c>
      <c r="H5" s="2">
        <f>SUM(C5:G5)/5</f>
        <v>29.306000000000001</v>
      </c>
      <c r="I5" s="2">
        <f>H5-H6</f>
        <v>1.0339999999999989</v>
      </c>
      <c r="J5" s="2">
        <v>1.18</v>
      </c>
      <c r="K5" s="2">
        <f t="shared" ref="K5:K34" si="0">H6+J5</f>
        <v>29.452000000000002</v>
      </c>
      <c r="L5" s="2">
        <f>$L$1+(K5-$L$1)*$L$2</f>
        <v>25.615200000000002</v>
      </c>
      <c r="M5" s="2">
        <f>(($M$3-1)*K5+(15-$M$3+1)*L5)/15</f>
        <v>25.615200000000002</v>
      </c>
      <c r="O5" s="4">
        <v>1</v>
      </c>
      <c r="P5" t="s">
        <v>8</v>
      </c>
      <c r="Q5">
        <v>1</v>
      </c>
      <c r="R5">
        <v>1</v>
      </c>
      <c r="S5">
        <v>1</v>
      </c>
      <c r="T5" s="2">
        <f>AVERAGE(Q5:S5)</f>
        <v>1</v>
      </c>
    </row>
    <row r="6" spans="2:20" x14ac:dyDescent="0.3">
      <c r="B6">
        <v>2</v>
      </c>
      <c r="C6">
        <v>28.44</v>
      </c>
      <c r="D6">
        <v>28.16</v>
      </c>
      <c r="E6">
        <v>28.93</v>
      </c>
      <c r="F6" s="1">
        <v>27.67</v>
      </c>
      <c r="G6">
        <v>28.16</v>
      </c>
      <c r="H6" s="2">
        <f t="shared" ref="H6:H36" si="1">SUM(C6:G6)/5</f>
        <v>28.272000000000002</v>
      </c>
      <c r="I6" s="2">
        <f t="shared" ref="I6:I35" si="2">H6-H7</f>
        <v>1.3240000000000016</v>
      </c>
      <c r="J6" s="2">
        <v>1.17</v>
      </c>
      <c r="K6" s="2">
        <f t="shared" si="0"/>
        <v>28.118000000000002</v>
      </c>
      <c r="L6" s="2">
        <f t="shared" ref="L6:L20" si="3">$L$1+(K6-$L$1)*$L$2</f>
        <v>24.814800000000002</v>
      </c>
      <c r="M6" s="2">
        <f t="shared" ref="M6:M36" si="4">(($M$3-1)*K6+(15-$M$3+1)*L6)/15</f>
        <v>24.814800000000002</v>
      </c>
      <c r="O6" s="4">
        <v>2</v>
      </c>
      <c r="P6" t="s">
        <v>9</v>
      </c>
      <c r="Q6">
        <v>2</v>
      </c>
      <c r="R6">
        <v>3</v>
      </c>
      <c r="S6">
        <v>2</v>
      </c>
      <c r="T6" s="2">
        <f>AVERAGE(Q6:S6)</f>
        <v>2.3333333333333335</v>
      </c>
    </row>
    <row r="7" spans="2:20" x14ac:dyDescent="0.3">
      <c r="B7">
        <v>3</v>
      </c>
      <c r="C7">
        <v>28.09</v>
      </c>
      <c r="D7">
        <v>26.13</v>
      </c>
      <c r="E7">
        <v>26.45</v>
      </c>
      <c r="F7" s="1">
        <v>26.4</v>
      </c>
      <c r="G7">
        <v>27.67</v>
      </c>
      <c r="H7" s="2">
        <f t="shared" si="1"/>
        <v>26.948</v>
      </c>
      <c r="I7" s="2">
        <f t="shared" si="2"/>
        <v>0.71199999999999974</v>
      </c>
      <c r="J7" s="2">
        <f>AVERAGE($I$4:$I$6)</f>
        <v>1.1790000000000003</v>
      </c>
      <c r="K7" s="2">
        <f t="shared" si="0"/>
        <v>27.414999999999999</v>
      </c>
      <c r="L7" s="2">
        <f t="shared" si="3"/>
        <v>24.393000000000001</v>
      </c>
      <c r="M7" s="2">
        <f t="shared" si="4"/>
        <v>24.392999999999997</v>
      </c>
      <c r="O7" s="4">
        <v>3</v>
      </c>
      <c r="P7" t="s">
        <v>10</v>
      </c>
      <c r="Q7">
        <v>3</v>
      </c>
      <c r="R7">
        <v>2</v>
      </c>
      <c r="S7">
        <v>4</v>
      </c>
      <c r="T7" s="2">
        <f>AVERAGE(Q7:S7)</f>
        <v>3</v>
      </c>
    </row>
    <row r="8" spans="2:20" x14ac:dyDescent="0.3">
      <c r="B8">
        <f>B7+1</f>
        <v>4</v>
      </c>
      <c r="C8">
        <v>27.62</v>
      </c>
      <c r="D8">
        <v>25.46</v>
      </c>
      <c r="E8">
        <v>26.14</v>
      </c>
      <c r="F8" s="1">
        <v>26.18</v>
      </c>
      <c r="G8">
        <v>25.78</v>
      </c>
      <c r="H8" s="2">
        <f t="shared" si="1"/>
        <v>26.236000000000001</v>
      </c>
      <c r="I8" s="2">
        <f t="shared" si="2"/>
        <v>0.76000000000000156</v>
      </c>
      <c r="J8" s="2">
        <f t="shared" ref="J8:J9" si="5">AVERAGE($I$4:$I$6)</f>
        <v>1.1790000000000003</v>
      </c>
      <c r="K8" s="2">
        <f t="shared" si="0"/>
        <v>26.655000000000001</v>
      </c>
      <c r="L8" s="2">
        <f t="shared" si="3"/>
        <v>23.937000000000001</v>
      </c>
      <c r="M8" s="2">
        <f t="shared" si="4"/>
        <v>23.937000000000001</v>
      </c>
      <c r="O8" s="4">
        <v>4</v>
      </c>
      <c r="P8" t="s">
        <v>11</v>
      </c>
      <c r="Q8">
        <v>4</v>
      </c>
      <c r="R8">
        <v>4</v>
      </c>
      <c r="S8">
        <v>3</v>
      </c>
      <c r="T8" s="2">
        <f>AVERAGE(Q8:S8)</f>
        <v>3.6666666666666665</v>
      </c>
    </row>
    <row r="9" spans="2:20" x14ac:dyDescent="0.3">
      <c r="B9">
        <f t="shared" ref="B9:B36" si="6">B8+1</f>
        <v>5</v>
      </c>
      <c r="C9">
        <v>27.12</v>
      </c>
      <c r="D9">
        <v>24.81</v>
      </c>
      <c r="E9">
        <v>25.06</v>
      </c>
      <c r="F9" s="1">
        <v>25.63</v>
      </c>
      <c r="G9">
        <v>24.76</v>
      </c>
      <c r="H9" s="2">
        <f t="shared" si="1"/>
        <v>25.475999999999999</v>
      </c>
      <c r="I9" s="2">
        <f t="shared" si="2"/>
        <v>0.42800000000000082</v>
      </c>
      <c r="J9" s="2">
        <f t="shared" si="5"/>
        <v>1.1790000000000003</v>
      </c>
      <c r="K9" s="2">
        <f t="shared" si="0"/>
        <v>26.226999999999997</v>
      </c>
      <c r="L9" s="2">
        <f t="shared" si="3"/>
        <v>23.680199999999999</v>
      </c>
      <c r="M9" s="2">
        <f t="shared" si="4"/>
        <v>23.680199999999999</v>
      </c>
      <c r="O9" s="4">
        <v>5</v>
      </c>
      <c r="P9" t="s">
        <v>17</v>
      </c>
      <c r="Q9">
        <v>10</v>
      </c>
      <c r="R9">
        <v>7</v>
      </c>
      <c r="S9">
        <v>7</v>
      </c>
      <c r="T9" s="2">
        <f>AVERAGE(Q9:S9)</f>
        <v>8</v>
      </c>
    </row>
    <row r="10" spans="2:20" x14ac:dyDescent="0.3">
      <c r="B10">
        <f t="shared" si="6"/>
        <v>6</v>
      </c>
      <c r="C10">
        <v>26.44</v>
      </c>
      <c r="D10">
        <v>23.76</v>
      </c>
      <c r="E10">
        <v>25.05</v>
      </c>
      <c r="F10" s="1">
        <v>25.32</v>
      </c>
      <c r="G10">
        <v>24.67</v>
      </c>
      <c r="H10" s="2">
        <f t="shared" si="1"/>
        <v>25.047999999999998</v>
      </c>
      <c r="I10" s="2">
        <f t="shared" si="2"/>
        <v>0.26200000000000045</v>
      </c>
      <c r="J10" s="2">
        <v>0.4</v>
      </c>
      <c r="K10" s="2">
        <f t="shared" si="0"/>
        <v>25.185999999999996</v>
      </c>
      <c r="L10" s="2">
        <f t="shared" si="3"/>
        <v>23.055599999999998</v>
      </c>
      <c r="M10" s="2">
        <f t="shared" si="4"/>
        <v>23.055599999999995</v>
      </c>
      <c r="O10" s="4">
        <v>6</v>
      </c>
      <c r="P10" t="s">
        <v>14</v>
      </c>
      <c r="Q10">
        <v>7</v>
      </c>
      <c r="R10">
        <v>12</v>
      </c>
      <c r="S10">
        <v>5</v>
      </c>
      <c r="T10" s="2">
        <f>AVERAGE(Q10:S10)</f>
        <v>8</v>
      </c>
    </row>
    <row r="11" spans="2:20" x14ac:dyDescent="0.3">
      <c r="B11">
        <f t="shared" si="6"/>
        <v>7</v>
      </c>
      <c r="C11">
        <v>26.34</v>
      </c>
      <c r="D11">
        <v>23.68</v>
      </c>
      <c r="E11">
        <v>23.98</v>
      </c>
      <c r="F11" s="1">
        <v>25.3</v>
      </c>
      <c r="G11">
        <v>24.63</v>
      </c>
      <c r="H11" s="2">
        <f t="shared" si="1"/>
        <v>24.785999999999998</v>
      </c>
      <c r="I11" s="2">
        <f t="shared" si="2"/>
        <v>0.53599999999999781</v>
      </c>
      <c r="J11" s="2">
        <v>0.4</v>
      </c>
      <c r="K11" s="2">
        <f t="shared" si="0"/>
        <v>24.65</v>
      </c>
      <c r="L11" s="2">
        <f t="shared" si="3"/>
        <v>22.733999999999998</v>
      </c>
      <c r="M11" s="2">
        <f t="shared" si="4"/>
        <v>22.733999999999998</v>
      </c>
      <c r="O11" s="4">
        <v>7</v>
      </c>
      <c r="P11" t="s">
        <v>13</v>
      </c>
      <c r="Q11">
        <v>6</v>
      </c>
      <c r="R11">
        <v>8</v>
      </c>
      <c r="S11">
        <v>11</v>
      </c>
      <c r="T11" s="2">
        <f>AVERAGE(Q11:S11)</f>
        <v>8.3333333333333339</v>
      </c>
    </row>
    <row r="12" spans="2:20" x14ac:dyDescent="0.3">
      <c r="B12">
        <f t="shared" si="6"/>
        <v>8</v>
      </c>
      <c r="C12">
        <v>25.96</v>
      </c>
      <c r="D12">
        <v>23.13</v>
      </c>
      <c r="E12">
        <v>23.72</v>
      </c>
      <c r="F12" s="1">
        <v>24.38</v>
      </c>
      <c r="G12">
        <v>24.06</v>
      </c>
      <c r="H12" s="2">
        <f t="shared" si="1"/>
        <v>24.25</v>
      </c>
      <c r="I12" s="2">
        <f t="shared" si="2"/>
        <v>0.32000000000000028</v>
      </c>
      <c r="J12" s="2">
        <v>0.49</v>
      </c>
      <c r="K12" s="2">
        <f t="shared" si="0"/>
        <v>24.419999999999998</v>
      </c>
      <c r="L12" s="2">
        <f t="shared" si="3"/>
        <v>22.596</v>
      </c>
      <c r="M12" s="2">
        <f t="shared" si="4"/>
        <v>22.596</v>
      </c>
      <c r="O12" s="4">
        <v>8</v>
      </c>
      <c r="P12" t="s">
        <v>18</v>
      </c>
      <c r="Q12">
        <v>11</v>
      </c>
      <c r="R12">
        <v>6</v>
      </c>
      <c r="S12">
        <v>9</v>
      </c>
      <c r="T12" s="2">
        <f>AVERAGE(Q12:S12)</f>
        <v>8.6666666666666661</v>
      </c>
    </row>
    <row r="13" spans="2:20" x14ac:dyDescent="0.3">
      <c r="B13">
        <f t="shared" si="6"/>
        <v>9</v>
      </c>
      <c r="C13">
        <v>25.78</v>
      </c>
      <c r="D13">
        <v>22.78</v>
      </c>
      <c r="E13">
        <v>23.65</v>
      </c>
      <c r="F13" s="1">
        <v>24.28</v>
      </c>
      <c r="G13">
        <v>23.16</v>
      </c>
      <c r="H13" s="2">
        <f t="shared" si="1"/>
        <v>23.93</v>
      </c>
      <c r="I13" s="2">
        <f t="shared" si="2"/>
        <v>0.66200000000000259</v>
      </c>
      <c r="J13" s="2">
        <v>0.49</v>
      </c>
      <c r="K13" s="2">
        <f t="shared" si="0"/>
        <v>23.757999999999996</v>
      </c>
      <c r="L13" s="2">
        <f t="shared" si="3"/>
        <v>22.198799999999999</v>
      </c>
      <c r="M13" s="2">
        <f t="shared" si="4"/>
        <v>22.198799999999999</v>
      </c>
      <c r="O13" s="4">
        <v>9</v>
      </c>
      <c r="P13" t="s">
        <v>15</v>
      </c>
      <c r="Q13">
        <v>8</v>
      </c>
      <c r="R13">
        <v>5</v>
      </c>
      <c r="S13">
        <v>15</v>
      </c>
      <c r="T13" s="2">
        <f>AVERAGE(Q13:S13)</f>
        <v>9.3333333333333339</v>
      </c>
    </row>
    <row r="14" spans="2:20" x14ac:dyDescent="0.3">
      <c r="B14">
        <f t="shared" si="6"/>
        <v>10</v>
      </c>
      <c r="C14">
        <v>23.95</v>
      </c>
      <c r="D14">
        <v>22.57</v>
      </c>
      <c r="E14">
        <v>23.49</v>
      </c>
      <c r="F14" s="1">
        <v>24.2</v>
      </c>
      <c r="G14">
        <v>22.13</v>
      </c>
      <c r="H14" s="2">
        <f t="shared" si="1"/>
        <v>23.267999999999997</v>
      </c>
      <c r="I14" s="2">
        <f t="shared" si="2"/>
        <v>1.0879999999999974</v>
      </c>
      <c r="J14" s="2">
        <f>AVERAGE($I$10:$I$21)</f>
        <v>0.4913333333333334</v>
      </c>
      <c r="K14" s="2">
        <f t="shared" si="0"/>
        <v>22.671333333333333</v>
      </c>
      <c r="L14" s="2">
        <f t="shared" si="3"/>
        <v>21.546800000000001</v>
      </c>
      <c r="M14" s="2">
        <f t="shared" si="4"/>
        <v>21.546800000000001</v>
      </c>
      <c r="O14" s="4">
        <v>10</v>
      </c>
      <c r="P14" t="s">
        <v>16</v>
      </c>
      <c r="Q14">
        <v>9</v>
      </c>
      <c r="R14">
        <v>10</v>
      </c>
      <c r="S14">
        <v>10</v>
      </c>
      <c r="T14" s="2">
        <f>AVERAGE(Q14:S14)</f>
        <v>9.6666666666666661</v>
      </c>
    </row>
    <row r="15" spans="2:20" x14ac:dyDescent="0.3">
      <c r="B15">
        <f t="shared" si="6"/>
        <v>11</v>
      </c>
      <c r="C15">
        <v>21.15</v>
      </c>
      <c r="D15">
        <v>21.43</v>
      </c>
      <c r="E15">
        <v>23.02</v>
      </c>
      <c r="F15" s="1">
        <v>23.35</v>
      </c>
      <c r="G15">
        <v>21.95</v>
      </c>
      <c r="H15" s="2">
        <f t="shared" si="1"/>
        <v>22.18</v>
      </c>
      <c r="I15" s="2">
        <f t="shared" si="2"/>
        <v>0.30600000000000094</v>
      </c>
      <c r="J15" s="2">
        <f t="shared" ref="J15:J24" si="7">AVERAGE($I$10:$I$21)</f>
        <v>0.4913333333333334</v>
      </c>
      <c r="K15" s="2">
        <f t="shared" si="0"/>
        <v>22.365333333333332</v>
      </c>
      <c r="L15" s="2">
        <f t="shared" si="3"/>
        <v>21.363199999999999</v>
      </c>
      <c r="M15" s="2">
        <f t="shared" si="4"/>
        <v>21.363199999999999</v>
      </c>
      <c r="O15" s="4">
        <v>11</v>
      </c>
      <c r="P15" t="s">
        <v>20</v>
      </c>
      <c r="Q15">
        <v>14</v>
      </c>
      <c r="R15">
        <v>11</v>
      </c>
      <c r="S15">
        <v>6</v>
      </c>
      <c r="T15" s="2">
        <f>AVERAGE(Q15:S15)</f>
        <v>10.333333333333334</v>
      </c>
    </row>
    <row r="16" spans="2:20" x14ac:dyDescent="0.3">
      <c r="B16">
        <f t="shared" si="6"/>
        <v>12</v>
      </c>
      <c r="C16">
        <v>20.51</v>
      </c>
      <c r="D16">
        <v>21.26</v>
      </c>
      <c r="E16">
        <v>22.86</v>
      </c>
      <c r="F16" s="1">
        <v>22.94</v>
      </c>
      <c r="G16">
        <v>21.8</v>
      </c>
      <c r="H16" s="2">
        <f t="shared" si="1"/>
        <v>21.873999999999999</v>
      </c>
      <c r="I16" s="2">
        <f t="shared" si="2"/>
        <v>0.54400000000000048</v>
      </c>
      <c r="J16" s="2">
        <f t="shared" si="7"/>
        <v>0.4913333333333334</v>
      </c>
      <c r="K16" s="2">
        <f t="shared" si="0"/>
        <v>21.821333333333332</v>
      </c>
      <c r="L16" s="2">
        <f t="shared" si="3"/>
        <v>21.036799999999999</v>
      </c>
      <c r="M16" s="2">
        <f t="shared" si="4"/>
        <v>21.036800000000003</v>
      </c>
      <c r="O16" s="4">
        <v>12</v>
      </c>
      <c r="P16" t="s">
        <v>12</v>
      </c>
      <c r="Q16">
        <v>5</v>
      </c>
      <c r="R16">
        <v>13</v>
      </c>
      <c r="S16">
        <v>13</v>
      </c>
      <c r="T16" s="2">
        <f>AVERAGE(Q16:S16)</f>
        <v>10.333333333333334</v>
      </c>
    </row>
    <row r="17" spans="2:20" x14ac:dyDescent="0.3">
      <c r="B17">
        <f t="shared" si="6"/>
        <v>13</v>
      </c>
      <c r="C17">
        <v>19.829999999999998</v>
      </c>
      <c r="D17">
        <v>21.24</v>
      </c>
      <c r="E17">
        <v>22.7</v>
      </c>
      <c r="F17" s="1">
        <v>21.49</v>
      </c>
      <c r="G17">
        <v>21.39</v>
      </c>
      <c r="H17" s="2">
        <f t="shared" si="1"/>
        <v>21.33</v>
      </c>
      <c r="I17" s="2">
        <f t="shared" si="2"/>
        <v>0.43400000000000105</v>
      </c>
      <c r="J17" s="2">
        <f t="shared" si="7"/>
        <v>0.4913333333333334</v>
      </c>
      <c r="K17" s="2">
        <f t="shared" si="0"/>
        <v>21.387333333333331</v>
      </c>
      <c r="L17" s="2">
        <f t="shared" si="3"/>
        <v>20.776399999999999</v>
      </c>
      <c r="M17" s="2">
        <f t="shared" si="4"/>
        <v>20.776399999999999</v>
      </c>
      <c r="O17" s="4">
        <v>13</v>
      </c>
      <c r="P17" t="s">
        <v>40</v>
      </c>
      <c r="Q17">
        <v>13</v>
      </c>
      <c r="R17">
        <v>9</v>
      </c>
      <c r="S17">
        <v>12</v>
      </c>
      <c r="T17" s="2">
        <f>AVERAGE(Q17:S17)</f>
        <v>11.333333333333334</v>
      </c>
    </row>
    <row r="18" spans="2:20" x14ac:dyDescent="0.3">
      <c r="B18">
        <f t="shared" si="6"/>
        <v>14</v>
      </c>
      <c r="C18">
        <v>19.38</v>
      </c>
      <c r="D18">
        <v>21.16</v>
      </c>
      <c r="E18">
        <v>22.18</v>
      </c>
      <c r="F18" s="1">
        <v>21.27</v>
      </c>
      <c r="G18">
        <v>20.49</v>
      </c>
      <c r="H18" s="2">
        <f t="shared" si="1"/>
        <v>20.895999999999997</v>
      </c>
      <c r="I18" s="2">
        <f t="shared" si="2"/>
        <v>0.25399999999999778</v>
      </c>
      <c r="J18" s="2">
        <f t="shared" si="7"/>
        <v>0.4913333333333334</v>
      </c>
      <c r="K18" s="2">
        <f t="shared" si="0"/>
        <v>21.133333333333333</v>
      </c>
      <c r="L18" s="2">
        <f t="shared" si="3"/>
        <v>20.623999999999999</v>
      </c>
      <c r="M18" s="2">
        <f t="shared" si="4"/>
        <v>20.623999999999999</v>
      </c>
      <c r="O18" s="4">
        <v>14</v>
      </c>
      <c r="P18" t="s">
        <v>21</v>
      </c>
      <c r="Q18">
        <v>15</v>
      </c>
      <c r="R18">
        <v>15</v>
      </c>
      <c r="S18">
        <v>8</v>
      </c>
      <c r="T18" s="2">
        <f>AVERAGE(Q18:S18)</f>
        <v>12.666666666666666</v>
      </c>
    </row>
    <row r="19" spans="2:20" x14ac:dyDescent="0.3">
      <c r="B19">
        <f t="shared" si="6"/>
        <v>15</v>
      </c>
      <c r="C19">
        <v>18.739999999999998</v>
      </c>
      <c r="D19">
        <v>20.83</v>
      </c>
      <c r="E19">
        <v>21.89</v>
      </c>
      <c r="F19" s="1">
        <v>21.26</v>
      </c>
      <c r="G19">
        <v>20.49</v>
      </c>
      <c r="H19" s="2">
        <f t="shared" si="1"/>
        <v>20.641999999999999</v>
      </c>
      <c r="I19" s="2">
        <f t="shared" si="2"/>
        <v>0.88399999999999679</v>
      </c>
      <c r="J19" s="2">
        <f t="shared" si="7"/>
        <v>0.4913333333333334</v>
      </c>
      <c r="K19" s="2">
        <f t="shared" si="0"/>
        <v>20.249333333333336</v>
      </c>
      <c r="L19" s="2">
        <f t="shared" si="3"/>
        <v>20.093600000000002</v>
      </c>
      <c r="M19" s="2">
        <f t="shared" si="4"/>
        <v>20.093600000000002</v>
      </c>
      <c r="O19" s="4">
        <v>15</v>
      </c>
      <c r="P19" t="s">
        <v>19</v>
      </c>
      <c r="Q19">
        <v>12</v>
      </c>
      <c r="R19">
        <v>14</v>
      </c>
      <c r="S19">
        <v>14</v>
      </c>
      <c r="T19" s="2">
        <f>AVERAGE(Q19:S19)</f>
        <v>13.333333333333334</v>
      </c>
    </row>
    <row r="20" spans="2:20" x14ac:dyDescent="0.3">
      <c r="B20">
        <f t="shared" si="6"/>
        <v>16</v>
      </c>
      <c r="C20">
        <v>18.510000000000002</v>
      </c>
      <c r="D20">
        <v>20.76</v>
      </c>
      <c r="E20">
        <v>18.91</v>
      </c>
      <c r="F20" s="1">
        <v>20.64</v>
      </c>
      <c r="G20">
        <v>19.97</v>
      </c>
      <c r="H20" s="2">
        <f t="shared" si="1"/>
        <v>19.758000000000003</v>
      </c>
      <c r="I20" s="2">
        <f t="shared" si="2"/>
        <v>0.18000000000000682</v>
      </c>
      <c r="J20" s="2">
        <f t="shared" si="7"/>
        <v>0.4913333333333334</v>
      </c>
      <c r="K20" s="2">
        <f t="shared" si="0"/>
        <v>20.069333333333329</v>
      </c>
      <c r="L20" s="2">
        <f t="shared" si="3"/>
        <v>19.985599999999998</v>
      </c>
      <c r="M20" s="2">
        <f t="shared" si="4"/>
        <v>19.985599999999998</v>
      </c>
      <c r="O20" s="4">
        <v>16</v>
      </c>
      <c r="P20" t="s">
        <v>24</v>
      </c>
      <c r="Q20">
        <v>18</v>
      </c>
      <c r="R20">
        <v>18</v>
      </c>
      <c r="S20">
        <v>17</v>
      </c>
      <c r="T20" s="2">
        <f>AVERAGE(Q20:S20)</f>
        <v>17.666666666666668</v>
      </c>
    </row>
    <row r="21" spans="2:20" x14ac:dyDescent="0.3">
      <c r="B21">
        <f t="shared" si="6"/>
        <v>17</v>
      </c>
      <c r="C21">
        <v>18.489999999999998</v>
      </c>
      <c r="D21">
        <v>20.48</v>
      </c>
      <c r="E21">
        <v>18.66</v>
      </c>
      <c r="F21" s="1">
        <v>20.41</v>
      </c>
      <c r="G21">
        <v>19.850000000000001</v>
      </c>
      <c r="H21" s="2">
        <f t="shared" si="1"/>
        <v>19.577999999999996</v>
      </c>
      <c r="I21" s="2">
        <f t="shared" si="2"/>
        <v>0.42599999999999838</v>
      </c>
      <c r="J21" s="2">
        <f t="shared" si="7"/>
        <v>0.4913333333333334</v>
      </c>
      <c r="K21" s="2">
        <f t="shared" si="0"/>
        <v>19.643333333333331</v>
      </c>
      <c r="L21" s="2">
        <f>$L$1-($L$1-K17)*$L$2</f>
        <v>20.776399999999999</v>
      </c>
      <c r="M21" s="2">
        <f t="shared" si="4"/>
        <v>20.776399999999999</v>
      </c>
      <c r="O21" s="4">
        <v>17</v>
      </c>
      <c r="P21" t="s">
        <v>26</v>
      </c>
      <c r="Q21">
        <v>20</v>
      </c>
      <c r="R21">
        <v>19</v>
      </c>
      <c r="S21">
        <v>16</v>
      </c>
      <c r="T21" s="2">
        <f>AVERAGE(Q21:S21)</f>
        <v>18.333333333333332</v>
      </c>
    </row>
    <row r="22" spans="2:20" x14ac:dyDescent="0.3">
      <c r="B22">
        <f t="shared" si="6"/>
        <v>18</v>
      </c>
      <c r="C22">
        <v>18.059999999999999</v>
      </c>
      <c r="D22">
        <v>20.239999999999998</v>
      </c>
      <c r="E22">
        <v>18.489999999999998</v>
      </c>
      <c r="F22" s="1">
        <v>19.18</v>
      </c>
      <c r="G22">
        <v>19.79</v>
      </c>
      <c r="H22" s="2">
        <f t="shared" si="1"/>
        <v>19.151999999999997</v>
      </c>
      <c r="I22" s="2">
        <f t="shared" si="2"/>
        <v>0.27999999999999758</v>
      </c>
      <c r="J22" s="2">
        <f t="shared" si="7"/>
        <v>0.4913333333333334</v>
      </c>
      <c r="K22" s="2">
        <f t="shared" si="0"/>
        <v>19.363333333333333</v>
      </c>
      <c r="L22" s="2">
        <f t="shared" ref="L22:L36" si="8">$L$1-($L$1-K18)*$L$2</f>
        <v>20.623999999999999</v>
      </c>
      <c r="M22" s="2">
        <f t="shared" si="4"/>
        <v>20.623999999999999</v>
      </c>
      <c r="O22" s="4">
        <v>18</v>
      </c>
      <c r="P22" t="s">
        <v>22</v>
      </c>
      <c r="Q22">
        <v>16</v>
      </c>
      <c r="R22">
        <v>16</v>
      </c>
      <c r="S22">
        <v>23</v>
      </c>
      <c r="T22" s="2">
        <f>AVERAGE(Q22:S22)</f>
        <v>18.333333333333332</v>
      </c>
    </row>
    <row r="23" spans="2:20" x14ac:dyDescent="0.3">
      <c r="B23">
        <f t="shared" si="6"/>
        <v>19</v>
      </c>
      <c r="C23">
        <v>17.989999999999998</v>
      </c>
      <c r="D23">
        <v>20.100000000000001</v>
      </c>
      <c r="E23">
        <v>18.239999999999998</v>
      </c>
      <c r="F23" s="1">
        <v>18.25</v>
      </c>
      <c r="G23">
        <v>19.78</v>
      </c>
      <c r="H23" s="2">
        <f t="shared" si="1"/>
        <v>18.872</v>
      </c>
      <c r="I23" s="2">
        <f t="shared" si="2"/>
        <v>0.40599999999999881</v>
      </c>
      <c r="J23" s="2">
        <f t="shared" si="7"/>
        <v>0.4913333333333334</v>
      </c>
      <c r="K23" s="2">
        <f t="shared" si="0"/>
        <v>18.957333333333334</v>
      </c>
      <c r="L23" s="2">
        <f t="shared" si="8"/>
        <v>20.093600000000002</v>
      </c>
      <c r="M23" s="2">
        <f t="shared" si="4"/>
        <v>20.093600000000002</v>
      </c>
      <c r="O23" s="4">
        <v>19</v>
      </c>
      <c r="P23" t="s">
        <v>23</v>
      </c>
      <c r="Q23">
        <v>17</v>
      </c>
      <c r="R23">
        <v>17</v>
      </c>
      <c r="S23">
        <v>21</v>
      </c>
      <c r="T23" s="2">
        <f>AVERAGE(Q23:S23)</f>
        <v>18.333333333333332</v>
      </c>
    </row>
    <row r="24" spans="2:20" x14ac:dyDescent="0.3">
      <c r="B24">
        <f t="shared" si="6"/>
        <v>20</v>
      </c>
      <c r="C24">
        <v>17.86</v>
      </c>
      <c r="D24">
        <v>19.809999999999999</v>
      </c>
      <c r="E24">
        <v>17.8</v>
      </c>
      <c r="F24" s="1">
        <v>18.12</v>
      </c>
      <c r="G24">
        <v>18.739999999999998</v>
      </c>
      <c r="H24" s="2">
        <f t="shared" si="1"/>
        <v>18.466000000000001</v>
      </c>
      <c r="I24" s="2">
        <f t="shared" si="2"/>
        <v>0.54600000000000293</v>
      </c>
      <c r="J24" s="2">
        <f t="shared" si="7"/>
        <v>0.4913333333333334</v>
      </c>
      <c r="K24" s="2">
        <f t="shared" si="0"/>
        <v>18.411333333333332</v>
      </c>
      <c r="L24" s="2">
        <f t="shared" si="8"/>
        <v>19.985599999999998</v>
      </c>
      <c r="M24" s="2">
        <f t="shared" si="4"/>
        <v>19.985599999999998</v>
      </c>
      <c r="O24" s="4">
        <v>20</v>
      </c>
      <c r="P24" t="s">
        <v>25</v>
      </c>
      <c r="Q24">
        <v>19</v>
      </c>
      <c r="R24">
        <v>24</v>
      </c>
      <c r="S24">
        <v>18</v>
      </c>
      <c r="T24" s="2">
        <f>AVERAGE(Q24:S24)</f>
        <v>20.333333333333332</v>
      </c>
    </row>
    <row r="25" spans="2:20" x14ac:dyDescent="0.3">
      <c r="B25">
        <f t="shared" si="6"/>
        <v>21</v>
      </c>
      <c r="C25">
        <v>17.579999999999998</v>
      </c>
      <c r="D25">
        <v>19.3</v>
      </c>
      <c r="E25">
        <v>17.57</v>
      </c>
      <c r="F25" s="1">
        <v>17.309999999999999</v>
      </c>
      <c r="G25">
        <v>17.84</v>
      </c>
      <c r="H25" s="2">
        <f t="shared" si="1"/>
        <v>17.919999999999998</v>
      </c>
      <c r="I25" s="2">
        <f t="shared" si="2"/>
        <v>0.23799999999999599</v>
      </c>
      <c r="J25" s="2">
        <f>AVERAGE($I$22:$I$27)</f>
        <v>0.34266666666666623</v>
      </c>
      <c r="K25" s="2">
        <f t="shared" si="0"/>
        <v>18.024666666666668</v>
      </c>
      <c r="L25" s="2">
        <f t="shared" si="8"/>
        <v>19.729999999999997</v>
      </c>
      <c r="M25" s="2">
        <f t="shared" si="4"/>
        <v>19.729999999999997</v>
      </c>
      <c r="O25" s="4">
        <v>21</v>
      </c>
      <c r="P25" t="s">
        <v>29</v>
      </c>
      <c r="Q25">
        <v>23</v>
      </c>
      <c r="R25">
        <v>21</v>
      </c>
      <c r="S25">
        <v>20</v>
      </c>
      <c r="T25" s="2">
        <f>AVERAGE(Q25:S25)</f>
        <v>21.333333333333332</v>
      </c>
    </row>
    <row r="26" spans="2:20" x14ac:dyDescent="0.3">
      <c r="B26">
        <f t="shared" si="6"/>
        <v>22</v>
      </c>
      <c r="C26">
        <v>17.48</v>
      </c>
      <c r="D26">
        <v>18.97</v>
      </c>
      <c r="E26">
        <v>17.53</v>
      </c>
      <c r="F26" s="1">
        <v>17.2</v>
      </c>
      <c r="G26">
        <v>17.23</v>
      </c>
      <c r="H26" s="2">
        <f t="shared" si="1"/>
        <v>17.682000000000002</v>
      </c>
      <c r="I26" s="2">
        <f t="shared" si="2"/>
        <v>0.23000000000000398</v>
      </c>
      <c r="J26" s="2">
        <f t="shared" ref="J26:J30" si="9">AVERAGE($I$22:$I$27)</f>
        <v>0.34266666666666623</v>
      </c>
      <c r="K26" s="2">
        <f t="shared" si="0"/>
        <v>17.794666666666664</v>
      </c>
      <c r="L26" s="2">
        <f t="shared" si="8"/>
        <v>19.562000000000001</v>
      </c>
      <c r="M26" s="2">
        <f t="shared" si="4"/>
        <v>19.562000000000001</v>
      </c>
      <c r="O26" s="4">
        <v>22</v>
      </c>
      <c r="P26" t="s">
        <v>30</v>
      </c>
      <c r="Q26">
        <v>24</v>
      </c>
      <c r="R26">
        <v>23</v>
      </c>
      <c r="S26">
        <v>19</v>
      </c>
      <c r="T26" s="2">
        <f>AVERAGE(Q26:S26)</f>
        <v>22</v>
      </c>
    </row>
    <row r="27" spans="2:20" x14ac:dyDescent="0.3">
      <c r="B27">
        <f t="shared" si="6"/>
        <v>23</v>
      </c>
      <c r="C27">
        <v>17.29</v>
      </c>
      <c r="D27">
        <v>18.93</v>
      </c>
      <c r="E27">
        <v>17.29</v>
      </c>
      <c r="F27" s="1">
        <v>16.71</v>
      </c>
      <c r="G27">
        <v>17.04</v>
      </c>
      <c r="H27" s="2">
        <f t="shared" si="1"/>
        <v>17.451999999999998</v>
      </c>
      <c r="I27" s="2">
        <f t="shared" si="2"/>
        <v>0.3559999999999981</v>
      </c>
      <c r="J27" s="2">
        <f t="shared" si="9"/>
        <v>0.34266666666666623</v>
      </c>
      <c r="K27" s="2">
        <f t="shared" si="0"/>
        <v>17.438666666666666</v>
      </c>
      <c r="L27" s="2">
        <f t="shared" si="8"/>
        <v>19.3184</v>
      </c>
      <c r="M27" s="2">
        <f t="shared" si="4"/>
        <v>19.3184</v>
      </c>
      <c r="O27" s="4">
        <v>23</v>
      </c>
      <c r="P27" t="s">
        <v>28</v>
      </c>
      <c r="Q27">
        <v>22</v>
      </c>
      <c r="R27">
        <v>20</v>
      </c>
      <c r="S27">
        <v>25</v>
      </c>
      <c r="T27" s="2">
        <f>AVERAGE(Q27:S27)</f>
        <v>22.333333333333332</v>
      </c>
    </row>
    <row r="28" spans="2:20" x14ac:dyDescent="0.3">
      <c r="B28">
        <f t="shared" si="6"/>
        <v>24</v>
      </c>
      <c r="C28">
        <v>16.61</v>
      </c>
      <c r="D28">
        <v>18.16</v>
      </c>
      <c r="E28">
        <v>17.07</v>
      </c>
      <c r="F28" s="1">
        <v>16.63</v>
      </c>
      <c r="G28">
        <v>17.010000000000002</v>
      </c>
      <c r="H28" s="2">
        <f t="shared" si="1"/>
        <v>17.096</v>
      </c>
      <c r="I28" s="2">
        <f t="shared" si="2"/>
        <v>0.21799999999999997</v>
      </c>
      <c r="J28" s="2">
        <f t="shared" si="9"/>
        <v>0.34266666666666623</v>
      </c>
      <c r="K28" s="2">
        <f t="shared" si="0"/>
        <v>17.220666666666666</v>
      </c>
      <c r="L28" s="2">
        <f t="shared" si="8"/>
        <v>18.9908</v>
      </c>
      <c r="M28" s="2">
        <f t="shared" si="4"/>
        <v>18.9908</v>
      </c>
      <c r="O28" s="4">
        <v>24</v>
      </c>
      <c r="P28" t="s">
        <v>27</v>
      </c>
      <c r="Q28">
        <v>21</v>
      </c>
      <c r="R28">
        <v>25</v>
      </c>
      <c r="S28">
        <v>24</v>
      </c>
      <c r="T28" s="2">
        <f>AVERAGE(Q28:S28)</f>
        <v>23.333333333333332</v>
      </c>
    </row>
    <row r="29" spans="2:20" x14ac:dyDescent="0.3">
      <c r="B29">
        <f t="shared" si="6"/>
        <v>25</v>
      </c>
      <c r="C29">
        <v>16.12</v>
      </c>
      <c r="D29">
        <v>18.2</v>
      </c>
      <c r="E29">
        <v>16.59</v>
      </c>
      <c r="F29" s="1">
        <v>16.510000000000002</v>
      </c>
      <c r="G29">
        <v>16.97</v>
      </c>
      <c r="H29" s="2">
        <f t="shared" si="1"/>
        <v>16.878</v>
      </c>
      <c r="I29" s="2">
        <f t="shared" si="2"/>
        <v>0.6720000000000006</v>
      </c>
      <c r="J29" s="2">
        <f t="shared" si="9"/>
        <v>0.34266666666666623</v>
      </c>
      <c r="K29" s="2">
        <f t="shared" si="0"/>
        <v>16.548666666666666</v>
      </c>
      <c r="L29" s="2">
        <f t="shared" si="8"/>
        <v>18.758800000000001</v>
      </c>
      <c r="M29" s="2">
        <f t="shared" si="4"/>
        <v>18.758800000000001</v>
      </c>
      <c r="O29" s="4">
        <v>25</v>
      </c>
      <c r="P29" t="s">
        <v>32</v>
      </c>
      <c r="Q29">
        <v>26</v>
      </c>
      <c r="R29">
        <v>22</v>
      </c>
      <c r="S29">
        <v>27</v>
      </c>
      <c r="T29" s="2">
        <f>AVERAGE(Q29:S29)</f>
        <v>25</v>
      </c>
    </row>
    <row r="30" spans="2:20" x14ac:dyDescent="0.3">
      <c r="B30">
        <f t="shared" si="6"/>
        <v>26</v>
      </c>
      <c r="C30">
        <v>15.98</v>
      </c>
      <c r="D30">
        <v>18.04</v>
      </c>
      <c r="E30">
        <v>15.73</v>
      </c>
      <c r="F30" s="1">
        <v>15.6</v>
      </c>
      <c r="G30">
        <v>15.68</v>
      </c>
      <c r="H30" s="2">
        <f t="shared" si="1"/>
        <v>16.206</v>
      </c>
      <c r="I30" s="2">
        <f t="shared" si="2"/>
        <v>1.0360000000000014</v>
      </c>
      <c r="J30" s="2">
        <f t="shared" si="9"/>
        <v>0.34266666666666623</v>
      </c>
      <c r="K30" s="2">
        <f t="shared" si="0"/>
        <v>15.512666666666664</v>
      </c>
      <c r="L30" s="2">
        <f t="shared" si="8"/>
        <v>18.620799999999999</v>
      </c>
      <c r="M30" s="2">
        <f t="shared" si="4"/>
        <v>18.620799999999999</v>
      </c>
      <c r="O30" s="4">
        <v>26</v>
      </c>
      <c r="P30" t="s">
        <v>31</v>
      </c>
      <c r="Q30">
        <v>25</v>
      </c>
      <c r="R30">
        <v>26</v>
      </c>
      <c r="S30">
        <v>28</v>
      </c>
      <c r="T30" s="2">
        <f>AVERAGE(Q30:S30)</f>
        <v>26.333333333333332</v>
      </c>
    </row>
    <row r="31" spans="2:20" x14ac:dyDescent="0.3">
      <c r="B31">
        <f t="shared" si="6"/>
        <v>27</v>
      </c>
      <c r="C31">
        <v>15.39</v>
      </c>
      <c r="D31">
        <v>14.69</v>
      </c>
      <c r="E31">
        <v>15.51</v>
      </c>
      <c r="F31" s="1">
        <v>15.05</v>
      </c>
      <c r="G31">
        <v>15.21</v>
      </c>
      <c r="H31" s="2">
        <f t="shared" si="1"/>
        <v>15.169999999999998</v>
      </c>
      <c r="I31" s="2">
        <f t="shared" si="2"/>
        <v>1.1039999999999992</v>
      </c>
      <c r="J31" s="2">
        <f>AVERAGE($I$28:$I$32)</f>
        <v>0.78839999999999999</v>
      </c>
      <c r="K31" s="2">
        <f t="shared" si="0"/>
        <v>14.854399999999998</v>
      </c>
      <c r="L31" s="2">
        <f t="shared" si="8"/>
        <v>18.4072</v>
      </c>
      <c r="M31" s="2">
        <f t="shared" si="4"/>
        <v>18.4072</v>
      </c>
      <c r="O31" s="4">
        <v>27</v>
      </c>
      <c r="P31" t="s">
        <v>34</v>
      </c>
      <c r="Q31">
        <v>28</v>
      </c>
      <c r="R31">
        <v>30</v>
      </c>
      <c r="S31">
        <v>22</v>
      </c>
      <c r="T31" s="2">
        <f>AVERAGE(Q31:S31)</f>
        <v>26.666666666666668</v>
      </c>
    </row>
    <row r="32" spans="2:20" x14ac:dyDescent="0.3">
      <c r="B32">
        <f t="shared" si="6"/>
        <v>28</v>
      </c>
      <c r="C32">
        <v>14.9</v>
      </c>
      <c r="D32">
        <v>12.73</v>
      </c>
      <c r="E32">
        <v>14.19</v>
      </c>
      <c r="F32" s="1">
        <v>14.28</v>
      </c>
      <c r="G32">
        <v>14.23</v>
      </c>
      <c r="H32" s="2">
        <f t="shared" si="1"/>
        <v>14.065999999999999</v>
      </c>
      <c r="I32" s="2">
        <f t="shared" si="2"/>
        <v>0.91199999999999903</v>
      </c>
      <c r="J32" s="2">
        <f t="shared" ref="J32:J34" si="10">AVERAGE($I$28:$I$32)</f>
        <v>0.78839999999999999</v>
      </c>
      <c r="K32" s="2">
        <f t="shared" si="0"/>
        <v>13.942399999999999</v>
      </c>
      <c r="L32" s="2">
        <f t="shared" si="8"/>
        <v>18.276399999999999</v>
      </c>
      <c r="M32" s="2">
        <f t="shared" si="4"/>
        <v>18.276399999999999</v>
      </c>
      <c r="O32" s="4">
        <v>28</v>
      </c>
      <c r="P32" t="s">
        <v>36</v>
      </c>
      <c r="Q32">
        <v>30</v>
      </c>
      <c r="R32">
        <v>27</v>
      </c>
      <c r="S32">
        <v>26</v>
      </c>
      <c r="T32" s="2">
        <f>AVERAGE(Q32:S32)</f>
        <v>27.666666666666668</v>
      </c>
    </row>
    <row r="33" spans="2:20" x14ac:dyDescent="0.3">
      <c r="B33">
        <f t="shared" si="6"/>
        <v>29</v>
      </c>
      <c r="C33">
        <v>13.43</v>
      </c>
      <c r="D33">
        <v>12.53</v>
      </c>
      <c r="E33">
        <v>13.86</v>
      </c>
      <c r="F33" s="1">
        <v>12.65</v>
      </c>
      <c r="G33">
        <v>13.3</v>
      </c>
      <c r="H33" s="2">
        <f t="shared" si="1"/>
        <v>13.154</v>
      </c>
      <c r="I33" s="2">
        <f t="shared" si="2"/>
        <v>0.67199999999999882</v>
      </c>
      <c r="J33" s="2">
        <f t="shared" si="10"/>
        <v>0.78839999999999999</v>
      </c>
      <c r="K33" s="2">
        <f t="shared" si="0"/>
        <v>13.2704</v>
      </c>
      <c r="L33" s="2">
        <f t="shared" si="8"/>
        <v>17.873200000000001</v>
      </c>
      <c r="M33" s="2">
        <f t="shared" si="4"/>
        <v>17.873200000000001</v>
      </c>
      <c r="O33" s="4">
        <v>29</v>
      </c>
      <c r="P33" t="s">
        <v>33</v>
      </c>
      <c r="Q33">
        <v>27</v>
      </c>
      <c r="R33">
        <v>29</v>
      </c>
      <c r="S33">
        <v>30</v>
      </c>
      <c r="T33" s="2">
        <f>AVERAGE(Q33:S33)</f>
        <v>28.666666666666668</v>
      </c>
    </row>
    <row r="34" spans="2:20" x14ac:dyDescent="0.3">
      <c r="B34">
        <f t="shared" si="6"/>
        <v>30</v>
      </c>
      <c r="C34">
        <v>13.34</v>
      </c>
      <c r="D34">
        <v>10.55</v>
      </c>
      <c r="E34">
        <v>13.7</v>
      </c>
      <c r="F34" s="1">
        <v>12.19</v>
      </c>
      <c r="G34">
        <v>12.63</v>
      </c>
      <c r="H34" s="2">
        <f t="shared" si="1"/>
        <v>12.482000000000001</v>
      </c>
      <c r="I34" s="2">
        <f t="shared" si="2"/>
        <v>0.61600000000000144</v>
      </c>
      <c r="J34" s="2">
        <f t="shared" si="10"/>
        <v>0.78839999999999999</v>
      </c>
      <c r="K34" s="2">
        <f t="shared" si="0"/>
        <v>12.654399999999999</v>
      </c>
      <c r="L34" s="2">
        <f t="shared" si="8"/>
        <v>17.2516</v>
      </c>
      <c r="M34" s="2">
        <f t="shared" si="4"/>
        <v>17.2516</v>
      </c>
      <c r="O34" s="4">
        <v>30</v>
      </c>
      <c r="P34" t="s">
        <v>35</v>
      </c>
      <c r="Q34">
        <v>29</v>
      </c>
      <c r="R34">
        <v>28</v>
      </c>
      <c r="S34">
        <v>29</v>
      </c>
      <c r="T34" s="2">
        <f>AVERAGE(Q34:S34)</f>
        <v>28.666666666666668</v>
      </c>
    </row>
    <row r="35" spans="2:20" x14ac:dyDescent="0.3">
      <c r="B35">
        <f t="shared" si="6"/>
        <v>31</v>
      </c>
      <c r="C35">
        <v>12.97</v>
      </c>
      <c r="D35">
        <v>10.11</v>
      </c>
      <c r="E35">
        <v>11.89</v>
      </c>
      <c r="F35" s="1">
        <v>11.8</v>
      </c>
      <c r="G35">
        <v>12.56</v>
      </c>
      <c r="H35" s="2">
        <f t="shared" si="1"/>
        <v>11.866</v>
      </c>
      <c r="I35" s="2">
        <f t="shared" si="2"/>
        <v>2.1460000000000008</v>
      </c>
      <c r="J35" s="2">
        <v>2.15</v>
      </c>
      <c r="K35" s="2">
        <f>H36+J35</f>
        <v>11.87</v>
      </c>
      <c r="L35" s="2">
        <f t="shared" si="8"/>
        <v>16.856639999999999</v>
      </c>
      <c r="M35" s="2">
        <f t="shared" si="4"/>
        <v>16.856639999999999</v>
      </c>
      <c r="O35" s="4">
        <v>31</v>
      </c>
      <c r="P35" t="s">
        <v>37</v>
      </c>
      <c r="Q35">
        <v>31</v>
      </c>
      <c r="R35">
        <v>31</v>
      </c>
      <c r="S35">
        <v>31</v>
      </c>
      <c r="T35" s="2">
        <f>AVERAGE(Q35:S35)</f>
        <v>31</v>
      </c>
    </row>
    <row r="36" spans="2:20" x14ac:dyDescent="0.3">
      <c r="B36">
        <f t="shared" si="6"/>
        <v>32</v>
      </c>
      <c r="C36">
        <v>10.08</v>
      </c>
      <c r="D36">
        <v>9.9700000000000006</v>
      </c>
      <c r="E36">
        <v>8.5299999999999994</v>
      </c>
      <c r="F36" s="1">
        <v>9.36</v>
      </c>
      <c r="G36">
        <v>10.66</v>
      </c>
      <c r="H36" s="2">
        <f t="shared" si="1"/>
        <v>9.7199999999999989</v>
      </c>
      <c r="K36" s="2">
        <f>H36</f>
        <v>9.7199999999999989</v>
      </c>
      <c r="L36" s="2">
        <f t="shared" si="8"/>
        <v>16.309439999999999</v>
      </c>
      <c r="M36" s="2">
        <f t="shared" si="4"/>
        <v>16.309439999999999</v>
      </c>
      <c r="O36" s="4">
        <v>32</v>
      </c>
      <c r="P36" t="s">
        <v>38</v>
      </c>
      <c r="Q36">
        <v>32</v>
      </c>
      <c r="R36">
        <v>32</v>
      </c>
      <c r="S36">
        <v>32</v>
      </c>
      <c r="T36" s="2">
        <f>AVERAGE(Q36:S36)</f>
        <v>32</v>
      </c>
    </row>
    <row r="37" spans="2:20" x14ac:dyDescent="0.3">
      <c r="O37" s="4">
        <f>SUM(O5:O36)</f>
        <v>528</v>
      </c>
      <c r="Q37" s="4">
        <f>SUM(Q5:Q36)</f>
        <v>528</v>
      </c>
      <c r="R37" s="4">
        <f>SUM(R5:R36)</f>
        <v>528</v>
      </c>
      <c r="S37" s="4">
        <f>SUM(S5:S36)</f>
        <v>528</v>
      </c>
      <c r="T37" s="4">
        <f>SUM(T5:T36)</f>
        <v>528</v>
      </c>
    </row>
  </sheetData>
  <sortState xmlns:xlrd2="http://schemas.microsoft.com/office/spreadsheetml/2017/richdata2" ref="P5:T36">
    <sortCondition ref="T5:T3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C</dc:creator>
  <cp:lastModifiedBy>Bob C</cp:lastModifiedBy>
  <dcterms:created xsi:type="dcterms:W3CDTF">2020-05-05T17:17:11Z</dcterms:created>
  <dcterms:modified xsi:type="dcterms:W3CDTF">2020-05-05T20:06:08Z</dcterms:modified>
</cp:coreProperties>
</file>