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a1582f2ecc7d07d/ML/Notebooks/GEO/CityData/"/>
    </mc:Choice>
  </mc:AlternateContent>
  <xr:revisionPtr revIDLastSave="533" documentId="13_ncr:1_{19A7CC54-ECB0-4A45-A670-E22E5369D1E8}" xr6:coauthVersionLast="47" xr6:coauthVersionMax="47" xr10:uidLastSave="{A2B14B3B-29C5-42E0-899A-5490FD219FD4}"/>
  <bookViews>
    <workbookView xWindow="-93" yWindow="-93" windowWidth="25786" windowHeight="13986" xr2:uid="{00000000-000D-0000-FFFF-FFFF00000000}"/>
  </bookViews>
  <sheets>
    <sheet name="Sheet1" sheetId="1" r:id="rId1"/>
    <sheet name="Sheet2" sheetId="2" r:id="rId2"/>
    <sheet name="PivoTable" sheetId="3" r:id="rId3"/>
    <sheet name="杭州" sheetId="4" r:id="rId4"/>
    <sheet name="青岛" sheetId="5" r:id="rId5"/>
    <sheet name="成都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6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D254" i="1"/>
  <c r="D255" i="1"/>
  <c r="D257" i="1"/>
  <c r="E257" i="1" s="1"/>
  <c r="D251" i="1"/>
  <c r="D167" i="1"/>
  <c r="D172" i="1"/>
  <c r="D177" i="1"/>
  <c r="D184" i="1"/>
  <c r="D174" i="1"/>
  <c r="D176" i="1"/>
  <c r="D144" i="1"/>
  <c r="F144" i="1" s="1"/>
  <c r="D146" i="1"/>
  <c r="D141" i="1"/>
  <c r="D143" i="1"/>
  <c r="D142" i="1"/>
  <c r="D129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I3" i="1"/>
  <c r="I4" i="1"/>
  <c r="I5" i="1"/>
  <c r="I6" i="1"/>
  <c r="I7" i="1"/>
  <c r="I8" i="1"/>
  <c r="I9" i="1"/>
  <c r="I10" i="1"/>
  <c r="I11" i="1"/>
  <c r="I52" i="1"/>
  <c r="I9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12" i="1"/>
  <c r="I12" i="1" s="1"/>
  <c r="I3" i="5"/>
  <c r="I4" i="5"/>
  <c r="I5" i="5"/>
  <c r="I6" i="5"/>
  <c r="I7" i="5"/>
  <c r="I8" i="5"/>
  <c r="I9" i="5"/>
  <c r="I10" i="5"/>
  <c r="I11" i="5"/>
  <c r="I2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I3" i="4"/>
  <c r="I4" i="4"/>
  <c r="I5" i="4"/>
  <c r="I6" i="4"/>
  <c r="I7" i="4"/>
  <c r="I8" i="4"/>
  <c r="I9" i="4"/>
  <c r="I10" i="4"/>
  <c r="I11" i="4"/>
  <c r="I12" i="4"/>
  <c r="I13" i="4"/>
  <c r="I14" i="4"/>
  <c r="I2" i="4"/>
  <c r="I7" i="6"/>
  <c r="I8" i="6"/>
  <c r="I9" i="6"/>
  <c r="I10" i="6"/>
  <c r="I11" i="6"/>
  <c r="I12" i="6"/>
  <c r="I14" i="6"/>
  <c r="I19" i="6"/>
  <c r="I20" i="6"/>
  <c r="I21" i="6"/>
  <c r="I2" i="6"/>
  <c r="E3" i="6"/>
  <c r="I3" i="6" s="1"/>
  <c r="E4" i="6"/>
  <c r="I4" i="6" s="1"/>
  <c r="E5" i="6"/>
  <c r="I5" i="6" s="1"/>
  <c r="E6" i="6"/>
  <c r="I6" i="6" s="1"/>
  <c r="E7" i="6"/>
  <c r="E8" i="6"/>
  <c r="E9" i="6"/>
  <c r="E10" i="6"/>
  <c r="E11" i="6"/>
  <c r="E12" i="6"/>
  <c r="E13" i="6"/>
  <c r="I13" i="6" s="1"/>
  <c r="E14" i="6"/>
  <c r="E15" i="6"/>
  <c r="I15" i="6" s="1"/>
  <c r="E16" i="6"/>
  <c r="I16" i="6" s="1"/>
  <c r="E17" i="6"/>
  <c r="I17" i="6" s="1"/>
  <c r="E18" i="6"/>
  <c r="I18" i="6" s="1"/>
  <c r="E19" i="6"/>
  <c r="E20" i="6"/>
  <c r="E21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2" i="4"/>
  <c r="E144" i="1" l="1"/>
  <c r="I144" i="1" s="1"/>
</calcChain>
</file>

<file path=xl/sharedStrings.xml><?xml version="1.0" encoding="utf-8"?>
<sst xmlns="http://schemas.openxmlformats.org/spreadsheetml/2006/main" count="1180" uniqueCount="671">
  <si>
    <t>区划名称</t>
  </si>
  <si>
    <t>政府驻地</t>
  </si>
  <si>
    <t>成都市</t>
  </si>
  <si>
    <t>锦江区</t>
  </si>
  <si>
    <t>成龙路街道</t>
  </si>
  <si>
    <t>青羊区</t>
  </si>
  <si>
    <t>草市街街道</t>
  </si>
  <si>
    <t>金牛区</t>
  </si>
  <si>
    <t>抚琴街道</t>
  </si>
  <si>
    <t>武侯区</t>
  </si>
  <si>
    <t>浆洗街街道</t>
  </si>
  <si>
    <t>成华区</t>
  </si>
  <si>
    <t>猛追湾街道</t>
  </si>
  <si>
    <t>龙泉驿区</t>
  </si>
  <si>
    <t>龙泉街道</t>
  </si>
  <si>
    <t>青白江区</t>
  </si>
  <si>
    <t>大弯街道</t>
  </si>
  <si>
    <t>新都区</t>
  </si>
  <si>
    <t>桂湖街道</t>
  </si>
  <si>
    <t>温江区</t>
  </si>
  <si>
    <t>柳城街道</t>
  </si>
  <si>
    <t>双流区</t>
  </si>
  <si>
    <t>东升街道</t>
  </si>
  <si>
    <t>郫都区</t>
  </si>
  <si>
    <t>郫筒街道</t>
  </si>
  <si>
    <t>新津区</t>
  </si>
  <si>
    <t>五津街道</t>
  </si>
  <si>
    <t>金堂县</t>
  </si>
  <si>
    <t>赵镇街道</t>
  </si>
  <si>
    <t>大邑县</t>
  </si>
  <si>
    <t>晋原街道</t>
  </si>
  <si>
    <t>蒲江县</t>
  </si>
  <si>
    <t>鹤山街道</t>
  </si>
  <si>
    <t>都江堰市</t>
  </si>
  <si>
    <t>灌口街道</t>
  </si>
  <si>
    <t>彭州市</t>
  </si>
  <si>
    <t>天彭街道</t>
  </si>
  <si>
    <t>邛崃市</t>
  </si>
  <si>
    <t>临邛街道</t>
  </si>
  <si>
    <t>崇州市</t>
  </si>
  <si>
    <t>崇阳街道</t>
  </si>
  <si>
    <t>简阳市</t>
  </si>
  <si>
    <t>射洪坝街道</t>
  </si>
  <si>
    <t>面积</t>
  </si>
  <si>
    <t>常住人口</t>
  </si>
  <si>
    <t>城市</t>
  </si>
  <si>
    <t>人口密度</t>
  </si>
  <si>
    <t>市南区</t>
  </si>
  <si>
    <t>香港中路街道</t>
  </si>
  <si>
    <t>市北区</t>
  </si>
  <si>
    <t>李沧区</t>
  </si>
  <si>
    <t>崂山区</t>
  </si>
  <si>
    <t>城阳区</t>
  </si>
  <si>
    <t>黄岛区</t>
  </si>
  <si>
    <t>即墨区</t>
  </si>
  <si>
    <t>胶州市</t>
  </si>
  <si>
    <t>平度市</t>
  </si>
  <si>
    <t>莱西市</t>
  </si>
  <si>
    <t>敦化路街道</t>
  </si>
  <si>
    <t>长江路街道</t>
  </si>
  <si>
    <t>金家岭街道</t>
  </si>
  <si>
    <t>李村街道</t>
  </si>
  <si>
    <t>城阳街道</t>
  </si>
  <si>
    <t>通济街道</t>
  </si>
  <si>
    <t>三里河街道</t>
  </si>
  <si>
    <t>凤台街道</t>
  </si>
  <si>
    <t>水集街道</t>
  </si>
  <si>
    <t>青岛市</t>
  </si>
  <si>
    <t>杭州市</t>
  </si>
  <si>
    <t>上城区</t>
  </si>
  <si>
    <t>望江街道</t>
  </si>
  <si>
    <t>拱墅区</t>
  </si>
  <si>
    <t>拱宸桥街道</t>
  </si>
  <si>
    <t>西湖区</t>
  </si>
  <si>
    <t>灵隐街道</t>
  </si>
  <si>
    <t>滨江区</t>
  </si>
  <si>
    <t>西兴街道</t>
  </si>
  <si>
    <t>萧山区</t>
  </si>
  <si>
    <t>北干街道</t>
  </si>
  <si>
    <t>余杭区</t>
  </si>
  <si>
    <t>仓前街道</t>
  </si>
  <si>
    <t>富阳区</t>
  </si>
  <si>
    <t>富春街道</t>
  </si>
  <si>
    <t>临安区</t>
  </si>
  <si>
    <t>锦城街道</t>
  </si>
  <si>
    <t>临平区</t>
  </si>
  <si>
    <t>临平街道</t>
  </si>
  <si>
    <t>钱塘区</t>
  </si>
  <si>
    <t>河庄街道</t>
  </si>
  <si>
    <t>桐庐县</t>
  </si>
  <si>
    <t>城南街道</t>
  </si>
  <si>
    <t>淳安县</t>
  </si>
  <si>
    <t>千岛湖镇</t>
  </si>
  <si>
    <t>建德市</t>
  </si>
  <si>
    <t>新安江街道</t>
  </si>
  <si>
    <t>GDP</t>
  </si>
  <si>
    <t>重庆市</t>
  </si>
  <si>
    <t>渝中区</t>
  </si>
  <si>
    <t>万州区</t>
  </si>
  <si>
    <t>陈家坝街道</t>
  </si>
  <si>
    <t>涪陵区</t>
  </si>
  <si>
    <t>荔枝街道</t>
  </si>
  <si>
    <t>七星岗街道</t>
  </si>
  <si>
    <t>大渡口区</t>
  </si>
  <si>
    <t>新山村街道</t>
  </si>
  <si>
    <t>江北区</t>
  </si>
  <si>
    <t>寸滩街道</t>
  </si>
  <si>
    <t>沙坪坝区</t>
  </si>
  <si>
    <t>覃家岗街道</t>
  </si>
  <si>
    <t>九龙坡区</t>
  </si>
  <si>
    <t>杨家坪街道</t>
  </si>
  <si>
    <t>南岸区</t>
  </si>
  <si>
    <t>天文街道</t>
  </si>
  <si>
    <t>北碚区</t>
  </si>
  <si>
    <t>北温泉街道</t>
  </si>
  <si>
    <t>綦江区</t>
  </si>
  <si>
    <t>古南街道</t>
  </si>
  <si>
    <t>大足区</t>
  </si>
  <si>
    <t>棠香街道</t>
  </si>
  <si>
    <t>渝北区</t>
  </si>
  <si>
    <t>双凤桥街道</t>
  </si>
  <si>
    <t>巴南区</t>
  </si>
  <si>
    <t>龙洲湾街道</t>
  </si>
  <si>
    <t>黔江区</t>
  </si>
  <si>
    <t>城西街道</t>
  </si>
  <si>
    <t>长寿区</t>
  </si>
  <si>
    <t>凤城街道</t>
  </si>
  <si>
    <t>江津区</t>
  </si>
  <si>
    <t>几江街道</t>
  </si>
  <si>
    <t>合川区</t>
  </si>
  <si>
    <t>南津街街道</t>
  </si>
  <si>
    <t>永川区</t>
  </si>
  <si>
    <t>中山路街道</t>
  </si>
  <si>
    <t>南川区</t>
  </si>
  <si>
    <t>东城街道</t>
  </si>
  <si>
    <t>璧山区</t>
  </si>
  <si>
    <t>璧城街道</t>
  </si>
  <si>
    <t>铜梁区</t>
  </si>
  <si>
    <t>巴川街道</t>
  </si>
  <si>
    <t>潼南区</t>
  </si>
  <si>
    <t>桂林街道</t>
  </si>
  <si>
    <t>荣昌区</t>
  </si>
  <si>
    <t>昌元街道</t>
  </si>
  <si>
    <t>开州区</t>
  </si>
  <si>
    <t>汉丰街道</t>
  </si>
  <si>
    <t>梁平区</t>
  </si>
  <si>
    <t>梁山街道</t>
  </si>
  <si>
    <t>武隆区</t>
  </si>
  <si>
    <t>芙蓉街道</t>
  </si>
  <si>
    <t>城口县</t>
  </si>
  <si>
    <t>葛城街道</t>
  </si>
  <si>
    <t>丰都县</t>
  </si>
  <si>
    <t>三合街道</t>
  </si>
  <si>
    <t>垫江县</t>
  </si>
  <si>
    <t>桂阳街道</t>
  </si>
  <si>
    <t>忠县</t>
  </si>
  <si>
    <t>忠州街道</t>
  </si>
  <si>
    <t>云阳县</t>
  </si>
  <si>
    <t>双江街道</t>
  </si>
  <si>
    <t>奉节县</t>
  </si>
  <si>
    <t>夔州街道</t>
  </si>
  <si>
    <t>巫山县</t>
  </si>
  <si>
    <t>高唐街道</t>
  </si>
  <si>
    <t>巫溪县</t>
  </si>
  <si>
    <t>柏杨街道</t>
  </si>
  <si>
    <t>石柱土家族自治县</t>
  </si>
  <si>
    <t>南宾街道</t>
  </si>
  <si>
    <t>秀山土家族苗族自治县</t>
  </si>
  <si>
    <t>中和街道</t>
  </si>
  <si>
    <t>酉阳土家族苗族自治县</t>
  </si>
  <si>
    <t>桃花源街道</t>
  </si>
  <si>
    <t>彭水苗族土家族自治县</t>
  </si>
  <si>
    <t>汉葭街道</t>
  </si>
  <si>
    <t>南京市</t>
  </si>
  <si>
    <t>玄武区</t>
  </si>
  <si>
    <t>梅园新村街道</t>
  </si>
  <si>
    <t>秦淮区</t>
  </si>
  <si>
    <t>五老村街道</t>
  </si>
  <si>
    <t>建邺区</t>
  </si>
  <si>
    <t>沙洲街道</t>
  </si>
  <si>
    <t>鼓楼区</t>
  </si>
  <si>
    <t>宁海路街道</t>
  </si>
  <si>
    <t>浦口区</t>
  </si>
  <si>
    <t>江浦街道</t>
  </si>
  <si>
    <t>栖霞区</t>
  </si>
  <si>
    <t>雨花台区</t>
  </si>
  <si>
    <t>雨花街道</t>
  </si>
  <si>
    <t>江宁区</t>
  </si>
  <si>
    <t>东山街道</t>
  </si>
  <si>
    <t>六合区</t>
  </si>
  <si>
    <t>雄州街道</t>
  </si>
  <si>
    <t>溧水区</t>
  </si>
  <si>
    <t>永阳街道</t>
  </si>
  <si>
    <t>高淳区</t>
  </si>
  <si>
    <t>淳溪街道</t>
  </si>
  <si>
    <t>广州市</t>
  </si>
  <si>
    <t>越秀区</t>
  </si>
  <si>
    <t>荔湾区</t>
  </si>
  <si>
    <t>石围塘街道</t>
  </si>
  <si>
    <t>北京街道</t>
  </si>
  <si>
    <t>海珠区</t>
  </si>
  <si>
    <t>江海街道</t>
  </si>
  <si>
    <t>天河区</t>
  </si>
  <si>
    <t>天园街道</t>
  </si>
  <si>
    <t>白云区</t>
  </si>
  <si>
    <t>景泰街道</t>
  </si>
  <si>
    <t>黄埔区</t>
  </si>
  <si>
    <t>萝岗街道</t>
  </si>
  <si>
    <t>番禺区</t>
  </si>
  <si>
    <t>市桥街道</t>
  </si>
  <si>
    <t>花都区</t>
  </si>
  <si>
    <t>花城街道</t>
  </si>
  <si>
    <t>南沙区</t>
  </si>
  <si>
    <t>黄阁镇</t>
  </si>
  <si>
    <t>从化区</t>
  </si>
  <si>
    <t>街口街道</t>
  </si>
  <si>
    <t>增城区</t>
  </si>
  <si>
    <t>荔城街道</t>
  </si>
  <si>
    <t>深圳市</t>
  </si>
  <si>
    <t>福田区</t>
  </si>
  <si>
    <t>罗湖区</t>
  </si>
  <si>
    <t>黄贝街道</t>
  </si>
  <si>
    <t>福保街道</t>
  </si>
  <si>
    <t>南山区</t>
  </si>
  <si>
    <t>南头街道</t>
  </si>
  <si>
    <t>宝安区</t>
  </si>
  <si>
    <t>新安街道</t>
  </si>
  <si>
    <t>龙岗区</t>
  </si>
  <si>
    <t>龙城街道</t>
  </si>
  <si>
    <t>盐田区</t>
  </si>
  <si>
    <t>海山街道</t>
  </si>
  <si>
    <t>龙华区</t>
  </si>
  <si>
    <t>观湖街道</t>
  </si>
  <si>
    <t>坪山区</t>
  </si>
  <si>
    <t>坪山街道</t>
  </si>
  <si>
    <t>光明区</t>
  </si>
  <si>
    <t>光明街道</t>
  </si>
  <si>
    <t>葵涌街道</t>
  </si>
  <si>
    <t>大鹏新区</t>
  </si>
  <si>
    <t>鄞州区</t>
  </si>
  <si>
    <t>海曙区</t>
  </si>
  <si>
    <t>北仑区</t>
  </si>
  <si>
    <t>镇海区</t>
  </si>
  <si>
    <t>奉化区</t>
  </si>
  <si>
    <t>象山县</t>
  </si>
  <si>
    <t>宁海县</t>
  </si>
  <si>
    <t>余姚市</t>
  </si>
  <si>
    <t>慈溪市</t>
  </si>
  <si>
    <t>宁波市</t>
  </si>
  <si>
    <t>鼓楼街道</t>
  </si>
  <si>
    <t>中马街道</t>
  </si>
  <si>
    <t>新碶街道</t>
  </si>
  <si>
    <t>骆驼街道</t>
  </si>
  <si>
    <t>首南街道</t>
  </si>
  <si>
    <t>锦屏街道</t>
  </si>
  <si>
    <t>丹东街道</t>
  </si>
  <si>
    <t>跃龙街道</t>
  </si>
  <si>
    <t>兰江街道</t>
  </si>
  <si>
    <t>白沙路街道</t>
  </si>
  <si>
    <t>武汉市</t>
  </si>
  <si>
    <t>江岸区</t>
  </si>
  <si>
    <t>四唯街道</t>
  </si>
  <si>
    <t>江汉区</t>
  </si>
  <si>
    <t>北湖街街道</t>
  </si>
  <si>
    <t>硚口区</t>
  </si>
  <si>
    <t>韩家墩街道</t>
  </si>
  <si>
    <t>汉阳区</t>
  </si>
  <si>
    <t>琴断口街道</t>
  </si>
  <si>
    <t>武昌区</t>
  </si>
  <si>
    <t>积玉桥街道</t>
  </si>
  <si>
    <t>青山区</t>
  </si>
  <si>
    <t>新沟桥街道</t>
  </si>
  <si>
    <t>洪山区</t>
  </si>
  <si>
    <t>珞南街道</t>
  </si>
  <si>
    <t>东西湖区</t>
  </si>
  <si>
    <t>吴家山街道</t>
  </si>
  <si>
    <t>汉南区</t>
  </si>
  <si>
    <t>纱帽街道</t>
  </si>
  <si>
    <t>蔡甸区</t>
  </si>
  <si>
    <t>蔡甸街道</t>
  </si>
  <si>
    <t>江夏区</t>
  </si>
  <si>
    <t>纸坊街道</t>
  </si>
  <si>
    <t>黄陂区</t>
  </si>
  <si>
    <t>前川街道</t>
  </si>
  <si>
    <t>新洲区</t>
  </si>
  <si>
    <t>邾城街道</t>
  </si>
  <si>
    <t>西安市</t>
  </si>
  <si>
    <t>未央区</t>
  </si>
  <si>
    <t>新城区</t>
  </si>
  <si>
    <t>西一路街道</t>
  </si>
  <si>
    <t>碑林区</t>
  </si>
  <si>
    <t>南院门街道</t>
  </si>
  <si>
    <t>莲湖区</t>
  </si>
  <si>
    <t>北院门街道</t>
  </si>
  <si>
    <t>灞桥区</t>
  </si>
  <si>
    <t>纺织城街道</t>
  </si>
  <si>
    <t>张家堡街道</t>
  </si>
  <si>
    <t>雁塔区</t>
  </si>
  <si>
    <t>小寨路街道</t>
  </si>
  <si>
    <t>阎良区</t>
  </si>
  <si>
    <t>凤凰路街道</t>
  </si>
  <si>
    <t>临潼区</t>
  </si>
  <si>
    <t>骊山街道</t>
  </si>
  <si>
    <t>长安区</t>
  </si>
  <si>
    <t>韦曲街道</t>
  </si>
  <si>
    <t>高陵区</t>
  </si>
  <si>
    <t>鹿苑街道</t>
  </si>
  <si>
    <t>鄠邑区</t>
  </si>
  <si>
    <t>甘亭街道</t>
  </si>
  <si>
    <t>蓝田县</t>
  </si>
  <si>
    <t>蓝关街道</t>
  </si>
  <si>
    <t>周至县</t>
  </si>
  <si>
    <t>二曲街道</t>
  </si>
  <si>
    <t>沈阳市</t>
  </si>
  <si>
    <t>浑南区</t>
  </si>
  <si>
    <t>和平区</t>
  </si>
  <si>
    <t>南市场街道</t>
  </si>
  <si>
    <t>沈河区</t>
  </si>
  <si>
    <t>皇城街道</t>
  </si>
  <si>
    <t>大东区</t>
  </si>
  <si>
    <t>津桥街道</t>
  </si>
  <si>
    <t>皇姑区</t>
  </si>
  <si>
    <t>北塔街道</t>
  </si>
  <si>
    <t>铁西区</t>
  </si>
  <si>
    <t>笃工街道</t>
  </si>
  <si>
    <t>苏家屯区</t>
  </si>
  <si>
    <t>解放街道</t>
  </si>
  <si>
    <t>泉园街道</t>
  </si>
  <si>
    <t>沈北新区</t>
  </si>
  <si>
    <t>新城子街道</t>
  </si>
  <si>
    <t>于洪区</t>
  </si>
  <si>
    <t>迎宾路街道</t>
  </si>
  <si>
    <t>辽中区</t>
  </si>
  <si>
    <t>蒲东街道</t>
  </si>
  <si>
    <t>康平县</t>
  </si>
  <si>
    <t>胜利街道</t>
  </si>
  <si>
    <t>法库县</t>
  </si>
  <si>
    <t>吉祥街道</t>
  </si>
  <si>
    <t>新民市</t>
  </si>
  <si>
    <t>新柳街道</t>
  </si>
  <si>
    <t>大连市</t>
  </si>
  <si>
    <t>西岗区</t>
  </si>
  <si>
    <t>中山区</t>
  </si>
  <si>
    <t>青泥洼桥街道</t>
  </si>
  <si>
    <t>人民广场街道</t>
  </si>
  <si>
    <t>沙河口区</t>
  </si>
  <si>
    <t>星海湾街道</t>
  </si>
  <si>
    <t>甘井子区</t>
  </si>
  <si>
    <t>辛寨子街道</t>
  </si>
  <si>
    <t>旅顺口区</t>
  </si>
  <si>
    <t>水师营街道</t>
  </si>
  <si>
    <t>金州区</t>
  </si>
  <si>
    <t>马桥子街道</t>
  </si>
  <si>
    <t>普兰店区</t>
  </si>
  <si>
    <t>太平街道</t>
  </si>
  <si>
    <t>长海县</t>
  </si>
  <si>
    <t>大长山岛镇</t>
  </si>
  <si>
    <t>瓦房店市</t>
  </si>
  <si>
    <t>共济街道</t>
  </si>
  <si>
    <t>庄河市</t>
  </si>
  <si>
    <t>新华街道</t>
  </si>
  <si>
    <t>仙林街道</t>
  </si>
  <si>
    <t>Row Labels</t>
  </si>
  <si>
    <t>Grand Total</t>
  </si>
  <si>
    <t>Sum of 常住人口</t>
  </si>
  <si>
    <t>郑州市</t>
  </si>
  <si>
    <t>中原区</t>
  </si>
  <si>
    <t>建设路街道</t>
  </si>
  <si>
    <t>二七区</t>
  </si>
  <si>
    <t>淮河路街道</t>
  </si>
  <si>
    <t>管城回族区</t>
  </si>
  <si>
    <t>北下街街道</t>
  </si>
  <si>
    <t>金水区</t>
  </si>
  <si>
    <t>东风路街道</t>
  </si>
  <si>
    <t>上街区</t>
  </si>
  <si>
    <t>济源路街道</t>
  </si>
  <si>
    <t>惠济区</t>
  </si>
  <si>
    <t>新城街道</t>
  </si>
  <si>
    <t>中牟县</t>
  </si>
  <si>
    <t>广惠街道</t>
  </si>
  <si>
    <t>巩义市</t>
  </si>
  <si>
    <t>紫荆路街道</t>
  </si>
  <si>
    <t>荥阳市</t>
  </si>
  <si>
    <t>索河街道</t>
  </si>
  <si>
    <t>新密市</t>
  </si>
  <si>
    <t>青屏街街道</t>
  </si>
  <si>
    <t>新郑市</t>
  </si>
  <si>
    <t>新华路街道</t>
  </si>
  <si>
    <t>登封市</t>
  </si>
  <si>
    <t>嵩阳街道</t>
  </si>
  <si>
    <t>厦门市</t>
  </si>
  <si>
    <t>思明区</t>
  </si>
  <si>
    <t>厦港街道</t>
  </si>
  <si>
    <t>海沧区</t>
  </si>
  <si>
    <t>嵩屿街道</t>
  </si>
  <si>
    <t>湖里区</t>
  </si>
  <si>
    <t>禾山街道</t>
  </si>
  <si>
    <t>集美区</t>
  </si>
  <si>
    <t>集美街道</t>
  </si>
  <si>
    <t>同安区</t>
  </si>
  <si>
    <t>祥平街道</t>
  </si>
  <si>
    <t>翔安区</t>
  </si>
  <si>
    <t>新店街道</t>
  </si>
  <si>
    <t>(blank)</t>
  </si>
  <si>
    <t>长沙市</t>
  </si>
  <si>
    <t>岳麓区</t>
  </si>
  <si>
    <t>芙蓉区</t>
  </si>
  <si>
    <t>东屯渡街道</t>
  </si>
  <si>
    <t>天心区</t>
  </si>
  <si>
    <t>青园街道</t>
  </si>
  <si>
    <t>望岳街道</t>
  </si>
  <si>
    <t>开福区</t>
  </si>
  <si>
    <t>芙蓉北路街道</t>
  </si>
  <si>
    <t>雨花区</t>
  </si>
  <si>
    <t>圭塘街道</t>
  </si>
  <si>
    <t>望城区</t>
  </si>
  <si>
    <t>高塘岭街道</t>
  </si>
  <si>
    <t>长沙县</t>
  </si>
  <si>
    <t>星沙街道</t>
  </si>
  <si>
    <t>浏阳市</t>
  </si>
  <si>
    <t>关口街道</t>
  </si>
  <si>
    <t>宁乡市</t>
  </si>
  <si>
    <t>玉潭街道</t>
  </si>
  <si>
    <t>北京市</t>
  </si>
  <si>
    <t>通州区</t>
  </si>
  <si>
    <t>东城区</t>
  </si>
  <si>
    <t>景山街道</t>
  </si>
  <si>
    <t>西城区</t>
  </si>
  <si>
    <t>金融街街道</t>
  </si>
  <si>
    <t>朝阳区</t>
  </si>
  <si>
    <t>朝外街道</t>
  </si>
  <si>
    <t>丰台区</t>
  </si>
  <si>
    <t>丰台街道</t>
  </si>
  <si>
    <t>石景山区</t>
  </si>
  <si>
    <t>鲁谷街道</t>
  </si>
  <si>
    <t>海淀区</t>
  </si>
  <si>
    <t>海淀街道</t>
  </si>
  <si>
    <t>门头沟区</t>
  </si>
  <si>
    <t>大峪街道</t>
  </si>
  <si>
    <t>房山区</t>
  </si>
  <si>
    <t>拱辰街道</t>
  </si>
  <si>
    <t>北苑街道</t>
  </si>
  <si>
    <t>顺义区</t>
  </si>
  <si>
    <t>昌平区</t>
  </si>
  <si>
    <t>城北街道</t>
  </si>
  <si>
    <t>大兴区</t>
  </si>
  <si>
    <t>兴丰街道</t>
  </si>
  <si>
    <t>怀柔区</t>
  </si>
  <si>
    <t>龙山街道</t>
  </si>
  <si>
    <t>平谷区</t>
  </si>
  <si>
    <t>滨河街道</t>
  </si>
  <si>
    <t>密云区</t>
  </si>
  <si>
    <t>延庆区</t>
  </si>
  <si>
    <t>儒林街道</t>
  </si>
  <si>
    <t>上海市</t>
  </si>
  <si>
    <t>黄浦区</t>
  </si>
  <si>
    <t>外滩街道</t>
  </si>
  <si>
    <t>徐汇区</t>
  </si>
  <si>
    <t>徐家汇街道</t>
  </si>
  <si>
    <t>长宁区</t>
  </si>
  <si>
    <t>江苏路街道</t>
  </si>
  <si>
    <t>静安区</t>
  </si>
  <si>
    <t>江宁路街道</t>
  </si>
  <si>
    <t>普陀区</t>
  </si>
  <si>
    <t>真如镇街道</t>
  </si>
  <si>
    <t>虹口区</t>
  </si>
  <si>
    <t>嘉兴路街道</t>
  </si>
  <si>
    <t>杨浦区</t>
  </si>
  <si>
    <t>平凉路街道</t>
  </si>
  <si>
    <t>闵行区</t>
  </si>
  <si>
    <t>莘庄镇</t>
  </si>
  <si>
    <t>宝山区</t>
  </si>
  <si>
    <t>友谊路街道</t>
  </si>
  <si>
    <t>嘉定区</t>
  </si>
  <si>
    <t>新成路街道</t>
  </si>
  <si>
    <t>浦东新区</t>
  </si>
  <si>
    <t>花木街道</t>
  </si>
  <si>
    <t>金山区</t>
  </si>
  <si>
    <t>山阳镇</t>
  </si>
  <si>
    <t>松江区</t>
  </si>
  <si>
    <t>方松街道</t>
  </si>
  <si>
    <t>青浦区</t>
  </si>
  <si>
    <t>夏阳街道</t>
  </si>
  <si>
    <t>奉贤区</t>
  </si>
  <si>
    <t>南桥镇</t>
  </si>
  <si>
    <t>崇明区</t>
  </si>
  <si>
    <t>城桥镇</t>
  </si>
  <si>
    <t>Sum of 面积</t>
  </si>
  <si>
    <t>人均GDP</t>
  </si>
  <si>
    <t>常住人口-</t>
  </si>
  <si>
    <t>沈阳</t>
  </si>
  <si>
    <t>长春</t>
  </si>
  <si>
    <t>北京</t>
  </si>
  <si>
    <t>上海</t>
  </si>
  <si>
    <t>广州</t>
  </si>
  <si>
    <t>深圳</t>
  </si>
  <si>
    <t>哈尔滨</t>
  </si>
  <si>
    <t>大连</t>
  </si>
  <si>
    <t>济南</t>
  </si>
  <si>
    <t>青岛</t>
  </si>
  <si>
    <t>南京</t>
  </si>
  <si>
    <t>苏州</t>
  </si>
  <si>
    <t>杭州</t>
  </si>
  <si>
    <t>宁波</t>
  </si>
  <si>
    <t>福州</t>
  </si>
  <si>
    <t>厦门</t>
  </si>
  <si>
    <t>成都</t>
  </si>
  <si>
    <t>重庆</t>
  </si>
  <si>
    <t>西安</t>
  </si>
  <si>
    <t>郑州</t>
  </si>
  <si>
    <t>武汉</t>
  </si>
  <si>
    <t>长沙</t>
  </si>
  <si>
    <t>哈尔滨市</t>
  </si>
  <si>
    <t>松北区</t>
  </si>
  <si>
    <t>道里区</t>
  </si>
  <si>
    <t>抚顺街道</t>
  </si>
  <si>
    <t>南岗区</t>
  </si>
  <si>
    <t>大成街道</t>
  </si>
  <si>
    <t>道外区</t>
  </si>
  <si>
    <t>大兴街道</t>
  </si>
  <si>
    <t>平房区</t>
  </si>
  <si>
    <t>友协街道</t>
  </si>
  <si>
    <t>松北街道</t>
  </si>
  <si>
    <t>香坊区</t>
  </si>
  <si>
    <t>香坊大街街道</t>
  </si>
  <si>
    <t>呼兰区</t>
  </si>
  <si>
    <t>南京路街道</t>
  </si>
  <si>
    <t>阿城区</t>
  </si>
  <si>
    <t>金城街道</t>
  </si>
  <si>
    <t>双城区</t>
  </si>
  <si>
    <t>永治街道</t>
  </si>
  <si>
    <t>依兰县</t>
  </si>
  <si>
    <t>依兰镇</t>
  </si>
  <si>
    <t>方正县</t>
  </si>
  <si>
    <t>方正镇</t>
  </si>
  <si>
    <t>宾县</t>
  </si>
  <si>
    <t>宾州镇</t>
  </si>
  <si>
    <t>巴彦县</t>
  </si>
  <si>
    <t>巴彦镇</t>
  </si>
  <si>
    <t>木兰县</t>
  </si>
  <si>
    <t>木兰镇</t>
  </si>
  <si>
    <t>通河县</t>
  </si>
  <si>
    <t>通河镇</t>
  </si>
  <si>
    <t>延寿县</t>
  </si>
  <si>
    <t>延寿镇</t>
  </si>
  <si>
    <t>尚志市</t>
  </si>
  <si>
    <t>尚志镇</t>
  </si>
  <si>
    <t>五常市</t>
  </si>
  <si>
    <t>五常镇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</si>
  <si>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</si>
  <si>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</si>
  <si>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</si>
  <si>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</si>
  <si>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</si>
  <si>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</si>
  <si>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</si>
  <si>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</si>
  <si>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</si>
  <si>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</si>
  <si>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公主岭市</t>
  </si>
  <si>
    <t>济南市</t>
  </si>
  <si>
    <t>历下区</t>
  </si>
  <si>
    <t>姚家街道</t>
  </si>
  <si>
    <t>市中区</t>
  </si>
  <si>
    <t>杆石桥街道</t>
  </si>
  <si>
    <t>槐荫区</t>
  </si>
  <si>
    <t>兴福街道</t>
  </si>
  <si>
    <t>天桥区</t>
  </si>
  <si>
    <t>无影山街道</t>
  </si>
  <si>
    <t>历城区</t>
  </si>
  <si>
    <t>山大路街道</t>
  </si>
  <si>
    <t>长清区</t>
  </si>
  <si>
    <t>文昌街道</t>
  </si>
  <si>
    <t>章丘区</t>
  </si>
  <si>
    <t>双山街道</t>
  </si>
  <si>
    <t>济阳区</t>
  </si>
  <si>
    <t>济北街道</t>
  </si>
  <si>
    <t>莱芜区</t>
  </si>
  <si>
    <t>钢城区</t>
  </si>
  <si>
    <t>艾山街道</t>
  </si>
  <si>
    <t>平阴县</t>
  </si>
  <si>
    <t>榆山街道</t>
  </si>
  <si>
    <t>商河县</t>
  </si>
  <si>
    <t>许商街道</t>
  </si>
  <si>
    <t>福州市</t>
  </si>
  <si>
    <t>东街街道</t>
  </si>
  <si>
    <t>台江区</t>
  </si>
  <si>
    <t>后洲街道</t>
  </si>
  <si>
    <t>仓山区</t>
  </si>
  <si>
    <t>金山街道</t>
  </si>
  <si>
    <t>马尾区</t>
  </si>
  <si>
    <t>罗星街道</t>
  </si>
  <si>
    <t>晋安区</t>
  </si>
  <si>
    <t>岳峰镇</t>
  </si>
  <si>
    <t>长乐区</t>
  </si>
  <si>
    <t>吴航街道</t>
  </si>
  <si>
    <t>闽侯县</t>
  </si>
  <si>
    <t>甘蔗街道</t>
  </si>
  <si>
    <t>连江县</t>
  </si>
  <si>
    <t>凤城镇</t>
  </si>
  <si>
    <t>罗源县</t>
  </si>
  <si>
    <t>凤山镇</t>
  </si>
  <si>
    <t>闽清县</t>
  </si>
  <si>
    <t>梅城镇</t>
  </si>
  <si>
    <t>永泰县</t>
  </si>
  <si>
    <t>樟城镇</t>
  </si>
  <si>
    <t>平潭县</t>
  </si>
  <si>
    <t>潭城镇</t>
  </si>
  <si>
    <t>福清市</t>
  </si>
  <si>
    <t>玉屏街道</t>
  </si>
  <si>
    <t>苏州市</t>
  </si>
  <si>
    <t>姑苏区</t>
  </si>
  <si>
    <t>虎丘区</t>
  </si>
  <si>
    <t>狮山街道</t>
  </si>
  <si>
    <t>吴中区</t>
  </si>
  <si>
    <t>长桥街道</t>
  </si>
  <si>
    <t>相城区</t>
  </si>
  <si>
    <t>澄阳街道</t>
  </si>
  <si>
    <t>苏锦街道</t>
  </si>
  <si>
    <t>吴江区</t>
  </si>
  <si>
    <t>松陵街道</t>
  </si>
  <si>
    <t>常熟市</t>
  </si>
  <si>
    <t>虞山街道</t>
  </si>
  <si>
    <t>张家港市</t>
  </si>
  <si>
    <t>杨舍镇</t>
  </si>
  <si>
    <t>昆山市</t>
  </si>
  <si>
    <t>玉山镇</t>
  </si>
  <si>
    <t>太仓市</t>
  </si>
  <si>
    <t>娄东街道</t>
  </si>
  <si>
    <t>天津市</t>
  </si>
  <si>
    <t>区划代码[58]</t>
  </si>
  <si>
    <t>面积[注 2]</t>
  </si>
  <si>
    <t>（平方千米）</t>
  </si>
  <si>
    <t>常住人口[注 3][59]</t>
  </si>
  <si>
    <t>（2020年）</t>
  </si>
  <si>
    <t>乡级行政区划[60]</t>
  </si>
  <si>
    <t>街道</t>
  </si>
  <si>
    <t>镇</t>
  </si>
  <si>
    <t>乡</t>
  </si>
  <si>
    <t>民族乡</t>
  </si>
  <si>
    <t>河西区</t>
  </si>
  <si>
    <t>— 市辖区 —</t>
  </si>
  <si>
    <t>小白楼街道</t>
  </si>
  <si>
    <t>河东区</t>
  </si>
  <si>
    <t>上杭路街道</t>
  </si>
  <si>
    <t>大营门街道</t>
  </si>
  <si>
    <t>南开区</t>
  </si>
  <si>
    <t>长虹街道</t>
  </si>
  <si>
    <t>河北区</t>
  </si>
  <si>
    <t>望海楼街道</t>
  </si>
  <si>
    <t>红桥区</t>
  </si>
  <si>
    <t>西于庄街道</t>
  </si>
  <si>
    <t>东丽区</t>
  </si>
  <si>
    <t>张贵庄街道</t>
  </si>
  <si>
    <t>西青区</t>
  </si>
  <si>
    <t>杨柳青镇</t>
  </si>
  <si>
    <t>津南区</t>
  </si>
  <si>
    <t>八里台镇</t>
  </si>
  <si>
    <t>北辰区</t>
  </si>
  <si>
    <t>果园新村街道</t>
  </si>
  <si>
    <t>武清区</t>
  </si>
  <si>
    <t>运河西街道</t>
  </si>
  <si>
    <t>宝坻区</t>
  </si>
  <si>
    <t>宝平街道</t>
  </si>
  <si>
    <t>滨海新区</t>
  </si>
  <si>
    <t>新港街道</t>
  </si>
  <si>
    <t>宁河区</t>
  </si>
  <si>
    <t>芦台镇</t>
  </si>
  <si>
    <t>静海区</t>
  </si>
  <si>
    <t>静海镇</t>
  </si>
  <si>
    <t>蓟州区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</si>
</sst>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2" fillId="0" borderId="0" xfId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43" fontId="3" fillId="2" borderId="0" xfId="1" applyFont="1" applyFill="1" applyAlignment="1">
      <alignment vertical="center"/>
    </xf>
    <xf numFmtId="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cat" refreshedDate="44607.669520601848" createdVersion="7" refreshedVersion="7" minRefreshableVersion="3" recordCount="295" xr:uid="{3275A775-9692-40A4-89BB-9186BF759C81}">
  <cacheSource type="worksheet">
    <worksheetSource ref="A1:G299" sheet="Sheet1"/>
  </cacheSource>
  <cacheFields count="7">
    <cacheField name="城市" numFmtId="0">
      <sharedItems containsBlank="1" count="23">
        <s v="青岛市"/>
        <s v="成都市"/>
        <s v="杭州市"/>
        <s v="重庆市"/>
        <s v="南京市"/>
        <s v="广州市"/>
        <s v="深圳市"/>
        <s v="宁波市"/>
        <s v="武汉市"/>
        <s v="西安市"/>
        <s v="沈阳市"/>
        <s v="大连市"/>
        <s v="郑州市"/>
        <s v="厦门市"/>
        <s v="长沙市"/>
        <s v="北京市"/>
        <s v="上海市"/>
        <s v="哈尔滨市"/>
        <s v="长春市"/>
        <s v="济南市"/>
        <s v="福州市"/>
        <s v="苏州市"/>
        <m/>
      </sharedItems>
    </cacheField>
    <cacheField name="区划名称" numFmtId="0">
      <sharedItems containsBlank="1"/>
    </cacheField>
    <cacheField name="面积" numFmtId="43">
      <sharedItems containsString="0" containsBlank="1" containsNumber="1" minValue="17.09" maxValue="8891.2999999999993"/>
    </cacheField>
    <cacheField name="常住人口-" numFmtId="43">
      <sharedItems containsString="0" containsBlank="1" containsNumber="1" containsInteger="1" minValue="156236" maxValue="4476554"/>
    </cacheField>
    <cacheField name="常住人口" numFmtId="43">
      <sharedItems containsString="0" containsBlank="1" containsNumber="1" minValue="0" maxValue="447.66"/>
    </cacheField>
    <cacheField name="人口密度" numFmtId="43">
      <sharedItems containsString="0" containsBlank="1" containsNumber="1" containsInteger="1" minValue="0" maxValue="33277"/>
    </cacheField>
    <cacheField name="政府驻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市南区"/>
    <n v="32.21"/>
    <n v="486643"/>
    <n v="48.66"/>
    <n v="15108"/>
    <s v="香港中路街道"/>
  </r>
  <r>
    <x v="0"/>
    <s v="市北区"/>
    <n v="65.849999999999994"/>
    <n v="1096879"/>
    <n v="109.69"/>
    <n v="16657"/>
    <s v="敦化路街道"/>
  </r>
  <r>
    <x v="0"/>
    <s v="黄岛区"/>
    <n v="2128.31"/>
    <n v="1903595"/>
    <n v="190.36"/>
    <n v="894"/>
    <s v="长江路街道"/>
  </r>
  <r>
    <x v="0"/>
    <s v="崂山区"/>
    <n v="395.79"/>
    <n v="502317"/>
    <n v="50.24"/>
    <n v="1269"/>
    <s v="金家岭街道"/>
  </r>
  <r>
    <x v="0"/>
    <s v="李沧区"/>
    <n v="99.1"/>
    <n v="737281"/>
    <n v="73.73"/>
    <n v="7440"/>
    <s v="李村街道"/>
  </r>
  <r>
    <x v="0"/>
    <s v="城阳区"/>
    <n v="583.67999999999995"/>
    <n v="1109606"/>
    <n v="110.69"/>
    <n v="1901"/>
    <s v="城阳街道"/>
  </r>
  <r>
    <x v="0"/>
    <s v="即墨区"/>
    <n v="1920.9"/>
    <n v="1336077"/>
    <n v="133.61000000000001"/>
    <n v="696"/>
    <s v="通济街道"/>
  </r>
  <r>
    <x v="0"/>
    <s v="胶州市"/>
    <n v="1323.65"/>
    <n v="987820"/>
    <n v="98.78"/>
    <n v="746"/>
    <s v="三里河街道"/>
  </r>
  <r>
    <x v="0"/>
    <s v="平度市"/>
    <n v="3175.65"/>
    <n v="1191348"/>
    <n v="119.13"/>
    <n v="375"/>
    <s v="凤台街道"/>
  </r>
  <r>
    <x v="0"/>
    <s v="莱西市"/>
    <n v="1568.22"/>
    <n v="720103"/>
    <n v="72.010000000000005"/>
    <n v="459"/>
    <s v="水集街道"/>
  </r>
  <r>
    <x v="1"/>
    <s v="锦江区"/>
    <n v="60.99"/>
    <n v="902933"/>
    <n v="90.29"/>
    <n v="14805"/>
    <s v="成龙路街道"/>
  </r>
  <r>
    <x v="1"/>
    <s v="青羊区"/>
    <n v="66.31"/>
    <n v="955954"/>
    <n v="95.6"/>
    <n v="14416"/>
    <s v="草市街街道"/>
  </r>
  <r>
    <x v="1"/>
    <s v="金牛区"/>
    <n v="107.65"/>
    <n v="1265398"/>
    <n v="126.54"/>
    <n v="11755"/>
    <s v="抚琴街道"/>
  </r>
  <r>
    <x v="1"/>
    <s v="武侯区"/>
    <n v="122.4"/>
    <n v="1855186"/>
    <n v="185.52"/>
    <n v="15157"/>
    <s v="浆洗街街道"/>
  </r>
  <r>
    <x v="1"/>
    <s v="成华区"/>
    <n v="108.25"/>
    <n v="1381894"/>
    <n v="138.19"/>
    <n v="12766"/>
    <s v="猛追湾街道"/>
  </r>
  <r>
    <x v="1"/>
    <s v="龙泉驿区"/>
    <n v="555.69000000000005"/>
    <n v="1346210"/>
    <n v="134.62"/>
    <n v="2423"/>
    <s v="龙泉街道"/>
  </r>
  <r>
    <x v="1"/>
    <s v="青白江区"/>
    <n v="378.94"/>
    <n v="490091"/>
    <n v="49.01"/>
    <n v="1293"/>
    <s v="大弯街道"/>
  </r>
  <r>
    <x v="1"/>
    <s v="新都区"/>
    <n v="496.49"/>
    <n v="1558466"/>
    <n v="155.85"/>
    <n v="3139"/>
    <s v="桂湖街道"/>
  </r>
  <r>
    <x v="1"/>
    <s v="温江区"/>
    <n v="276.14"/>
    <n v="967868"/>
    <n v="96.79"/>
    <n v="3505"/>
    <s v="柳城街道"/>
  </r>
  <r>
    <x v="1"/>
    <s v="双流区"/>
    <n v="1067.6300000000001"/>
    <n v="2659829"/>
    <n v="265.98"/>
    <n v="2491"/>
    <s v="东升街道"/>
  </r>
  <r>
    <x v="1"/>
    <s v="郫都区"/>
    <n v="437.18"/>
    <n v="1672025"/>
    <n v="167.2"/>
    <n v="3825"/>
    <s v="郫筒街道"/>
  </r>
  <r>
    <x v="1"/>
    <s v="新津区"/>
    <n v="329.02"/>
    <n v="363591"/>
    <n v="36.36"/>
    <n v="1105"/>
    <s v="五津街道"/>
  </r>
  <r>
    <x v="1"/>
    <s v="金堂县"/>
    <n v="1155.6099999999999"/>
    <n v="800371"/>
    <n v="80.040000000000006"/>
    <n v="693"/>
    <s v="赵镇街道"/>
  </r>
  <r>
    <x v="1"/>
    <s v="大邑县"/>
    <n v="1283.6400000000001"/>
    <n v="515962"/>
    <n v="51.6"/>
    <n v="402"/>
    <s v="晋原街道"/>
  </r>
  <r>
    <x v="1"/>
    <s v="蒲江县"/>
    <n v="580.14"/>
    <n v="255563"/>
    <n v="25.56"/>
    <n v="441"/>
    <s v="鹤山街道"/>
  </r>
  <r>
    <x v="1"/>
    <s v="都江堰市"/>
    <n v="1208.44"/>
    <n v="710056"/>
    <n v="71.010000000000005"/>
    <n v="588"/>
    <s v="灌口街道"/>
  </r>
  <r>
    <x v="1"/>
    <s v="彭州市"/>
    <n v="1421.43"/>
    <n v="780399"/>
    <n v="78.040000000000006"/>
    <n v="549"/>
    <s v="天彭街道"/>
  </r>
  <r>
    <x v="1"/>
    <s v="邛崃市"/>
    <n v="1376.63"/>
    <n v="602973"/>
    <n v="60.3"/>
    <n v="438"/>
    <s v="临邛街道"/>
  </r>
  <r>
    <x v="1"/>
    <s v="崇州市"/>
    <n v="1088.7"/>
    <n v="735723"/>
    <n v="73.569999999999993"/>
    <n v="676"/>
    <s v="崇阳街道"/>
  </r>
  <r>
    <x v="1"/>
    <s v="简阳市"/>
    <n v="2213.5"/>
    <n v="1117265"/>
    <n v="111.73"/>
    <n v="505"/>
    <s v="射洪坝街道"/>
  </r>
  <r>
    <x v="2"/>
    <s v="上城区"/>
    <n v="119.68"/>
    <n v="1323467"/>
    <n v="132.35"/>
    <n v="11058"/>
    <s v="望江街道"/>
  </r>
  <r>
    <x v="2"/>
    <s v="拱墅区"/>
    <n v="98.58"/>
    <n v="1120985"/>
    <n v="112.1"/>
    <n v="11371"/>
    <s v="拱宸桥街道"/>
  </r>
  <r>
    <x v="2"/>
    <s v="西湖区"/>
    <n v="309.41000000000003"/>
    <n v="1112992"/>
    <n v="111.3"/>
    <n v="3597"/>
    <s v="灵隐街道"/>
  </r>
  <r>
    <x v="2"/>
    <s v="滨江区"/>
    <n v="72.22"/>
    <n v="503859"/>
    <n v="50.39"/>
    <n v="6977"/>
    <s v="西兴街道"/>
  </r>
  <r>
    <x v="2"/>
    <s v="萧山区"/>
    <n v="1029.32"/>
    <n v="2011699"/>
    <n v="201.17"/>
    <n v="1954"/>
    <s v="北干街道"/>
  </r>
  <r>
    <x v="2"/>
    <s v="余杭区"/>
    <n v="942.38"/>
    <n v="1226673"/>
    <n v="122.67"/>
    <n v="1302"/>
    <s v="仓前街道"/>
  </r>
  <r>
    <x v="2"/>
    <s v="富阳区"/>
    <n v="1821.03"/>
    <n v="832017"/>
    <n v="83.2"/>
    <n v="457"/>
    <s v="富春街道"/>
  </r>
  <r>
    <x v="2"/>
    <s v="临安区"/>
    <n v="3118.77"/>
    <n v="634555"/>
    <n v="63.46"/>
    <n v="203"/>
    <s v="锦城街道"/>
  </r>
  <r>
    <x v="2"/>
    <s v="临平区"/>
    <n v="286.02999999999997"/>
    <n v="1175841"/>
    <n v="117.58"/>
    <n v="4111"/>
    <s v="临平街道"/>
  </r>
  <r>
    <x v="2"/>
    <s v="钱塘区"/>
    <n v="494.89"/>
    <n v="769150"/>
    <n v="76.92"/>
    <n v="1554"/>
    <s v="河庄街道"/>
  </r>
  <r>
    <x v="2"/>
    <s v="桐庐县"/>
    <n v="1829.59"/>
    <n v="453106"/>
    <n v="45.31"/>
    <n v="248"/>
    <s v="城南街道"/>
  </r>
  <r>
    <x v="2"/>
    <s v="淳安县"/>
    <n v="4417.4799999999996"/>
    <n v="328957"/>
    <n v="32.9"/>
    <n v="74"/>
    <s v="千岛湖镇"/>
  </r>
  <r>
    <x v="2"/>
    <s v="建德市"/>
    <n v="2314.19"/>
    <n v="442709"/>
    <n v="44.27"/>
    <n v="191"/>
    <s v="新安江街道"/>
  </r>
  <r>
    <x v="3"/>
    <s v="万州区"/>
    <n v="3456.38"/>
    <n v="1564449"/>
    <n v="156.44"/>
    <n v="453"/>
    <s v="陈家坝街道"/>
  </r>
  <r>
    <x v="3"/>
    <s v="涪陵区"/>
    <n v="2942.34"/>
    <n v="1115016"/>
    <n v="111.5"/>
    <n v="379"/>
    <s v="荔枝街道"/>
  </r>
  <r>
    <x v="3"/>
    <s v="渝中区"/>
    <n v="23.24"/>
    <n v="588717"/>
    <n v="58.87"/>
    <n v="25332"/>
    <s v="七星岗街道"/>
  </r>
  <r>
    <x v="3"/>
    <s v="大渡口区"/>
    <n v="102.67"/>
    <n v="421904"/>
    <n v="42.19"/>
    <n v="4109"/>
    <s v="新山村街道"/>
  </r>
  <r>
    <x v="3"/>
    <s v="江北区"/>
    <n v="220.8"/>
    <n v="925800"/>
    <n v="92.58"/>
    <n v="4193"/>
    <s v="寸滩街道"/>
  </r>
  <r>
    <x v="3"/>
    <s v="沙坪坝区"/>
    <n v="395.83"/>
    <n v="1477345"/>
    <n v="147.72999999999999"/>
    <n v="3732"/>
    <s v="覃家岗街道"/>
  </r>
  <r>
    <x v="3"/>
    <s v="九龙坡区"/>
    <n v="430.78"/>
    <n v="1526821"/>
    <n v="152.68"/>
    <n v="3544"/>
    <s v="杨家坪街道"/>
  </r>
  <r>
    <x v="3"/>
    <s v="南岸区"/>
    <n v="262.41000000000003"/>
    <n v="1197639"/>
    <n v="119.76"/>
    <n v="4564"/>
    <s v="天文街道"/>
  </r>
  <r>
    <x v="3"/>
    <s v="北碚区"/>
    <n v="751.55"/>
    <n v="834887"/>
    <n v="83.49"/>
    <n v="1111"/>
    <s v="北温泉街道"/>
  </r>
  <r>
    <x v="3"/>
    <s v="綦江区"/>
    <n v="2746.98"/>
    <n v="1011334"/>
    <n v="101.13"/>
    <n v="368"/>
    <s v="古南街道"/>
  </r>
  <r>
    <x v="3"/>
    <s v="大足区"/>
    <n v="1433.35"/>
    <n v="834592"/>
    <n v="83.46"/>
    <n v="582"/>
    <s v="棠香街道"/>
  </r>
  <r>
    <x v="3"/>
    <s v="渝北区"/>
    <n v="1457.08"/>
    <n v="2191493"/>
    <n v="219.15"/>
    <n v="1504"/>
    <s v="双凤桥街道"/>
  </r>
  <r>
    <x v="3"/>
    <s v="巴南区"/>
    <n v="1822.84"/>
    <n v="1178856"/>
    <n v="117.89"/>
    <n v="647"/>
    <s v="龙洲湾街道"/>
  </r>
  <r>
    <x v="3"/>
    <s v="黔江区"/>
    <n v="2391.85"/>
    <n v="487281"/>
    <n v="48.73"/>
    <n v="204"/>
    <s v="城西街道"/>
  </r>
  <r>
    <x v="3"/>
    <s v="长寿区"/>
    <n v="1421.43"/>
    <n v="692960"/>
    <n v="69.3"/>
    <n v="488"/>
    <s v="凤城街道"/>
  </r>
  <r>
    <x v="3"/>
    <s v="江津区"/>
    <n v="3217.8"/>
    <n v="1359611"/>
    <n v="135.96"/>
    <n v="423"/>
    <s v="几江街道"/>
  </r>
  <r>
    <x v="3"/>
    <s v="合川区"/>
    <n v="2344.0700000000002"/>
    <n v="1245294"/>
    <n v="124.53"/>
    <n v="531"/>
    <s v="南津街街道"/>
  </r>
  <r>
    <x v="3"/>
    <s v="永川区"/>
    <n v="1578.55"/>
    <n v="1148896"/>
    <n v="114.89"/>
    <n v="728"/>
    <s v="中山路街道"/>
  </r>
  <r>
    <x v="3"/>
    <s v="南川区"/>
    <n v="2589.58"/>
    <n v="572362"/>
    <n v="57.24"/>
    <n v="221"/>
    <s v="东城街道"/>
  </r>
  <r>
    <x v="3"/>
    <s v="璧山区"/>
    <n v="914.42"/>
    <n v="756022"/>
    <n v="75.599999999999994"/>
    <n v="827"/>
    <s v="璧城街道"/>
  </r>
  <r>
    <x v="3"/>
    <s v="铜梁区"/>
    <n v="1340.47"/>
    <n v="685729"/>
    <n v="68.569999999999993"/>
    <n v="512"/>
    <s v="巴川街道"/>
  </r>
  <r>
    <x v="3"/>
    <s v="潼南区"/>
    <n v="1584.33"/>
    <n v="688115"/>
    <n v="68.81"/>
    <n v="434"/>
    <s v="桂林街道"/>
  </r>
  <r>
    <x v="3"/>
    <s v="荣昌区"/>
    <n v="1076.71"/>
    <n v="668977"/>
    <n v="66.900000000000006"/>
    <n v="621"/>
    <s v="昌元街道"/>
  </r>
  <r>
    <x v="3"/>
    <s v="开州区"/>
    <n v="3963.48"/>
    <n v="1203306"/>
    <n v="120.33"/>
    <n v="304"/>
    <s v="汉丰街道"/>
  </r>
  <r>
    <x v="3"/>
    <s v="梁平区"/>
    <n v="1888.77"/>
    <n v="645315"/>
    <n v="64.53"/>
    <n v="342"/>
    <s v="梁山街道"/>
  </r>
  <r>
    <x v="3"/>
    <s v="武隆区"/>
    <n v="2889.37"/>
    <n v="356748"/>
    <n v="35.67"/>
    <n v="123"/>
    <s v="芙蓉街道"/>
  </r>
  <r>
    <x v="3"/>
    <s v="城口县"/>
    <n v="3289.06"/>
    <n v="197497"/>
    <n v="19.75"/>
    <n v="60"/>
    <s v="葛城街道"/>
  </r>
  <r>
    <x v="3"/>
    <s v="丰都县"/>
    <n v="2900.86"/>
    <n v="557374"/>
    <n v="55.74"/>
    <n v="192"/>
    <s v="三合街道"/>
  </r>
  <r>
    <x v="3"/>
    <s v="垫江县"/>
    <n v="1516.3"/>
    <n v="650694"/>
    <n v="65.069999999999993"/>
    <n v="429"/>
    <s v="桂阳街道"/>
  </r>
  <r>
    <x v="3"/>
    <s v="忠县"/>
    <n v="2182.8000000000002"/>
    <n v="720976"/>
    <n v="72.099999999999994"/>
    <n v="330"/>
    <s v="忠州街道"/>
  </r>
  <r>
    <x v="3"/>
    <s v="云阳县"/>
    <n v="3636.33"/>
    <n v="929034"/>
    <n v="92.9"/>
    <n v="255"/>
    <s v="双江街道"/>
  </r>
  <r>
    <x v="3"/>
    <s v="奉节县"/>
    <n v="4098.63"/>
    <n v="744836"/>
    <n v="74.48"/>
    <n v="182"/>
    <s v="夔州街道"/>
  </r>
  <r>
    <x v="3"/>
    <s v="巫山县"/>
    <n v="2953.88"/>
    <n v="462462"/>
    <n v="46.25"/>
    <n v="157"/>
    <s v="高唐街道"/>
  </r>
  <r>
    <x v="3"/>
    <s v="巫溪县"/>
    <n v="4019.11"/>
    <n v="388685"/>
    <n v="38.869999999999997"/>
    <n v="97"/>
    <s v="柏杨街道"/>
  </r>
  <r>
    <x v="3"/>
    <s v="石柱土家族自治县"/>
    <n v="3014.06"/>
    <n v="389001"/>
    <n v="38.9"/>
    <n v="129"/>
    <s v="南宾街道"/>
  </r>
  <r>
    <x v="3"/>
    <s v="秀山土家族苗族自治县"/>
    <n v="2453.37"/>
    <n v="496194"/>
    <n v="49.62"/>
    <n v="202"/>
    <s v="中和街道"/>
  </r>
  <r>
    <x v="3"/>
    <s v="酉阳土家族苗族自治县"/>
    <n v="5167.25"/>
    <n v="607338"/>
    <n v="60.73"/>
    <n v="118"/>
    <s v="桃花源街道"/>
  </r>
  <r>
    <x v="3"/>
    <s v="彭水苗族土家族自治县"/>
    <n v="3895.34"/>
    <n v="530599"/>
    <n v="53.06"/>
    <n v="136"/>
    <s v="汉葭街道"/>
  </r>
  <r>
    <x v="4"/>
    <s v="玄武区"/>
    <n v="75.459999999999994"/>
    <n v="537825"/>
    <n v="53.78"/>
    <n v="7127"/>
    <s v="梅园新村街道"/>
  </r>
  <r>
    <x v="4"/>
    <s v="秦淮区"/>
    <n v="49.11"/>
    <n v="740809"/>
    <n v="74.08"/>
    <n v="15085"/>
    <s v="五老村街道"/>
  </r>
  <r>
    <x v="4"/>
    <s v="建邺区"/>
    <n v="82.93"/>
    <n v="534257"/>
    <n v="53.43"/>
    <n v="6442"/>
    <s v="沙洲街道"/>
  </r>
  <r>
    <x v="4"/>
    <s v="鼓楼区"/>
    <n v="53"/>
    <n v="940387"/>
    <n v="94.04"/>
    <n v="17743"/>
    <s v="宁海路街道"/>
  </r>
  <r>
    <x v="4"/>
    <s v="浦口区"/>
    <n v="910.49"/>
    <n v="1171603"/>
    <n v="117.16"/>
    <n v="1287"/>
    <s v="江浦街道"/>
  </r>
  <r>
    <x v="4"/>
    <s v="栖霞区"/>
    <n v="381.01"/>
    <n v="987835"/>
    <n v="98.78"/>
    <n v="2593"/>
    <s v="仙林街道"/>
  </r>
  <r>
    <x v="4"/>
    <s v="雨花台区"/>
    <n v="132.38999999999999"/>
    <n v="608780"/>
    <n v="60.88"/>
    <n v="4598"/>
    <s v="雨花街道"/>
  </r>
  <r>
    <x v="4"/>
    <s v="江宁区"/>
    <n v="1577.75"/>
    <n v="1926117"/>
    <n v="192.61"/>
    <n v="1221"/>
    <s v="东山街道"/>
  </r>
  <r>
    <x v="4"/>
    <s v="六合区"/>
    <n v="1470.99"/>
    <n v="946563"/>
    <n v="94.66"/>
    <n v="643"/>
    <s v="雄州街道"/>
  </r>
  <r>
    <x v="4"/>
    <s v="溧水区"/>
    <n v="1063.67"/>
    <n v="491336"/>
    <n v="49.13"/>
    <n v="462"/>
    <s v="永阳街道"/>
  </r>
  <r>
    <x v="4"/>
    <s v="高淳区"/>
    <n v="790.23"/>
    <n v="429173"/>
    <n v="42.92"/>
    <n v="543"/>
    <s v="淳溪街道"/>
  </r>
  <r>
    <x v="5"/>
    <s v="荔湾区"/>
    <n v="59.1"/>
    <n v="1238305"/>
    <n v="123.83"/>
    <n v="20953"/>
    <s v="石围塘街道"/>
  </r>
  <r>
    <x v="5"/>
    <s v="越秀区"/>
    <n v="33.799999999999997"/>
    <n v="1038643"/>
    <n v="103.86"/>
    <n v="30729"/>
    <s v="北京街道"/>
  </r>
  <r>
    <x v="5"/>
    <s v="海珠区"/>
    <n v="90.4"/>
    <n v="1819037"/>
    <n v="181.9"/>
    <n v="20122"/>
    <s v="江海街道"/>
  </r>
  <r>
    <x v="5"/>
    <s v="天河区"/>
    <n v="137.38"/>
    <n v="2241826"/>
    <n v="224.18"/>
    <n v="16318"/>
    <s v="天园街道"/>
  </r>
  <r>
    <x v="5"/>
    <s v="白云区"/>
    <n v="795.79"/>
    <n v="3742991"/>
    <n v="374.3"/>
    <n v="4703"/>
    <s v="景泰街道"/>
  </r>
  <r>
    <x v="5"/>
    <s v="黄埔区"/>
    <n v="484.17"/>
    <n v="1264447"/>
    <n v="126.44"/>
    <n v="2612"/>
    <s v="萝岗街道"/>
  </r>
  <r>
    <x v="5"/>
    <s v="番禺区"/>
    <n v="529.94000000000005"/>
    <n v="2658397"/>
    <n v="265.83999999999997"/>
    <n v="5016"/>
    <s v="市桥街道"/>
  </r>
  <r>
    <x v="5"/>
    <s v="花都区"/>
    <n v="970.04"/>
    <n v="1642360"/>
    <n v="164.24"/>
    <n v="1693"/>
    <s v="花城街道"/>
  </r>
  <r>
    <x v="5"/>
    <s v="南沙区"/>
    <n v="783.56"/>
    <n v="846584"/>
    <n v="84.66"/>
    <n v="1080"/>
    <s v="黄阁镇"/>
  </r>
  <r>
    <x v="5"/>
    <s v="从化区"/>
    <n v="1974.5"/>
    <n v="717684"/>
    <n v="71.77"/>
    <n v="363"/>
    <s v="街口街道"/>
  </r>
  <r>
    <x v="5"/>
    <s v="增城区"/>
    <n v="1616.47"/>
    <n v="1466331"/>
    <n v="146.63"/>
    <n v="907"/>
    <s v="荔城街道"/>
  </r>
  <r>
    <x v="6"/>
    <s v="罗湖区"/>
    <n v="78.75"/>
    <n v="1143801"/>
    <n v="114.38"/>
    <n v="14524"/>
    <s v="黄贝街道"/>
  </r>
  <r>
    <x v="6"/>
    <s v="福田区"/>
    <n v="78.66"/>
    <n v="1553225"/>
    <n v="155.32"/>
    <n v="19746"/>
    <s v="福保街道"/>
  </r>
  <r>
    <x v="6"/>
    <s v="南山区"/>
    <n v="187.47"/>
    <n v="1795826"/>
    <n v="179.58"/>
    <n v="9579"/>
    <s v="南头街道"/>
  </r>
  <r>
    <x v="6"/>
    <s v="宝安区"/>
    <n v="396.64"/>
    <n v="4476554"/>
    <n v="447.66"/>
    <n v="11286"/>
    <s v="新安街道"/>
  </r>
  <r>
    <x v="6"/>
    <s v="龙岗区"/>
    <n v="388.59"/>
    <n v="3979037"/>
    <n v="397.9"/>
    <n v="10240"/>
    <s v="龙城街道"/>
  </r>
  <r>
    <x v="6"/>
    <s v="盐田区"/>
    <n v="74.91"/>
    <n v="214225"/>
    <n v="21.42"/>
    <n v="2860"/>
    <s v="海山街道"/>
  </r>
  <r>
    <x v="6"/>
    <s v="龙华区"/>
    <n v="175.58"/>
    <n v="2528872"/>
    <n v="252.89"/>
    <n v="14403"/>
    <s v="观湖街道"/>
  </r>
  <r>
    <x v="6"/>
    <s v="坪山区"/>
    <n v="165.94"/>
    <n v="551333"/>
    <n v="55.13"/>
    <n v="3322"/>
    <s v="坪山街道"/>
  </r>
  <r>
    <x v="6"/>
    <s v="光明区"/>
    <n v="155.44"/>
    <n v="1095289"/>
    <n v="109.53"/>
    <n v="7046"/>
    <s v="光明街道"/>
  </r>
  <r>
    <x v="6"/>
    <s v="大鹏新区"/>
    <n v="295.32"/>
    <n v="156236"/>
    <n v="15.62"/>
    <n v="529"/>
    <s v="葵涌街道"/>
  </r>
  <r>
    <x v="7"/>
    <s v="海曙区"/>
    <n v="595.03"/>
    <n v="1041285"/>
    <n v="104.13"/>
    <n v="1750"/>
    <s v="鼓楼街道"/>
  </r>
  <r>
    <x v="7"/>
    <s v="江北区"/>
    <n v="208.14"/>
    <n v="488885"/>
    <n v="48.89"/>
    <n v="2349"/>
    <s v="中马街道"/>
  </r>
  <r>
    <x v="7"/>
    <s v="北仑区"/>
    <n v="597.76"/>
    <n v="829448"/>
    <n v="82.94"/>
    <n v="1388"/>
    <s v="新碶街道"/>
  </r>
  <r>
    <x v="7"/>
    <s v="镇海区"/>
    <n v="244.28"/>
    <n v="510462"/>
    <n v="51.05"/>
    <n v="2090"/>
    <s v="骆驼街道"/>
  </r>
  <r>
    <x v="7"/>
    <s v="鄞州区"/>
    <n v="799.09"/>
    <n v="1609555"/>
    <n v="160.96"/>
    <n v="2014"/>
    <s v="首南街道"/>
  </r>
  <r>
    <x v="7"/>
    <s v="奉化区"/>
    <n v="1254.3800000000001"/>
    <n v="577505"/>
    <n v="57.75"/>
    <n v="460"/>
    <s v="锦屏街道"/>
  </r>
  <r>
    <x v="7"/>
    <s v="象山县"/>
    <n v="1233.8800000000001"/>
    <n v="567665"/>
    <n v="56.77"/>
    <n v="460"/>
    <s v="丹东街道"/>
  </r>
  <r>
    <x v="7"/>
    <s v="宁海县"/>
    <n v="1712.5"/>
    <n v="695958"/>
    <n v="69.599999999999994"/>
    <n v="406"/>
    <s v="跃龙街道"/>
  </r>
  <r>
    <x v="7"/>
    <s v="余姚市"/>
    <n v="1480.23"/>
    <n v="1254032"/>
    <n v="125.4"/>
    <n v="847"/>
    <s v="兰江街道"/>
  </r>
  <r>
    <x v="7"/>
    <s v="慈溪市"/>
    <n v="1240.29"/>
    <n v="1829488"/>
    <n v="182.95"/>
    <n v="1475"/>
    <s v="白沙路街道"/>
  </r>
  <r>
    <x v="8"/>
    <s v="江岸区"/>
    <n v="80.28"/>
    <n v="965260"/>
    <n v="96.53"/>
    <n v="12024"/>
    <s v="四唯街道"/>
  </r>
  <r>
    <x v="8"/>
    <s v="江汉区"/>
    <n v="28.29"/>
    <n v="647932"/>
    <n v="64.790000000000006"/>
    <n v="22903"/>
    <s v="北湖街街道"/>
  </r>
  <r>
    <x v="8"/>
    <s v="硚口区"/>
    <n v="40.06"/>
    <n v="666661"/>
    <n v="66.67"/>
    <n v="16642"/>
    <s v="韩家墩街道"/>
  </r>
  <r>
    <x v="8"/>
    <s v="汉阳区"/>
    <n v="111.54"/>
    <n v="837263"/>
    <n v="83.73"/>
    <n v="7506"/>
    <s v="琴断口街道"/>
  </r>
  <r>
    <x v="8"/>
    <s v="武昌区"/>
    <n v="64.58"/>
    <n v="2149057"/>
    <n v="214.91"/>
    <n v="33277"/>
    <s v="积玉桥街道"/>
  </r>
  <r>
    <x v="8"/>
    <s v="青山区"/>
    <n v="57.12"/>
    <n v="463295"/>
    <n v="46.33"/>
    <n v="8111"/>
    <s v="新沟桥街道"/>
  </r>
  <r>
    <x v="8"/>
    <s v="洪山区"/>
    <n v="573.28"/>
    <n v="1728811"/>
    <n v="172.88"/>
    <n v="3016"/>
    <s v="珞南街道"/>
  </r>
  <r>
    <x v="8"/>
    <s v="东西湖区"/>
    <n v="495.34"/>
    <n v="845782"/>
    <n v="84.58"/>
    <n v="1707"/>
    <s v="吴家山街道"/>
  </r>
  <r>
    <x v="8"/>
    <s v="汉南区"/>
    <n v="287.05"/>
    <n v="481338"/>
    <n v="48.13"/>
    <n v="1677"/>
    <s v="纱帽街道"/>
  </r>
  <r>
    <x v="8"/>
    <s v="蔡甸区"/>
    <n v="1093.17"/>
    <n v="554383"/>
    <n v="55.44"/>
    <n v="507"/>
    <s v="蔡甸街道"/>
  </r>
  <r>
    <x v="8"/>
    <s v="江夏区"/>
    <n v="2018.31"/>
    <n v="974715"/>
    <n v="97.47"/>
    <n v="483"/>
    <s v="纸坊街道"/>
  </r>
  <r>
    <x v="8"/>
    <s v="黄陂区"/>
    <n v="2256.6999999999998"/>
    <n v="1151644"/>
    <n v="115.16"/>
    <n v="510"/>
    <s v="前川街道"/>
  </r>
  <r>
    <x v="8"/>
    <s v="新洲区"/>
    <n v="1463.43"/>
    <n v="860377"/>
    <n v="86.04"/>
    <n v="588"/>
    <s v="邾城街道"/>
  </r>
  <r>
    <x v="9"/>
    <s v="新城区"/>
    <n v="30.13"/>
    <n v="644702"/>
    <n v="64.47"/>
    <n v="21397"/>
    <s v="西一路街道"/>
  </r>
  <r>
    <x v="9"/>
    <s v="碑林区"/>
    <n v="23.37"/>
    <n v="756840"/>
    <n v="75.680000000000007"/>
    <n v="32385"/>
    <s v="南院门街道"/>
  </r>
  <r>
    <x v="9"/>
    <s v="莲湖区"/>
    <n v="38.32"/>
    <n v="1019102"/>
    <n v="101.91"/>
    <n v="26595"/>
    <s v="北院门街道"/>
  </r>
  <r>
    <x v="9"/>
    <s v="灞桥区"/>
    <n v="324.5"/>
    <n v="593962"/>
    <n v="59.4"/>
    <n v="1830"/>
    <s v="纺织城街道"/>
  </r>
  <r>
    <x v="9"/>
    <s v="未央区"/>
    <n v="264.41000000000003"/>
    <n v="733403"/>
    <n v="73.34"/>
    <n v="2774"/>
    <s v="张家堡街道"/>
  </r>
  <r>
    <x v="9"/>
    <s v="雁塔区"/>
    <n v="151.44"/>
    <n v="1202038"/>
    <n v="120.2"/>
    <n v="7937"/>
    <s v="小寨路街道"/>
  </r>
  <r>
    <x v="9"/>
    <s v="阎良区"/>
    <n v="244.55"/>
    <n v="281536"/>
    <n v="28.15"/>
    <n v="1151"/>
    <s v="凤凰路街道"/>
  </r>
  <r>
    <x v="9"/>
    <s v="临潼区"/>
    <n v="915.97"/>
    <n v="675961"/>
    <n v="67.599999999999994"/>
    <n v="738"/>
    <s v="骊山街道"/>
  </r>
  <r>
    <x v="9"/>
    <s v="长安区"/>
    <n v="1588.53"/>
    <n v="1090600"/>
    <n v="109.06"/>
    <n v="687"/>
    <s v="韦曲街道"/>
  </r>
  <r>
    <x v="9"/>
    <s v="高陵区"/>
    <n v="285.02999999999997"/>
    <n v="416996"/>
    <n v="41.7"/>
    <n v="1463"/>
    <s v="鹿苑街道"/>
  </r>
  <r>
    <x v="9"/>
    <s v="鄠邑区"/>
    <n v="1279.42"/>
    <n v="459417"/>
    <n v="45.94"/>
    <n v="359"/>
    <s v="甘亭街道"/>
  </r>
  <r>
    <x v="9"/>
    <s v="蓝田县"/>
    <n v="2005.95"/>
    <n v="491975"/>
    <n v="49.2"/>
    <n v="245"/>
    <s v="蓝关街道"/>
  </r>
  <r>
    <x v="9"/>
    <s v="周至县"/>
    <n v="2945.2"/>
    <n v="504144"/>
    <n v="50.41"/>
    <n v="171"/>
    <s v="二曲街道"/>
  </r>
  <r>
    <x v="10"/>
    <s v="和平区"/>
    <n v="59.49"/>
    <n v="730785"/>
    <n v="73.08"/>
    <n v="12284"/>
    <s v="南市场街道"/>
  </r>
  <r>
    <x v="10"/>
    <s v="沈河区"/>
    <n v="59.52"/>
    <n v="782628"/>
    <n v="78.260000000000005"/>
    <n v="13149"/>
    <s v="皇城街道"/>
  </r>
  <r>
    <x v="10"/>
    <s v="大东区"/>
    <n v="100.13"/>
    <n v="754952"/>
    <n v="75.5"/>
    <n v="7540"/>
    <s v="津桥街道"/>
  </r>
  <r>
    <x v="10"/>
    <s v="皇姑区"/>
    <n v="66.180000000000007"/>
    <n v="877287"/>
    <n v="87.73"/>
    <n v="13256"/>
    <s v="北塔街道"/>
  </r>
  <r>
    <x v="10"/>
    <s v="铁西区"/>
    <n v="286.05"/>
    <n v="1335935"/>
    <n v="133.59"/>
    <n v="4670"/>
    <s v="笃工街道"/>
  </r>
  <r>
    <x v="10"/>
    <s v="苏家屯区"/>
    <n v="781.93"/>
    <n v="524336"/>
    <n v="52.43"/>
    <n v="671"/>
    <s v="解放街道"/>
  </r>
  <r>
    <x v="10"/>
    <s v="浑南区"/>
    <n v="733.86"/>
    <n v="798765"/>
    <n v="79.88"/>
    <n v="1088"/>
    <s v="泉园街道"/>
  </r>
  <r>
    <x v="10"/>
    <s v="沈北新区"/>
    <n v="884.37"/>
    <n v="619375"/>
    <n v="61.94"/>
    <n v="700"/>
    <s v="新城子街道"/>
  </r>
  <r>
    <x v="10"/>
    <s v="于洪区"/>
    <n v="499.29"/>
    <n v="1066062"/>
    <n v="106.61"/>
    <n v="2135"/>
    <s v="迎宾路街道"/>
  </r>
  <r>
    <x v="10"/>
    <s v="辽中区"/>
    <n v="1644.8"/>
    <n v="395017"/>
    <n v="39.5"/>
    <n v="240"/>
    <s v="蒲东街道"/>
  </r>
  <r>
    <x v="10"/>
    <s v="康平县"/>
    <n v="2167.0500000000002"/>
    <n v="278384"/>
    <n v="27.84"/>
    <n v="128"/>
    <s v="胜利街道"/>
  </r>
  <r>
    <x v="10"/>
    <s v="法库县"/>
    <n v="2280.62"/>
    <n v="340933"/>
    <n v="34.090000000000003"/>
    <n v="149"/>
    <s v="吉祥街道"/>
  </r>
  <r>
    <x v="10"/>
    <s v="新民市"/>
    <n v="3296.61"/>
    <n v="565634"/>
    <n v="56.56"/>
    <n v="172"/>
    <s v="新柳街道"/>
  </r>
  <r>
    <x v="11"/>
    <s v="中山区"/>
    <n v="49.33"/>
    <m/>
    <n v="0"/>
    <n v="0"/>
    <s v="青泥洼桥街道"/>
  </r>
  <r>
    <x v="11"/>
    <s v="西岗区"/>
    <n v="26.53"/>
    <m/>
    <n v="0"/>
    <n v="0"/>
    <s v="人民广场街道"/>
  </r>
  <r>
    <x v="11"/>
    <s v="沙河口区"/>
    <n v="38.15"/>
    <m/>
    <n v="0"/>
    <n v="0"/>
    <s v="星海湾街道"/>
  </r>
  <r>
    <x v="11"/>
    <s v="甘井子区"/>
    <n v="505.11"/>
    <m/>
    <n v="0"/>
    <n v="0"/>
    <s v="辛寨子街道"/>
  </r>
  <r>
    <x v="11"/>
    <s v="旅顺口区"/>
    <n v="508.26"/>
    <m/>
    <n v="0"/>
    <n v="0"/>
    <s v="水师营街道"/>
  </r>
  <r>
    <x v="11"/>
    <s v="金州区"/>
    <n v="1928.2"/>
    <m/>
    <n v="0"/>
    <n v="0"/>
    <s v="马桥子街道"/>
  </r>
  <r>
    <x v="11"/>
    <s v="普兰店区"/>
    <n v="2677.32"/>
    <m/>
    <n v="0"/>
    <n v="0"/>
    <s v="太平街道"/>
  </r>
  <r>
    <x v="11"/>
    <s v="长海县"/>
    <n v="142.05000000000001"/>
    <m/>
    <n v="0"/>
    <n v="0"/>
    <s v="大长山岛镇"/>
  </r>
  <r>
    <x v="11"/>
    <s v="瓦房店市"/>
    <n v="3644.22"/>
    <m/>
    <n v="0"/>
    <n v="0"/>
    <s v="共济街道"/>
  </r>
  <r>
    <x v="11"/>
    <s v="庄河市"/>
    <n v="4113.62"/>
    <m/>
    <n v="0"/>
    <n v="0"/>
    <s v="新华街道"/>
  </r>
  <r>
    <x v="12"/>
    <s v="中原区"/>
    <n v="197.81"/>
    <m/>
    <n v="0"/>
    <n v="0"/>
    <s v="建设路街道"/>
  </r>
  <r>
    <x v="12"/>
    <s v="二七区"/>
    <n v="154.96"/>
    <m/>
    <n v="0"/>
    <n v="0"/>
    <s v="淮河路街道"/>
  </r>
  <r>
    <x v="12"/>
    <s v="管城回族区"/>
    <n v="198.93"/>
    <m/>
    <n v="0"/>
    <n v="0"/>
    <s v="北下街街道"/>
  </r>
  <r>
    <x v="12"/>
    <s v="金水区"/>
    <n v="243.02"/>
    <m/>
    <n v="0"/>
    <n v="0"/>
    <s v="东风路街道"/>
  </r>
  <r>
    <x v="12"/>
    <s v="上街区"/>
    <n v="61.16"/>
    <m/>
    <n v="0"/>
    <n v="0"/>
    <s v="济源路街道"/>
  </r>
  <r>
    <x v="12"/>
    <s v="惠济区"/>
    <n v="222.2"/>
    <m/>
    <n v="0"/>
    <n v="0"/>
    <s v="新城街道"/>
  </r>
  <r>
    <x v="12"/>
    <s v="中牟县"/>
    <n v="1405.59"/>
    <m/>
    <n v="0"/>
    <n v="0"/>
    <s v="广惠街道"/>
  </r>
  <r>
    <x v="12"/>
    <s v="巩义市"/>
    <n v="1042.56"/>
    <m/>
    <n v="0"/>
    <n v="0"/>
    <s v="紫荆路街道"/>
  </r>
  <r>
    <x v="12"/>
    <s v="荥阳市"/>
    <n v="943.19"/>
    <m/>
    <n v="0"/>
    <n v="0"/>
    <s v="索河街道"/>
  </r>
  <r>
    <x v="12"/>
    <s v="新密市"/>
    <n v="996.35"/>
    <m/>
    <n v="0"/>
    <n v="0"/>
    <s v="青屏街街道"/>
  </r>
  <r>
    <x v="12"/>
    <s v="新郑市"/>
    <n v="884.59"/>
    <m/>
    <n v="0"/>
    <n v="0"/>
    <s v="新华路街道"/>
  </r>
  <r>
    <x v="12"/>
    <s v="登封市"/>
    <n v="1216.83"/>
    <m/>
    <n v="0"/>
    <n v="0"/>
    <s v="嵩阳街道"/>
  </r>
  <r>
    <x v="13"/>
    <s v="思明区"/>
    <n v="84"/>
    <n v="1073315"/>
    <n v="107.33"/>
    <n v="12778"/>
    <s v="厦港街道"/>
  </r>
  <r>
    <x v="13"/>
    <s v="海沧区"/>
    <n v="186.82"/>
    <n v="582519"/>
    <n v="58.25"/>
    <n v="3118"/>
    <s v="嵩屿街道"/>
  </r>
  <r>
    <x v="13"/>
    <s v="湖里区"/>
    <n v="73.98"/>
    <n v="1036974"/>
    <n v="103.7"/>
    <n v="14017"/>
    <s v="禾山街道"/>
  </r>
  <r>
    <x v="13"/>
    <s v="集美区"/>
    <n v="274.3"/>
    <n v="1036987"/>
    <n v="103.7"/>
    <n v="3780"/>
    <s v="集美街道"/>
  </r>
  <r>
    <x v="13"/>
    <s v="同安区"/>
    <n v="669.36"/>
    <n v="855920"/>
    <n v="85.59"/>
    <n v="1279"/>
    <s v="祥平街道"/>
  </r>
  <r>
    <x v="13"/>
    <s v="翔安区"/>
    <n v="412.15"/>
    <n v="578255"/>
    <n v="57.83"/>
    <n v="1403"/>
    <s v="新店街道"/>
  </r>
  <r>
    <x v="14"/>
    <s v="芙蓉区"/>
    <n v="42.68"/>
    <n v="642010"/>
    <n v="64.2"/>
    <n v="15042"/>
    <s v="东屯渡街道"/>
  </r>
  <r>
    <x v="14"/>
    <s v="天心区"/>
    <n v="137.4"/>
    <n v="836157"/>
    <n v="83.62"/>
    <n v="6086"/>
    <s v="青园街道"/>
  </r>
  <r>
    <x v="14"/>
    <s v="岳麓区"/>
    <n v="538.83000000000004"/>
    <n v="1526641"/>
    <n v="152.66"/>
    <n v="2833"/>
    <s v="望岳街道"/>
  </r>
  <r>
    <x v="14"/>
    <s v="开福区"/>
    <n v="188.73"/>
    <n v="820790"/>
    <n v="82.08"/>
    <n v="4349"/>
    <s v="芙蓉北路街道"/>
  </r>
  <r>
    <x v="14"/>
    <s v="雨花区"/>
    <n v="292.2"/>
    <n v="1264895"/>
    <n v="126.49"/>
    <n v="4329"/>
    <s v="圭塘街道"/>
  </r>
  <r>
    <x v="14"/>
    <s v="望城区"/>
    <n v="951.07"/>
    <n v="890214"/>
    <n v="89.02"/>
    <n v="936"/>
    <s v="高塘岭街道"/>
  </r>
  <r>
    <x v="14"/>
    <s v="长沙县"/>
    <n v="1755.62"/>
    <n v="1374491"/>
    <n v="137.44999999999999"/>
    <n v="783"/>
    <s v="星沙街道"/>
  </r>
  <r>
    <x v="14"/>
    <s v="浏阳市"/>
    <n v="4997.3500000000004"/>
    <n v="1429384"/>
    <n v="142.94"/>
    <n v="286"/>
    <s v="关口街道"/>
  </r>
  <r>
    <x v="14"/>
    <s v="宁乡市"/>
    <n v="2912.09"/>
    <n v="1263332"/>
    <n v="126.33"/>
    <n v="434"/>
    <s v="玉潭街道"/>
  </r>
  <r>
    <x v="15"/>
    <s v="东城区"/>
    <n v="41.82"/>
    <n v="708829"/>
    <n v="70.88"/>
    <n v="16950"/>
    <s v="景山街道"/>
  </r>
  <r>
    <x v="15"/>
    <s v="西城区"/>
    <n v="50.33"/>
    <n v="1106214"/>
    <n v="110.62"/>
    <n v="21979"/>
    <s v="金融街街道"/>
  </r>
  <r>
    <x v="15"/>
    <s v="朝阳区"/>
    <n v="454.78"/>
    <n v="3452460"/>
    <n v="345.25"/>
    <n v="7591"/>
    <s v="朝外街道"/>
  </r>
  <r>
    <x v="15"/>
    <s v="丰台区"/>
    <n v="305.52999999999997"/>
    <n v="2019764"/>
    <n v="201.98"/>
    <n v="6611"/>
    <s v="丰台街道"/>
  </r>
  <r>
    <x v="15"/>
    <s v="石景山区"/>
    <n v="84.38"/>
    <n v="567851"/>
    <n v="56.79"/>
    <n v="6730"/>
    <s v="鲁谷街道"/>
  </r>
  <r>
    <x v="15"/>
    <s v="海淀区"/>
    <n v="430.77"/>
    <n v="3133469"/>
    <n v="313.35000000000002"/>
    <n v="7274"/>
    <s v="海淀街道"/>
  </r>
  <r>
    <x v="15"/>
    <s v="门头沟区"/>
    <n v="1447.85"/>
    <n v="392606"/>
    <n v="39.26"/>
    <n v="271"/>
    <s v="大峪街道"/>
  </r>
  <r>
    <x v="15"/>
    <s v="房山区"/>
    <n v="1994.73"/>
    <n v="1312778"/>
    <n v="131.28"/>
    <n v="658"/>
    <s v="拱辰街道"/>
  </r>
  <r>
    <x v="15"/>
    <s v="通州区"/>
    <n v="905.79"/>
    <n v="1840295"/>
    <n v="184.03"/>
    <n v="2032"/>
    <s v="北苑街道"/>
  </r>
  <r>
    <x v="15"/>
    <s v="顺义区"/>
    <n v="1019.51"/>
    <n v="1324044"/>
    <n v="132.4"/>
    <n v="1299"/>
    <s v="胜利街道"/>
  </r>
  <r>
    <x v="15"/>
    <s v="昌平区"/>
    <n v="1342.47"/>
    <n v="2269487"/>
    <n v="226.95"/>
    <n v="1691"/>
    <s v="城北街道"/>
  </r>
  <r>
    <x v="15"/>
    <s v="大兴区"/>
    <n v="1036.3399999999999"/>
    <n v="1993591"/>
    <n v="199.36"/>
    <n v="1924"/>
    <s v="兴丰街道"/>
  </r>
  <r>
    <x v="15"/>
    <s v="怀柔区"/>
    <n v="2122.8200000000002"/>
    <n v="441040"/>
    <n v="44.1"/>
    <n v="208"/>
    <s v="龙山街道"/>
  </r>
  <r>
    <x v="15"/>
    <s v="平谷区"/>
    <n v="948.24"/>
    <n v="457313"/>
    <n v="45.73"/>
    <n v="482"/>
    <s v="滨河街道"/>
  </r>
  <r>
    <x v="15"/>
    <s v="密云区"/>
    <n v="2225.92"/>
    <n v="527683"/>
    <n v="52.77"/>
    <n v="237"/>
    <s v="鼓楼街道"/>
  </r>
  <r>
    <x v="15"/>
    <s v="延庆区"/>
    <n v="1994.88"/>
    <n v="345671"/>
    <n v="34.57"/>
    <n v="173"/>
    <s v="儒林街道"/>
  </r>
  <r>
    <x v="16"/>
    <s v="黄浦区"/>
    <n v="20.46"/>
    <m/>
    <n v="0"/>
    <n v="0"/>
    <s v="外滩街道"/>
  </r>
  <r>
    <x v="16"/>
    <s v="徐汇区"/>
    <n v="54.76"/>
    <m/>
    <n v="0"/>
    <n v="0"/>
    <s v="徐家汇街道"/>
  </r>
  <r>
    <x v="16"/>
    <s v="长宁区"/>
    <n v="38.299999999999997"/>
    <m/>
    <n v="0"/>
    <n v="0"/>
    <s v="江苏路街道"/>
  </r>
  <r>
    <x v="16"/>
    <s v="静安区"/>
    <n v="37.369999999999997"/>
    <m/>
    <n v="0"/>
    <n v="0"/>
    <s v="江宁路街道"/>
  </r>
  <r>
    <x v="16"/>
    <s v="普陀区"/>
    <n v="54.83"/>
    <m/>
    <n v="0"/>
    <n v="0"/>
    <s v="真如镇街道"/>
  </r>
  <r>
    <x v="16"/>
    <s v="虹口区"/>
    <n v="23.48"/>
    <m/>
    <n v="0"/>
    <n v="0"/>
    <s v="嘉兴路街道"/>
  </r>
  <r>
    <x v="16"/>
    <s v="杨浦区"/>
    <n v="60.73"/>
    <m/>
    <n v="0"/>
    <n v="0"/>
    <s v="平凉路街道"/>
  </r>
  <r>
    <x v="16"/>
    <s v="闵行区"/>
    <n v="371.68"/>
    <m/>
    <n v="0"/>
    <n v="0"/>
    <s v="莘庄镇"/>
  </r>
  <r>
    <x v="16"/>
    <s v="宝山区"/>
    <n v="270.99"/>
    <m/>
    <n v="0"/>
    <n v="0"/>
    <s v="友谊路街道"/>
  </r>
  <r>
    <x v="16"/>
    <s v="嘉定区"/>
    <n v="458.8"/>
    <m/>
    <n v="0"/>
    <n v="0"/>
    <s v="新成路街道"/>
  </r>
  <r>
    <x v="16"/>
    <s v="浦东新区"/>
    <n v="1210.4100000000001"/>
    <m/>
    <n v="0"/>
    <n v="0"/>
    <s v="花木街道"/>
  </r>
  <r>
    <x v="16"/>
    <s v="金山区"/>
    <n v="586.04999999999995"/>
    <m/>
    <n v="0"/>
    <n v="0"/>
    <s v="山阳镇"/>
  </r>
  <r>
    <x v="16"/>
    <s v="松江区"/>
    <n v="604.71"/>
    <m/>
    <n v="0"/>
    <n v="0"/>
    <s v="方松街道"/>
  </r>
  <r>
    <x v="16"/>
    <s v="青浦区"/>
    <n v="675.54"/>
    <m/>
    <n v="0"/>
    <n v="0"/>
    <s v="夏阳街道"/>
  </r>
  <r>
    <x v="16"/>
    <s v="奉贤区"/>
    <n v="687.39"/>
    <m/>
    <n v="0"/>
    <n v="0"/>
    <s v="南桥镇"/>
  </r>
  <r>
    <x v="16"/>
    <s v="崇明区"/>
    <n v="1185.49"/>
    <m/>
    <n v="0"/>
    <n v="0"/>
    <s v="城桥镇"/>
  </r>
  <r>
    <x v="17"/>
    <s v="道里区"/>
    <n v="443.8"/>
    <n v="1097430"/>
    <n v="109.74"/>
    <n v="2473"/>
    <s v="抚顺街道"/>
  </r>
  <r>
    <x v="17"/>
    <s v="南岗区"/>
    <n v="168.4"/>
    <n v="1390679"/>
    <n v="139.07"/>
    <n v="8258"/>
    <s v="大成街道"/>
  </r>
  <r>
    <x v="17"/>
    <s v="道外区"/>
    <n v="615.29999999999995"/>
    <n v="811178"/>
    <n v="81.12"/>
    <n v="1318"/>
    <s v="大兴街道"/>
  </r>
  <r>
    <x v="17"/>
    <s v="平房区"/>
    <n v="92.4"/>
    <n v="238945"/>
    <n v="23.89"/>
    <n v="2586"/>
    <s v="友协街道"/>
  </r>
  <r>
    <x v="17"/>
    <s v="松北区"/>
    <n v="736.8"/>
    <n v="413515"/>
    <n v="41.35"/>
    <n v="561"/>
    <s v="松北街道"/>
  </r>
  <r>
    <x v="17"/>
    <s v="香坊区"/>
    <n v="341.5"/>
    <n v="1120185"/>
    <n v="112.02"/>
    <n v="3280"/>
    <s v="香坊大街街道"/>
  </r>
  <r>
    <x v="17"/>
    <s v="呼兰区"/>
    <n v="2233.5"/>
    <n v="769997"/>
    <n v="77"/>
    <n v="345"/>
    <s v="南京路街道"/>
  </r>
  <r>
    <x v="17"/>
    <s v="阿城区"/>
    <n v="2449.1"/>
    <n v="500327"/>
    <n v="50.03"/>
    <n v="204"/>
    <s v="金城街道"/>
  </r>
  <r>
    <x v="17"/>
    <s v="双城区"/>
    <n v="3112.1"/>
    <n v="633880"/>
    <n v="63.39"/>
    <n v="204"/>
    <s v="永治街道"/>
  </r>
  <r>
    <x v="17"/>
    <s v="依兰县"/>
    <n v="4606"/>
    <n v="258345"/>
    <n v="25.83"/>
    <n v="56"/>
    <s v="依兰镇"/>
  </r>
  <r>
    <x v="17"/>
    <s v="方正县"/>
    <n v="2976.1"/>
    <n v="183789"/>
    <n v="18.38"/>
    <n v="62"/>
    <s v="方正镇"/>
  </r>
  <r>
    <x v="17"/>
    <s v="宾县"/>
    <n v="3843.2"/>
    <n v="444314"/>
    <n v="44.43"/>
    <n v="116"/>
    <s v="宾州镇"/>
  </r>
  <r>
    <x v="17"/>
    <s v="巴彦县"/>
    <n v="3138.9"/>
    <n v="420409"/>
    <n v="42.04"/>
    <n v="134"/>
    <s v="巴彦镇"/>
  </r>
  <r>
    <x v="17"/>
    <s v="木兰县"/>
    <n v="3171.3"/>
    <n v="176245"/>
    <n v="17.62"/>
    <n v="56"/>
    <s v="木兰镇"/>
  </r>
  <r>
    <x v="17"/>
    <s v="通河县"/>
    <n v="5661.4"/>
    <n v="179828"/>
    <n v="17.98"/>
    <n v="32"/>
    <s v="通河镇"/>
  </r>
  <r>
    <x v="17"/>
    <s v="延寿县"/>
    <n v="3096.3"/>
    <n v="182725"/>
    <n v="18.27"/>
    <n v="59"/>
    <s v="延寿镇"/>
  </r>
  <r>
    <x v="17"/>
    <s v="尚志市"/>
    <n v="8891.2999999999993"/>
    <n v="463358"/>
    <n v="46.34"/>
    <n v="52"/>
    <s v="尚志镇"/>
  </r>
  <r>
    <x v="17"/>
    <s v="五常市"/>
    <n v="7499.2"/>
    <n v="724705"/>
    <n v="72.47"/>
    <n v="97"/>
    <s v="五常镇"/>
  </r>
  <r>
    <x v="18"/>
    <s v="南关区"/>
    <n v="515.46"/>
    <m/>
    <n v="0"/>
    <n v="0"/>
    <m/>
  </r>
  <r>
    <x v="18"/>
    <s v="宽城区"/>
    <n v="882.58"/>
    <m/>
    <n v="0"/>
    <n v="0"/>
    <m/>
  </r>
  <r>
    <x v="18"/>
    <s v="朝阳区"/>
    <n v="278.25"/>
    <m/>
    <n v="0"/>
    <n v="0"/>
    <m/>
  </r>
  <r>
    <x v="18"/>
    <s v="二道区"/>
    <n v="573.82000000000005"/>
    <m/>
    <n v="0"/>
    <n v="0"/>
    <m/>
  </r>
  <r>
    <x v="18"/>
    <s v="绿园区"/>
    <n v="329.33"/>
    <m/>
    <n v="0"/>
    <n v="0"/>
    <m/>
  </r>
  <r>
    <x v="18"/>
    <s v="双阳区"/>
    <n v="1677.04"/>
    <m/>
    <n v="0"/>
    <n v="0"/>
    <m/>
  </r>
  <r>
    <x v="18"/>
    <s v="九台区"/>
    <n v="3371.52"/>
    <m/>
    <n v="0"/>
    <n v="0"/>
    <m/>
  </r>
  <r>
    <x v="18"/>
    <s v="农安县"/>
    <n v="5235.46"/>
    <m/>
    <n v="0"/>
    <n v="0"/>
    <m/>
  </r>
  <r>
    <x v="18"/>
    <s v="榆树市"/>
    <n v="4712.49"/>
    <m/>
    <n v="0"/>
    <n v="0"/>
    <m/>
  </r>
  <r>
    <x v="18"/>
    <s v="德惠市"/>
    <n v="3017.58"/>
    <m/>
    <n v="0"/>
    <n v="0"/>
    <m/>
  </r>
  <r>
    <x v="18"/>
    <s v="公主岭市"/>
    <n v="4140.6000000000004"/>
    <m/>
    <n v="0"/>
    <n v="0"/>
    <m/>
  </r>
  <r>
    <x v="19"/>
    <s v="历下区"/>
    <n v="101.18"/>
    <n v="819139"/>
    <n v="81.91"/>
    <n v="8096"/>
    <s v="姚家街道"/>
  </r>
  <r>
    <x v="19"/>
    <s v="市中区"/>
    <n v="281.49"/>
    <n v="903714"/>
    <n v="90.37"/>
    <n v="3210"/>
    <s v="杆石桥街道"/>
  </r>
  <r>
    <x v="19"/>
    <s v="槐荫区"/>
    <n v="151.61000000000001"/>
    <n v="675048"/>
    <n v="67.5"/>
    <n v="4453"/>
    <s v="兴福街道"/>
  </r>
  <r>
    <x v="19"/>
    <s v="天桥区"/>
    <n v="258.97000000000003"/>
    <n v="718024"/>
    <n v="71.8"/>
    <n v="2773"/>
    <s v="无影山街道"/>
  </r>
  <r>
    <x v="19"/>
    <s v="历城区"/>
    <n v="1301.21"/>
    <n v="1112022"/>
    <n v="111.2"/>
    <n v="855"/>
    <s v="山大路街道"/>
  </r>
  <r>
    <x v="19"/>
    <s v="长清区"/>
    <n v="1208.5899999999999"/>
    <n v="595549"/>
    <n v="59.55"/>
    <n v="493"/>
    <s v="文昌街道"/>
  </r>
  <r>
    <x v="19"/>
    <s v="章丘区"/>
    <n v="1719.09"/>
    <n v="1075784"/>
    <n v="107.58"/>
    <n v="626"/>
    <s v="双山街道"/>
  </r>
  <r>
    <x v="19"/>
    <s v="济阳区"/>
    <n v="1098.81"/>
    <n v="401826"/>
    <n v="40.18"/>
    <n v="366"/>
    <s v="济北街道"/>
  </r>
  <r>
    <x v="19"/>
    <s v="莱芜区"/>
    <n v="1739.61"/>
    <n v="816009"/>
    <n v="81.599999999999994"/>
    <n v="469"/>
    <s v="凤城街道"/>
  </r>
  <r>
    <x v="19"/>
    <s v="钢城区"/>
    <n v="506.42"/>
    <n v="286966"/>
    <n v="28.7"/>
    <n v="567"/>
    <s v="艾山街道"/>
  </r>
  <r>
    <x v="19"/>
    <s v="平阴县"/>
    <n v="715.06"/>
    <n v="323072"/>
    <n v="32.31"/>
    <n v="452"/>
    <s v="榆山街道"/>
  </r>
  <r>
    <x v="19"/>
    <s v="商河县"/>
    <n v="1162.4000000000001"/>
    <n v="527311"/>
    <n v="52.73"/>
    <n v="454"/>
    <s v="许商街道"/>
  </r>
  <r>
    <x v="20"/>
    <s v="鼓楼区"/>
    <n v="35.43"/>
    <n v="669090"/>
    <n v="66.91"/>
    <n v="18885"/>
    <s v="东街街道"/>
  </r>
  <r>
    <x v="20"/>
    <s v="台江区"/>
    <n v="17.09"/>
    <n v="411819"/>
    <n v="41.18"/>
    <n v="24097"/>
    <s v="后洲街道"/>
  </r>
  <r>
    <x v="20"/>
    <s v="仓山区"/>
    <n v="146.24"/>
    <n v="1142991"/>
    <n v="114.3"/>
    <n v="7816"/>
    <s v="金山街道"/>
  </r>
  <r>
    <x v="20"/>
    <s v="马尾区"/>
    <n v="275.58"/>
    <n v="290554"/>
    <n v="29.06"/>
    <n v="1054"/>
    <s v="罗星街道"/>
  </r>
  <r>
    <x v="20"/>
    <s v="晋安区"/>
    <n v="551.69000000000005"/>
    <n v="789775"/>
    <n v="78.98"/>
    <n v="1432"/>
    <s v="岳峰镇"/>
  </r>
  <r>
    <x v="20"/>
    <s v="长乐区"/>
    <n v="728.29"/>
    <n v="790262"/>
    <n v="79.03"/>
    <n v="1085"/>
    <s v="吴航街道"/>
  </r>
  <r>
    <x v="20"/>
    <s v="闽侯县"/>
    <n v="2126.2399999999998"/>
    <n v="988200"/>
    <n v="98.82"/>
    <n v="465"/>
    <s v="甘蔗街道"/>
  </r>
  <r>
    <x v="20"/>
    <s v="连江县"/>
    <n v="1254.69"/>
    <n v="639498"/>
    <n v="63.95"/>
    <n v="510"/>
    <s v="凤城镇"/>
  </r>
  <r>
    <x v="20"/>
    <s v="罗源县"/>
    <n v="1100.26"/>
    <n v="255214"/>
    <n v="25.52"/>
    <n v="232"/>
    <s v="凤山镇"/>
  </r>
  <r>
    <x v="20"/>
    <s v="闽清县"/>
    <n v="1494.34"/>
    <n v="256181"/>
    <n v="25.62"/>
    <n v="171"/>
    <s v="梅城镇"/>
  </r>
  <r>
    <x v="20"/>
    <s v="永泰县"/>
    <n v="2229.02"/>
    <n v="281216"/>
    <n v="28.12"/>
    <n v="126"/>
    <s v="樟城镇"/>
  </r>
  <r>
    <x v="20"/>
    <s v="平潭县"/>
    <n v="392.92"/>
    <n v="385981"/>
    <n v="38.6"/>
    <n v="982"/>
    <s v="潭城镇"/>
  </r>
  <r>
    <x v="20"/>
    <s v="福清市"/>
    <n v="1898.93"/>
    <n v="1390487"/>
    <n v="139.05000000000001"/>
    <n v="732"/>
    <s v="玉屏街道"/>
  </r>
  <r>
    <x v="21"/>
    <s v="虎丘区"/>
    <n v="332.37"/>
    <n v="832499"/>
    <n v="83.25"/>
    <n v="2505"/>
    <s v="狮山街道"/>
  </r>
  <r>
    <x v="21"/>
    <s v="吴中区"/>
    <n v="2231.46"/>
    <n v="1388972"/>
    <n v="138.9"/>
    <n v="622"/>
    <s v="长桥街道"/>
  </r>
  <r>
    <x v="21"/>
    <s v="相城区"/>
    <n v="489.96"/>
    <n v="891055"/>
    <n v="89.11"/>
    <n v="1819"/>
    <s v="澄阳街道"/>
  </r>
  <r>
    <x v="21"/>
    <s v="姑苏区"/>
    <n v="361.61"/>
    <n v="2058010"/>
    <n v="205.8"/>
    <n v="5691"/>
    <s v="苏锦街道"/>
  </r>
  <r>
    <x v="21"/>
    <s v="吴江区"/>
    <n v="1237.44"/>
    <n v="1545023"/>
    <n v="154.5"/>
    <n v="1249"/>
    <s v="松陵街道"/>
  </r>
  <r>
    <x v="21"/>
    <s v="常熟市"/>
    <n v="1276.32"/>
    <n v="1677050"/>
    <n v="167.71"/>
    <n v="1314"/>
    <s v="虞山街道"/>
  </r>
  <r>
    <x v="21"/>
    <s v="张家港市"/>
    <n v="986.73"/>
    <n v="1432044"/>
    <n v="143.19999999999999"/>
    <n v="1451"/>
    <s v="杨舍镇"/>
  </r>
  <r>
    <x v="21"/>
    <s v="昆山市"/>
    <n v="931.51"/>
    <n v="2092496"/>
    <n v="209.25"/>
    <n v="2246"/>
    <s v="玉山镇"/>
  </r>
  <r>
    <x v="21"/>
    <s v="太仓市"/>
    <n v="809.93"/>
    <n v="831113"/>
    <n v="83.11"/>
    <n v="1026"/>
    <s v="娄东街道"/>
  </r>
  <r>
    <x v="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6819D-53C8-48BC-B7B4-A64D5E38303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25" firstHeaderRow="0" firstDataRow="1" firstDataCol="1"/>
  <pivotFields count="7">
    <pivotField axis="axisRow" showAll="0">
      <items count="24">
        <item x="4"/>
        <item x="11"/>
        <item x="7"/>
        <item x="5"/>
        <item x="1"/>
        <item x="2"/>
        <item x="8"/>
        <item x="10"/>
        <item x="6"/>
        <item x="9"/>
        <item x="3"/>
        <item x="0"/>
        <item x="12"/>
        <item x="13"/>
        <item x="22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常住人口" fld="4" baseField="0" baseItem="0" numFmtId="43"/>
    <dataField name="Sum of 面积" fld="2" baseField="0" baseItem="9" numFmtId="43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1"/>
  <sheetViews>
    <sheetView tabSelected="1" workbookViewId="0">
      <pane ySplit="1" topLeftCell="A289" activePane="bottomLeft" state="frozen"/>
      <selection pane="bottomLeft" activeCell="K305" sqref="K305"/>
    </sheetView>
  </sheetViews>
  <sheetFormatPr defaultRowHeight="14.35" x14ac:dyDescent="0.5"/>
  <cols>
    <col min="1" max="2" width="8.9375" style="1"/>
    <col min="3" max="3" width="9.8203125" style="2" bestFit="1" customWidth="1"/>
    <col min="4" max="4" width="13.9375" style="7" bestFit="1" customWidth="1"/>
    <col min="5" max="6" width="13.9375" style="7" customWidth="1"/>
    <col min="7" max="7" width="16.3515625" style="8" bestFit="1" customWidth="1"/>
    <col min="8" max="9" width="13.9375" style="7" customWidth="1"/>
    <col min="10" max="10" width="13.9375" style="2" customWidth="1"/>
    <col min="11" max="16384" width="8.9375" style="1"/>
  </cols>
  <sheetData>
    <row r="1" spans="1:9" x14ac:dyDescent="0.5">
      <c r="A1" s="1" t="s">
        <v>45</v>
      </c>
      <c r="B1" s="1" t="s">
        <v>0</v>
      </c>
      <c r="C1" s="2" t="s">
        <v>43</v>
      </c>
      <c r="D1" s="7" t="s">
        <v>489</v>
      </c>
      <c r="E1" s="7" t="s">
        <v>44</v>
      </c>
      <c r="F1" s="7" t="s">
        <v>46</v>
      </c>
      <c r="G1" s="8" t="s">
        <v>1</v>
      </c>
      <c r="H1" s="7" t="s">
        <v>95</v>
      </c>
      <c r="I1" s="7" t="s">
        <v>488</v>
      </c>
    </row>
    <row r="2" spans="1:9" x14ac:dyDescent="0.5">
      <c r="A2" s="1" t="s">
        <v>67</v>
      </c>
      <c r="B2" s="1" t="s">
        <v>47</v>
      </c>
      <c r="C2" s="2">
        <v>32.21</v>
      </c>
      <c r="D2" s="7">
        <v>486643</v>
      </c>
      <c r="E2" s="7">
        <v>48.66</v>
      </c>
      <c r="F2" s="7">
        <f>ROUND(D2/C2,0)</f>
        <v>15108</v>
      </c>
      <c r="G2" s="8" t="s">
        <v>48</v>
      </c>
      <c r="H2" s="7">
        <v>1400.58</v>
      </c>
      <c r="I2" s="7">
        <f>ROUND(H2/E2,2)</f>
        <v>28.78</v>
      </c>
    </row>
    <row r="3" spans="1:9" x14ac:dyDescent="0.5">
      <c r="A3" s="1" t="s">
        <v>67</v>
      </c>
      <c r="B3" s="1" t="s">
        <v>49</v>
      </c>
      <c r="C3" s="2">
        <v>65.849999999999994</v>
      </c>
      <c r="D3" s="7">
        <v>1096879</v>
      </c>
      <c r="E3" s="7">
        <v>109.69</v>
      </c>
      <c r="F3" s="7">
        <f t="shared" ref="F3:F66" si="0">ROUND(D3/C3,0)</f>
        <v>16657</v>
      </c>
      <c r="G3" s="8" t="s">
        <v>58</v>
      </c>
      <c r="H3" s="7">
        <v>1063.56</v>
      </c>
      <c r="I3" s="7">
        <f t="shared" ref="I3:I66" si="1">ROUND(H3/E3,2)</f>
        <v>9.6999999999999993</v>
      </c>
    </row>
    <row r="4" spans="1:9" x14ac:dyDescent="0.5">
      <c r="A4" s="1" t="s">
        <v>67</v>
      </c>
      <c r="B4" s="1" t="s">
        <v>53</v>
      </c>
      <c r="C4" s="2">
        <v>2128.31</v>
      </c>
      <c r="D4" s="7">
        <v>1903595</v>
      </c>
      <c r="E4" s="7">
        <v>190.36</v>
      </c>
      <c r="F4" s="7">
        <f t="shared" si="0"/>
        <v>894</v>
      </c>
      <c r="G4" s="8" t="s">
        <v>59</v>
      </c>
      <c r="H4" s="7">
        <v>4368.53</v>
      </c>
      <c r="I4" s="7">
        <f t="shared" si="1"/>
        <v>22.95</v>
      </c>
    </row>
    <row r="5" spans="1:9" x14ac:dyDescent="0.5">
      <c r="A5" s="1" t="s">
        <v>67</v>
      </c>
      <c r="B5" s="1" t="s">
        <v>51</v>
      </c>
      <c r="C5" s="2">
        <v>395.79</v>
      </c>
      <c r="D5" s="7">
        <v>502317</v>
      </c>
      <c r="E5" s="7">
        <v>50.24</v>
      </c>
      <c r="F5" s="7">
        <f t="shared" si="0"/>
        <v>1269</v>
      </c>
      <c r="G5" s="8" t="s">
        <v>60</v>
      </c>
      <c r="H5" s="7">
        <v>1011.08</v>
      </c>
      <c r="I5" s="7">
        <f t="shared" si="1"/>
        <v>20.13</v>
      </c>
    </row>
    <row r="6" spans="1:9" x14ac:dyDescent="0.5">
      <c r="A6" s="1" t="s">
        <v>67</v>
      </c>
      <c r="B6" s="1" t="s">
        <v>50</v>
      </c>
      <c r="C6" s="2">
        <v>99.1</v>
      </c>
      <c r="D6" s="7">
        <v>737281</v>
      </c>
      <c r="E6" s="7">
        <v>73.73</v>
      </c>
      <c r="F6" s="7">
        <f t="shared" si="0"/>
        <v>7440</v>
      </c>
      <c r="G6" s="8" t="s">
        <v>61</v>
      </c>
      <c r="H6" s="7">
        <v>601.21</v>
      </c>
      <c r="I6" s="7">
        <f t="shared" si="1"/>
        <v>8.15</v>
      </c>
    </row>
    <row r="7" spans="1:9" x14ac:dyDescent="0.5">
      <c r="A7" s="1" t="s">
        <v>67</v>
      </c>
      <c r="B7" s="1" t="s">
        <v>52</v>
      </c>
      <c r="C7" s="2">
        <v>583.67999999999995</v>
      </c>
      <c r="D7" s="7">
        <v>1109606</v>
      </c>
      <c r="E7" s="7">
        <v>110.69</v>
      </c>
      <c r="F7" s="7">
        <f t="shared" si="0"/>
        <v>1901</v>
      </c>
      <c r="G7" s="8" t="s">
        <v>62</v>
      </c>
      <c r="H7" s="7">
        <v>1334.2</v>
      </c>
      <c r="I7" s="7">
        <f t="shared" si="1"/>
        <v>12.05</v>
      </c>
    </row>
    <row r="8" spans="1:9" x14ac:dyDescent="0.5">
      <c r="A8" s="1" t="s">
        <v>67</v>
      </c>
      <c r="B8" s="1" t="s">
        <v>54</v>
      </c>
      <c r="C8" s="2">
        <v>1920.9</v>
      </c>
      <c r="D8" s="7">
        <v>1336077</v>
      </c>
      <c r="E8" s="7">
        <v>133.61000000000001</v>
      </c>
      <c r="F8" s="7">
        <f t="shared" si="0"/>
        <v>696</v>
      </c>
      <c r="G8" s="8" t="s">
        <v>63</v>
      </c>
      <c r="H8" s="7">
        <v>1452.52</v>
      </c>
      <c r="I8" s="7">
        <f t="shared" si="1"/>
        <v>10.87</v>
      </c>
    </row>
    <row r="9" spans="1:9" x14ac:dyDescent="0.5">
      <c r="A9" s="1" t="s">
        <v>67</v>
      </c>
      <c r="B9" s="1" t="s">
        <v>55</v>
      </c>
      <c r="C9" s="2">
        <v>1323.65</v>
      </c>
      <c r="D9" s="7">
        <v>987820</v>
      </c>
      <c r="E9" s="7">
        <v>98.78</v>
      </c>
      <c r="F9" s="7">
        <f t="shared" si="0"/>
        <v>746</v>
      </c>
      <c r="G9" s="8" t="s">
        <v>64</v>
      </c>
      <c r="H9" s="7">
        <v>1456.27</v>
      </c>
      <c r="I9" s="7">
        <f t="shared" si="1"/>
        <v>14.74</v>
      </c>
    </row>
    <row r="10" spans="1:9" x14ac:dyDescent="0.5">
      <c r="A10" s="1" t="s">
        <v>67</v>
      </c>
      <c r="B10" s="1" t="s">
        <v>56</v>
      </c>
      <c r="C10" s="2">
        <v>3175.65</v>
      </c>
      <c r="D10" s="7">
        <v>1191348</v>
      </c>
      <c r="E10" s="7">
        <v>119.13</v>
      </c>
      <c r="F10" s="7">
        <f t="shared" si="0"/>
        <v>375</v>
      </c>
      <c r="G10" s="8" t="s">
        <v>65</v>
      </c>
      <c r="H10" s="7">
        <v>821.14</v>
      </c>
      <c r="I10" s="7">
        <f t="shared" si="1"/>
        <v>6.89</v>
      </c>
    </row>
    <row r="11" spans="1:9" x14ac:dyDescent="0.5">
      <c r="A11" s="1" t="s">
        <v>67</v>
      </c>
      <c r="B11" s="1" t="s">
        <v>57</v>
      </c>
      <c r="C11" s="2">
        <v>1568.22</v>
      </c>
      <c r="D11" s="7">
        <v>720103</v>
      </c>
      <c r="E11" s="7">
        <v>72.010000000000005</v>
      </c>
      <c r="F11" s="7">
        <f t="shared" si="0"/>
        <v>459</v>
      </c>
      <c r="G11" s="8" t="s">
        <v>66</v>
      </c>
      <c r="H11" s="7">
        <v>625.5</v>
      </c>
      <c r="I11" s="7">
        <f t="shared" si="1"/>
        <v>8.69</v>
      </c>
    </row>
    <row r="12" spans="1:9" x14ac:dyDescent="0.5">
      <c r="A12" s="1" t="s">
        <v>2</v>
      </c>
      <c r="B12" s="1" t="s">
        <v>3</v>
      </c>
      <c r="C12" s="2">
        <v>60.99</v>
      </c>
      <c r="D12" s="7">
        <v>902933</v>
      </c>
      <c r="E12" s="7">
        <f>ROUND(D12/10000,2)</f>
        <v>90.29</v>
      </c>
      <c r="F12" s="7">
        <f t="shared" si="0"/>
        <v>14805</v>
      </c>
      <c r="G12" s="8" t="s">
        <v>4</v>
      </c>
      <c r="H12" s="7">
        <v>1260.5999999999999</v>
      </c>
      <c r="I12" s="7">
        <f t="shared" si="1"/>
        <v>13.96</v>
      </c>
    </row>
    <row r="13" spans="1:9" x14ac:dyDescent="0.5">
      <c r="A13" s="1" t="s">
        <v>2</v>
      </c>
      <c r="B13" s="1" t="s">
        <v>5</v>
      </c>
      <c r="C13" s="2">
        <v>66.31</v>
      </c>
      <c r="D13" s="7">
        <v>955954</v>
      </c>
      <c r="E13" s="7">
        <f t="shared" ref="E13:E76" si="2">ROUND(D13/10000,2)</f>
        <v>95.6</v>
      </c>
      <c r="F13" s="7">
        <f t="shared" si="0"/>
        <v>14416</v>
      </c>
      <c r="G13" s="8" t="s">
        <v>6</v>
      </c>
      <c r="H13" s="7">
        <v>1454.9</v>
      </c>
      <c r="I13" s="7">
        <f t="shared" si="1"/>
        <v>15.22</v>
      </c>
    </row>
    <row r="14" spans="1:9" x14ac:dyDescent="0.5">
      <c r="A14" s="1" t="s">
        <v>2</v>
      </c>
      <c r="B14" s="1" t="s">
        <v>7</v>
      </c>
      <c r="C14" s="2">
        <v>107.65</v>
      </c>
      <c r="D14" s="7">
        <v>1265398</v>
      </c>
      <c r="E14" s="7">
        <f t="shared" si="2"/>
        <v>126.54</v>
      </c>
      <c r="F14" s="7">
        <f t="shared" si="0"/>
        <v>11755</v>
      </c>
      <c r="G14" s="8" t="s">
        <v>8</v>
      </c>
      <c r="H14" s="7">
        <v>1472.9</v>
      </c>
      <c r="I14" s="7">
        <f t="shared" si="1"/>
        <v>11.64</v>
      </c>
    </row>
    <row r="15" spans="1:9" x14ac:dyDescent="0.5">
      <c r="A15" s="1" t="s">
        <v>2</v>
      </c>
      <c r="B15" s="1" t="s">
        <v>9</v>
      </c>
      <c r="C15" s="2">
        <v>122.4</v>
      </c>
      <c r="D15" s="7">
        <v>1855186</v>
      </c>
      <c r="E15" s="7">
        <f t="shared" si="2"/>
        <v>185.52</v>
      </c>
      <c r="F15" s="7">
        <f t="shared" si="0"/>
        <v>15157</v>
      </c>
      <c r="G15" s="8" t="s">
        <v>10</v>
      </c>
      <c r="H15" s="7">
        <v>2574.8000000000002</v>
      </c>
      <c r="I15" s="7">
        <f t="shared" si="1"/>
        <v>13.88</v>
      </c>
    </row>
    <row r="16" spans="1:9" x14ac:dyDescent="0.5">
      <c r="A16" s="1" t="s">
        <v>2</v>
      </c>
      <c r="B16" s="1" t="s">
        <v>11</v>
      </c>
      <c r="C16" s="2">
        <v>108.25</v>
      </c>
      <c r="D16" s="7">
        <v>1381894</v>
      </c>
      <c r="E16" s="7">
        <f t="shared" si="2"/>
        <v>138.19</v>
      </c>
      <c r="F16" s="7">
        <f t="shared" si="0"/>
        <v>12766</v>
      </c>
      <c r="G16" s="8" t="s">
        <v>12</v>
      </c>
      <c r="H16" s="7">
        <v>1273.3</v>
      </c>
      <c r="I16" s="7">
        <f t="shared" si="1"/>
        <v>9.2100000000000009</v>
      </c>
    </row>
    <row r="17" spans="1:9" x14ac:dyDescent="0.5">
      <c r="A17" s="1" t="s">
        <v>2</v>
      </c>
      <c r="B17" s="1" t="s">
        <v>13</v>
      </c>
      <c r="C17" s="2">
        <v>555.69000000000005</v>
      </c>
      <c r="D17" s="7">
        <v>1346210</v>
      </c>
      <c r="E17" s="7">
        <f t="shared" si="2"/>
        <v>134.62</v>
      </c>
      <c r="F17" s="7">
        <f t="shared" si="0"/>
        <v>2423</v>
      </c>
      <c r="G17" s="8" t="s">
        <v>14</v>
      </c>
      <c r="H17" s="7">
        <v>1504.4</v>
      </c>
      <c r="I17" s="7">
        <f t="shared" si="1"/>
        <v>11.18</v>
      </c>
    </row>
    <row r="18" spans="1:9" x14ac:dyDescent="0.5">
      <c r="A18" s="1" t="s">
        <v>2</v>
      </c>
      <c r="B18" s="1" t="s">
        <v>15</v>
      </c>
      <c r="C18" s="2">
        <v>378.94</v>
      </c>
      <c r="D18" s="7">
        <v>490091</v>
      </c>
      <c r="E18" s="7">
        <f t="shared" si="2"/>
        <v>49.01</v>
      </c>
      <c r="F18" s="7">
        <f t="shared" si="0"/>
        <v>1293</v>
      </c>
      <c r="G18" s="8" t="s">
        <v>16</v>
      </c>
      <c r="H18" s="7">
        <v>620.20000000000005</v>
      </c>
      <c r="I18" s="7">
        <f t="shared" si="1"/>
        <v>12.65</v>
      </c>
    </row>
    <row r="19" spans="1:9" x14ac:dyDescent="0.5">
      <c r="A19" s="1" t="s">
        <v>2</v>
      </c>
      <c r="B19" s="1" t="s">
        <v>17</v>
      </c>
      <c r="C19" s="2">
        <v>496.49</v>
      </c>
      <c r="D19" s="7">
        <v>1558466</v>
      </c>
      <c r="E19" s="7">
        <f t="shared" si="2"/>
        <v>155.85</v>
      </c>
      <c r="F19" s="7">
        <f t="shared" si="0"/>
        <v>3139</v>
      </c>
      <c r="G19" s="8" t="s">
        <v>18</v>
      </c>
      <c r="H19" s="7">
        <v>1000.1</v>
      </c>
      <c r="I19" s="7">
        <f t="shared" si="1"/>
        <v>6.42</v>
      </c>
    </row>
    <row r="20" spans="1:9" x14ac:dyDescent="0.5">
      <c r="A20" s="1" t="s">
        <v>2</v>
      </c>
      <c r="B20" s="1" t="s">
        <v>19</v>
      </c>
      <c r="C20" s="2">
        <v>276.14</v>
      </c>
      <c r="D20" s="7">
        <v>967868</v>
      </c>
      <c r="E20" s="7">
        <f t="shared" si="2"/>
        <v>96.79</v>
      </c>
      <c r="F20" s="7">
        <f t="shared" si="0"/>
        <v>3505</v>
      </c>
      <c r="G20" s="8" t="s">
        <v>20</v>
      </c>
      <c r="H20" s="7">
        <v>688.1</v>
      </c>
      <c r="I20" s="7">
        <f t="shared" si="1"/>
        <v>7.11</v>
      </c>
    </row>
    <row r="21" spans="1:9" x14ac:dyDescent="0.5">
      <c r="A21" s="1" t="s">
        <v>2</v>
      </c>
      <c r="B21" s="1" t="s">
        <v>21</v>
      </c>
      <c r="C21" s="2">
        <v>1067.6300000000001</v>
      </c>
      <c r="D21" s="7">
        <v>2659829</v>
      </c>
      <c r="E21" s="7">
        <f t="shared" si="2"/>
        <v>265.98</v>
      </c>
      <c r="F21" s="7">
        <f t="shared" si="0"/>
        <v>2491</v>
      </c>
      <c r="G21" s="8" t="s">
        <v>22</v>
      </c>
      <c r="H21" s="7">
        <v>1806.71</v>
      </c>
      <c r="I21" s="7">
        <f t="shared" si="1"/>
        <v>6.79</v>
      </c>
    </row>
    <row r="22" spans="1:9" x14ac:dyDescent="0.5">
      <c r="A22" s="1" t="s">
        <v>2</v>
      </c>
      <c r="B22" s="1" t="s">
        <v>23</v>
      </c>
      <c r="C22" s="2">
        <v>437.18</v>
      </c>
      <c r="D22" s="7">
        <v>1672025</v>
      </c>
      <c r="E22" s="7">
        <f t="shared" si="2"/>
        <v>167.2</v>
      </c>
      <c r="F22" s="7">
        <f t="shared" si="0"/>
        <v>3825</v>
      </c>
      <c r="G22" s="8" t="s">
        <v>24</v>
      </c>
      <c r="H22" s="7">
        <v>2104.86</v>
      </c>
      <c r="I22" s="7">
        <f t="shared" si="1"/>
        <v>12.59</v>
      </c>
    </row>
    <row r="23" spans="1:9" x14ac:dyDescent="0.5">
      <c r="A23" s="1" t="s">
        <v>2</v>
      </c>
      <c r="B23" s="1" t="s">
        <v>25</v>
      </c>
      <c r="C23" s="2">
        <v>329.02</v>
      </c>
      <c r="D23" s="7">
        <v>363591</v>
      </c>
      <c r="E23" s="7">
        <f t="shared" si="2"/>
        <v>36.36</v>
      </c>
      <c r="F23" s="7">
        <f t="shared" si="0"/>
        <v>1105</v>
      </c>
      <c r="G23" s="8" t="s">
        <v>26</v>
      </c>
      <c r="H23" s="7">
        <v>444.4</v>
      </c>
      <c r="I23" s="7">
        <f t="shared" si="1"/>
        <v>12.22</v>
      </c>
    </row>
    <row r="24" spans="1:9" x14ac:dyDescent="0.5">
      <c r="A24" s="1" t="s">
        <v>2</v>
      </c>
      <c r="B24" s="1" t="s">
        <v>27</v>
      </c>
      <c r="C24" s="2">
        <v>1155.6099999999999</v>
      </c>
      <c r="D24" s="7">
        <v>800371</v>
      </c>
      <c r="E24" s="7">
        <f t="shared" si="2"/>
        <v>80.040000000000006</v>
      </c>
      <c r="F24" s="7">
        <f t="shared" si="0"/>
        <v>693</v>
      </c>
      <c r="G24" s="8" t="s">
        <v>28</v>
      </c>
      <c r="H24" s="7">
        <v>524.4</v>
      </c>
      <c r="I24" s="7">
        <f t="shared" si="1"/>
        <v>6.55</v>
      </c>
    </row>
    <row r="25" spans="1:9" x14ac:dyDescent="0.5">
      <c r="A25" s="1" t="s">
        <v>2</v>
      </c>
      <c r="B25" s="1" t="s">
        <v>29</v>
      </c>
      <c r="C25" s="2">
        <v>1283.6400000000001</v>
      </c>
      <c r="D25" s="7">
        <v>515962</v>
      </c>
      <c r="E25" s="7">
        <f t="shared" si="2"/>
        <v>51.6</v>
      </c>
      <c r="F25" s="7">
        <f t="shared" si="0"/>
        <v>402</v>
      </c>
      <c r="G25" s="8" t="s">
        <v>30</v>
      </c>
      <c r="H25" s="7">
        <v>317.39999999999998</v>
      </c>
      <c r="I25" s="7">
        <f t="shared" si="1"/>
        <v>6.15</v>
      </c>
    </row>
    <row r="26" spans="1:9" x14ac:dyDescent="0.5">
      <c r="A26" s="1" t="s">
        <v>2</v>
      </c>
      <c r="B26" s="1" t="s">
        <v>31</v>
      </c>
      <c r="C26" s="2">
        <v>580.14</v>
      </c>
      <c r="D26" s="7">
        <v>255563</v>
      </c>
      <c r="E26" s="7">
        <f t="shared" si="2"/>
        <v>25.56</v>
      </c>
      <c r="F26" s="7">
        <f t="shared" si="0"/>
        <v>441</v>
      </c>
      <c r="G26" s="8" t="s">
        <v>32</v>
      </c>
      <c r="H26" s="7">
        <v>203.9</v>
      </c>
      <c r="I26" s="7">
        <f t="shared" si="1"/>
        <v>7.98</v>
      </c>
    </row>
    <row r="27" spans="1:9" x14ac:dyDescent="0.5">
      <c r="A27" s="1" t="s">
        <v>2</v>
      </c>
      <c r="B27" s="1" t="s">
        <v>33</v>
      </c>
      <c r="C27" s="2">
        <v>1208.44</v>
      </c>
      <c r="D27" s="7">
        <v>710056</v>
      </c>
      <c r="E27" s="7">
        <f t="shared" si="2"/>
        <v>71.010000000000005</v>
      </c>
      <c r="F27" s="7">
        <f t="shared" si="0"/>
        <v>588</v>
      </c>
      <c r="G27" s="8" t="s">
        <v>34</v>
      </c>
      <c r="H27" s="7">
        <v>484.3</v>
      </c>
      <c r="I27" s="7">
        <f t="shared" si="1"/>
        <v>6.82</v>
      </c>
    </row>
    <row r="28" spans="1:9" x14ac:dyDescent="0.5">
      <c r="A28" s="1" t="s">
        <v>2</v>
      </c>
      <c r="B28" s="1" t="s">
        <v>35</v>
      </c>
      <c r="C28" s="2">
        <v>1421.43</v>
      </c>
      <c r="D28" s="7">
        <v>780399</v>
      </c>
      <c r="E28" s="7">
        <f t="shared" si="2"/>
        <v>78.040000000000006</v>
      </c>
      <c r="F28" s="7">
        <f t="shared" si="0"/>
        <v>549</v>
      </c>
      <c r="G28" s="8" t="s">
        <v>36</v>
      </c>
      <c r="H28" s="7">
        <v>602</v>
      </c>
      <c r="I28" s="7">
        <f t="shared" si="1"/>
        <v>7.71</v>
      </c>
    </row>
    <row r="29" spans="1:9" x14ac:dyDescent="0.5">
      <c r="A29" s="1" t="s">
        <v>2</v>
      </c>
      <c r="B29" s="1" t="s">
        <v>37</v>
      </c>
      <c r="C29" s="2">
        <v>1376.63</v>
      </c>
      <c r="D29" s="7">
        <v>602973</v>
      </c>
      <c r="E29" s="7">
        <f t="shared" si="2"/>
        <v>60.3</v>
      </c>
      <c r="F29" s="7">
        <f t="shared" si="0"/>
        <v>438</v>
      </c>
      <c r="G29" s="8" t="s">
        <v>38</v>
      </c>
      <c r="H29" s="7">
        <v>386.3</v>
      </c>
      <c r="I29" s="7">
        <f t="shared" si="1"/>
        <v>6.41</v>
      </c>
    </row>
    <row r="30" spans="1:9" x14ac:dyDescent="0.5">
      <c r="A30" s="1" t="s">
        <v>2</v>
      </c>
      <c r="B30" s="1" t="s">
        <v>39</v>
      </c>
      <c r="C30" s="2">
        <v>1088.7</v>
      </c>
      <c r="D30" s="7">
        <v>735723</v>
      </c>
      <c r="E30" s="7">
        <f t="shared" si="2"/>
        <v>73.569999999999993</v>
      </c>
      <c r="F30" s="7">
        <f t="shared" si="0"/>
        <v>676</v>
      </c>
      <c r="G30" s="8" t="s">
        <v>40</v>
      </c>
      <c r="H30" s="7">
        <v>442.6</v>
      </c>
      <c r="I30" s="7">
        <f t="shared" si="1"/>
        <v>6.02</v>
      </c>
    </row>
    <row r="31" spans="1:9" x14ac:dyDescent="0.5">
      <c r="A31" s="1" t="s">
        <v>2</v>
      </c>
      <c r="B31" s="1" t="s">
        <v>41</v>
      </c>
      <c r="C31" s="2">
        <v>2213.5</v>
      </c>
      <c r="D31" s="7">
        <v>1117265</v>
      </c>
      <c r="E31" s="7">
        <f t="shared" si="2"/>
        <v>111.73</v>
      </c>
      <c r="F31" s="7">
        <f t="shared" si="0"/>
        <v>505</v>
      </c>
      <c r="G31" s="8" t="s">
        <v>42</v>
      </c>
      <c r="H31" s="7">
        <v>612.32000000000005</v>
      </c>
      <c r="I31" s="7">
        <f t="shared" si="1"/>
        <v>5.48</v>
      </c>
    </row>
    <row r="32" spans="1:9" x14ac:dyDescent="0.5">
      <c r="A32" s="1" t="s">
        <v>68</v>
      </c>
      <c r="B32" s="1" t="s">
        <v>69</v>
      </c>
      <c r="C32" s="2">
        <v>119.68</v>
      </c>
      <c r="D32" s="7">
        <v>1323467</v>
      </c>
      <c r="E32" s="7">
        <f t="shared" si="2"/>
        <v>132.35</v>
      </c>
      <c r="F32" s="7">
        <f t="shared" si="0"/>
        <v>11058</v>
      </c>
      <c r="G32" s="8" t="s">
        <v>70</v>
      </c>
      <c r="H32" s="7">
        <v>2417.5100000000002</v>
      </c>
      <c r="I32" s="7">
        <f t="shared" si="1"/>
        <v>18.27</v>
      </c>
    </row>
    <row r="33" spans="1:9" x14ac:dyDescent="0.5">
      <c r="A33" s="1" t="s">
        <v>68</v>
      </c>
      <c r="B33" s="1" t="s">
        <v>71</v>
      </c>
      <c r="C33" s="2">
        <v>98.58</v>
      </c>
      <c r="D33" s="7">
        <v>1120985</v>
      </c>
      <c r="E33" s="7">
        <f t="shared" si="2"/>
        <v>112.1</v>
      </c>
      <c r="F33" s="7">
        <f t="shared" si="0"/>
        <v>11371</v>
      </c>
      <c r="G33" s="8" t="s">
        <v>72</v>
      </c>
      <c r="H33" s="7">
        <v>1968.51</v>
      </c>
      <c r="I33" s="7">
        <f t="shared" si="1"/>
        <v>17.559999999999999</v>
      </c>
    </row>
    <row r="34" spans="1:9" x14ac:dyDescent="0.5">
      <c r="A34" s="1" t="s">
        <v>68</v>
      </c>
      <c r="B34" s="1" t="s">
        <v>73</v>
      </c>
      <c r="C34" s="2">
        <v>309.41000000000003</v>
      </c>
      <c r="D34" s="7">
        <v>1112992</v>
      </c>
      <c r="E34" s="7">
        <f t="shared" si="2"/>
        <v>111.3</v>
      </c>
      <c r="F34" s="7">
        <f t="shared" si="0"/>
        <v>3597</v>
      </c>
      <c r="G34" s="8" t="s">
        <v>74</v>
      </c>
      <c r="H34" s="7">
        <v>1904.22</v>
      </c>
      <c r="I34" s="7">
        <f t="shared" si="1"/>
        <v>17.11</v>
      </c>
    </row>
    <row r="35" spans="1:9" x14ac:dyDescent="0.5">
      <c r="A35" s="1" t="s">
        <v>68</v>
      </c>
      <c r="B35" s="1" t="s">
        <v>75</v>
      </c>
      <c r="C35" s="2">
        <v>72.22</v>
      </c>
      <c r="D35" s="7">
        <v>503859</v>
      </c>
      <c r="E35" s="7">
        <f t="shared" si="2"/>
        <v>50.39</v>
      </c>
      <c r="F35" s="7">
        <f t="shared" si="0"/>
        <v>6977</v>
      </c>
      <c r="G35" s="8" t="s">
        <v>76</v>
      </c>
      <c r="H35" s="7">
        <v>2022.6</v>
      </c>
      <c r="I35" s="7">
        <f t="shared" si="1"/>
        <v>40.14</v>
      </c>
    </row>
    <row r="36" spans="1:9" x14ac:dyDescent="0.5">
      <c r="A36" s="1" t="s">
        <v>68</v>
      </c>
      <c r="B36" s="1" t="s">
        <v>77</v>
      </c>
      <c r="C36" s="2">
        <v>1029.32</v>
      </c>
      <c r="D36" s="7">
        <v>2011699</v>
      </c>
      <c r="E36" s="7">
        <f t="shared" si="2"/>
        <v>201.17</v>
      </c>
      <c r="F36" s="7">
        <f t="shared" si="0"/>
        <v>1954</v>
      </c>
      <c r="G36" s="8" t="s">
        <v>78</v>
      </c>
      <c r="H36" s="7">
        <v>2011.62</v>
      </c>
      <c r="I36" s="7">
        <f t="shared" si="1"/>
        <v>10</v>
      </c>
    </row>
    <row r="37" spans="1:9" x14ac:dyDescent="0.5">
      <c r="A37" s="1" t="s">
        <v>68</v>
      </c>
      <c r="B37" s="1" t="s">
        <v>79</v>
      </c>
      <c r="C37" s="2">
        <v>942.38</v>
      </c>
      <c r="D37" s="7">
        <v>1226673</v>
      </c>
      <c r="E37" s="7">
        <f t="shared" si="2"/>
        <v>122.67</v>
      </c>
      <c r="F37" s="7">
        <f t="shared" si="0"/>
        <v>1302</v>
      </c>
      <c r="G37" s="8" t="s">
        <v>80</v>
      </c>
      <c r="H37" s="7">
        <v>2502.1999999999998</v>
      </c>
      <c r="I37" s="7">
        <f t="shared" si="1"/>
        <v>20.399999999999999</v>
      </c>
    </row>
    <row r="38" spans="1:9" x14ac:dyDescent="0.5">
      <c r="A38" s="1" t="s">
        <v>68</v>
      </c>
      <c r="B38" s="1" t="s">
        <v>81</v>
      </c>
      <c r="C38" s="2">
        <v>1821.03</v>
      </c>
      <c r="D38" s="7">
        <v>832017</v>
      </c>
      <c r="E38" s="7">
        <f t="shared" si="2"/>
        <v>83.2</v>
      </c>
      <c r="F38" s="7">
        <f t="shared" si="0"/>
        <v>457</v>
      </c>
      <c r="G38" s="8" t="s">
        <v>82</v>
      </c>
      <c r="H38" s="7">
        <v>873.3</v>
      </c>
      <c r="I38" s="7">
        <f t="shared" si="1"/>
        <v>10.5</v>
      </c>
    </row>
    <row r="39" spans="1:9" x14ac:dyDescent="0.5">
      <c r="A39" s="1" t="s">
        <v>68</v>
      </c>
      <c r="B39" s="1" t="s">
        <v>83</v>
      </c>
      <c r="C39" s="2">
        <v>3118.77</v>
      </c>
      <c r="D39" s="7">
        <v>634555</v>
      </c>
      <c r="E39" s="7">
        <f t="shared" si="2"/>
        <v>63.46</v>
      </c>
      <c r="F39" s="7">
        <f t="shared" si="0"/>
        <v>203</v>
      </c>
      <c r="G39" s="8" t="s">
        <v>84</v>
      </c>
      <c r="H39" s="7">
        <v>658.35</v>
      </c>
      <c r="I39" s="7">
        <f t="shared" si="1"/>
        <v>10.37</v>
      </c>
    </row>
    <row r="40" spans="1:9" x14ac:dyDescent="0.5">
      <c r="A40" s="1" t="s">
        <v>68</v>
      </c>
      <c r="B40" s="1" t="s">
        <v>85</v>
      </c>
      <c r="C40" s="2">
        <v>286.02999999999997</v>
      </c>
      <c r="D40" s="7">
        <v>1175841</v>
      </c>
      <c r="E40" s="7">
        <f t="shared" si="2"/>
        <v>117.58</v>
      </c>
      <c r="F40" s="7">
        <f t="shared" si="0"/>
        <v>4111</v>
      </c>
      <c r="G40" s="8" t="s">
        <v>86</v>
      </c>
      <c r="H40" s="7">
        <v>940.06</v>
      </c>
      <c r="I40" s="7">
        <f t="shared" si="1"/>
        <v>8</v>
      </c>
    </row>
    <row r="41" spans="1:9" x14ac:dyDescent="0.5">
      <c r="A41" s="1" t="s">
        <v>68</v>
      </c>
      <c r="B41" s="1" t="s">
        <v>87</v>
      </c>
      <c r="C41" s="2">
        <v>494.89</v>
      </c>
      <c r="D41" s="7">
        <v>769150</v>
      </c>
      <c r="E41" s="7">
        <f t="shared" si="2"/>
        <v>76.92</v>
      </c>
      <c r="F41" s="7">
        <f t="shared" si="0"/>
        <v>1554</v>
      </c>
      <c r="G41" s="8" t="s">
        <v>88</v>
      </c>
      <c r="H41" s="7">
        <v>1218.23</v>
      </c>
      <c r="I41" s="7">
        <f t="shared" si="1"/>
        <v>15.84</v>
      </c>
    </row>
    <row r="42" spans="1:9" x14ac:dyDescent="0.5">
      <c r="A42" s="1" t="s">
        <v>68</v>
      </c>
      <c r="B42" s="1" t="s">
        <v>89</v>
      </c>
      <c r="C42" s="2">
        <v>1829.59</v>
      </c>
      <c r="D42" s="7">
        <v>453106</v>
      </c>
      <c r="E42" s="7">
        <f t="shared" si="2"/>
        <v>45.31</v>
      </c>
      <c r="F42" s="7">
        <f t="shared" si="0"/>
        <v>248</v>
      </c>
      <c r="G42" s="8" t="s">
        <v>90</v>
      </c>
      <c r="H42" s="7">
        <v>413.88</v>
      </c>
      <c r="I42" s="7">
        <f t="shared" si="1"/>
        <v>9.1300000000000008</v>
      </c>
    </row>
    <row r="43" spans="1:9" x14ac:dyDescent="0.5">
      <c r="A43" s="1" t="s">
        <v>68</v>
      </c>
      <c r="B43" s="1" t="s">
        <v>91</v>
      </c>
      <c r="C43" s="2">
        <v>4417.4799999999996</v>
      </c>
      <c r="D43" s="7">
        <v>328957</v>
      </c>
      <c r="E43" s="7">
        <f t="shared" si="2"/>
        <v>32.9</v>
      </c>
      <c r="F43" s="7">
        <f t="shared" si="0"/>
        <v>74</v>
      </c>
      <c r="G43" s="8" t="s">
        <v>92</v>
      </c>
      <c r="H43" s="7">
        <v>255.17</v>
      </c>
      <c r="I43" s="7">
        <f t="shared" si="1"/>
        <v>7.76</v>
      </c>
    </row>
    <row r="44" spans="1:9" x14ac:dyDescent="0.5">
      <c r="A44" s="1" t="s">
        <v>68</v>
      </c>
      <c r="B44" s="1" t="s">
        <v>93</v>
      </c>
      <c r="C44" s="2">
        <v>2314.19</v>
      </c>
      <c r="D44" s="7">
        <v>442709</v>
      </c>
      <c r="E44" s="7">
        <f t="shared" si="2"/>
        <v>44.27</v>
      </c>
      <c r="F44" s="7">
        <f t="shared" si="0"/>
        <v>191</v>
      </c>
      <c r="G44" s="8" t="s">
        <v>94</v>
      </c>
      <c r="H44" s="7">
        <v>430.6</v>
      </c>
      <c r="I44" s="7">
        <f t="shared" si="1"/>
        <v>9.73</v>
      </c>
    </row>
    <row r="45" spans="1:9" x14ac:dyDescent="0.5">
      <c r="A45" s="1" t="s">
        <v>96</v>
      </c>
      <c r="B45" s="1" t="s">
        <v>98</v>
      </c>
      <c r="C45" s="2">
        <v>3456.38</v>
      </c>
      <c r="D45" s="7">
        <v>1564449</v>
      </c>
      <c r="E45" s="7">
        <f t="shared" si="2"/>
        <v>156.44</v>
      </c>
      <c r="F45" s="7">
        <f t="shared" si="0"/>
        <v>453</v>
      </c>
      <c r="G45" s="8" t="s">
        <v>99</v>
      </c>
      <c r="H45" s="7">
        <v>1087.94</v>
      </c>
      <c r="I45" s="7">
        <f t="shared" si="1"/>
        <v>6.95</v>
      </c>
    </row>
    <row r="46" spans="1:9" x14ac:dyDescent="0.5">
      <c r="A46" s="1" t="s">
        <v>96</v>
      </c>
      <c r="B46" s="1" t="s">
        <v>100</v>
      </c>
      <c r="C46" s="2">
        <v>2942.34</v>
      </c>
      <c r="D46" s="7">
        <v>1115016</v>
      </c>
      <c r="E46" s="7">
        <f t="shared" si="2"/>
        <v>111.5</v>
      </c>
      <c r="F46" s="7">
        <f t="shared" si="0"/>
        <v>379</v>
      </c>
      <c r="G46" s="8" t="s">
        <v>101</v>
      </c>
      <c r="H46" s="7">
        <v>1402.74</v>
      </c>
      <c r="I46" s="7">
        <f t="shared" si="1"/>
        <v>12.58</v>
      </c>
    </row>
    <row r="47" spans="1:9" x14ac:dyDescent="0.5">
      <c r="A47" s="1" t="s">
        <v>96</v>
      </c>
      <c r="B47" s="1" t="s">
        <v>97</v>
      </c>
      <c r="C47" s="2">
        <v>23.24</v>
      </c>
      <c r="D47" s="7">
        <v>588717</v>
      </c>
      <c r="E47" s="7">
        <f t="shared" si="2"/>
        <v>58.87</v>
      </c>
      <c r="F47" s="7">
        <f t="shared" si="0"/>
        <v>25332</v>
      </c>
      <c r="G47" s="8" t="s">
        <v>102</v>
      </c>
      <c r="H47" s="7">
        <v>1517.7</v>
      </c>
      <c r="I47" s="7">
        <f t="shared" si="1"/>
        <v>25.78</v>
      </c>
    </row>
    <row r="48" spans="1:9" x14ac:dyDescent="0.5">
      <c r="A48" s="1" t="s">
        <v>96</v>
      </c>
      <c r="B48" s="1" t="s">
        <v>103</v>
      </c>
      <c r="C48" s="2">
        <v>102.67</v>
      </c>
      <c r="D48" s="7">
        <v>421904</v>
      </c>
      <c r="E48" s="7">
        <f t="shared" si="2"/>
        <v>42.19</v>
      </c>
      <c r="F48" s="7">
        <f t="shared" si="0"/>
        <v>4109</v>
      </c>
      <c r="G48" s="8" t="s">
        <v>104</v>
      </c>
      <c r="H48" s="7">
        <v>310.36</v>
      </c>
      <c r="I48" s="7">
        <f t="shared" si="1"/>
        <v>7.36</v>
      </c>
    </row>
    <row r="49" spans="1:9" x14ac:dyDescent="0.5">
      <c r="A49" s="1" t="s">
        <v>96</v>
      </c>
      <c r="B49" s="1" t="s">
        <v>105</v>
      </c>
      <c r="C49" s="2">
        <v>220.8</v>
      </c>
      <c r="D49" s="7">
        <v>925800</v>
      </c>
      <c r="E49" s="7">
        <f t="shared" si="2"/>
        <v>92.58</v>
      </c>
      <c r="F49" s="7">
        <f t="shared" si="0"/>
        <v>4193</v>
      </c>
      <c r="G49" s="8" t="s">
        <v>106</v>
      </c>
      <c r="H49" s="7">
        <v>1507.07</v>
      </c>
      <c r="I49" s="7">
        <f t="shared" si="1"/>
        <v>16.28</v>
      </c>
    </row>
    <row r="50" spans="1:9" x14ac:dyDescent="0.5">
      <c r="A50" s="1" t="s">
        <v>96</v>
      </c>
      <c r="B50" s="1" t="s">
        <v>107</v>
      </c>
      <c r="C50" s="2">
        <v>395.83</v>
      </c>
      <c r="D50" s="7">
        <v>1477345</v>
      </c>
      <c r="E50" s="7">
        <f t="shared" si="2"/>
        <v>147.72999999999999</v>
      </c>
      <c r="F50" s="7">
        <f t="shared" si="0"/>
        <v>3732</v>
      </c>
      <c r="G50" s="8" t="s">
        <v>108</v>
      </c>
      <c r="H50" s="7">
        <v>1058.25</v>
      </c>
      <c r="I50" s="7">
        <f t="shared" si="1"/>
        <v>7.16</v>
      </c>
    </row>
    <row r="51" spans="1:9" x14ac:dyDescent="0.5">
      <c r="A51" s="1" t="s">
        <v>96</v>
      </c>
      <c r="B51" s="1" t="s">
        <v>109</v>
      </c>
      <c r="C51" s="2">
        <v>430.78</v>
      </c>
      <c r="D51" s="7">
        <v>1526821</v>
      </c>
      <c r="E51" s="7">
        <f t="shared" si="2"/>
        <v>152.68</v>
      </c>
      <c r="F51" s="7">
        <f t="shared" si="0"/>
        <v>3544</v>
      </c>
      <c r="G51" s="8" t="s">
        <v>110</v>
      </c>
      <c r="H51" s="7">
        <v>1736.38</v>
      </c>
      <c r="I51" s="7">
        <f t="shared" si="1"/>
        <v>11.37</v>
      </c>
    </row>
    <row r="52" spans="1:9" x14ac:dyDescent="0.5">
      <c r="A52" s="1" t="s">
        <v>96</v>
      </c>
      <c r="B52" s="1" t="s">
        <v>111</v>
      </c>
      <c r="C52" s="2">
        <v>262.41000000000003</v>
      </c>
      <c r="D52" s="7">
        <v>1197639</v>
      </c>
      <c r="E52" s="7">
        <f t="shared" si="2"/>
        <v>119.76</v>
      </c>
      <c r="F52" s="7">
        <f t="shared" si="0"/>
        <v>4564</v>
      </c>
      <c r="G52" s="8" t="s">
        <v>112</v>
      </c>
      <c r="H52" s="7">
        <v>880.98</v>
      </c>
      <c r="I52" s="7">
        <f t="shared" si="1"/>
        <v>7.36</v>
      </c>
    </row>
    <row r="53" spans="1:9" x14ac:dyDescent="0.5">
      <c r="A53" s="1" t="s">
        <v>96</v>
      </c>
      <c r="B53" s="1" t="s">
        <v>113</v>
      </c>
      <c r="C53" s="2">
        <v>751.55</v>
      </c>
      <c r="D53" s="7">
        <v>834887</v>
      </c>
      <c r="E53" s="7">
        <f t="shared" si="2"/>
        <v>83.49</v>
      </c>
      <c r="F53" s="7">
        <f t="shared" si="0"/>
        <v>1111</v>
      </c>
      <c r="G53" s="8" t="s">
        <v>114</v>
      </c>
      <c r="H53" s="7">
        <v>717.87</v>
      </c>
      <c r="I53" s="7">
        <f t="shared" si="1"/>
        <v>8.6</v>
      </c>
    </row>
    <row r="54" spans="1:9" x14ac:dyDescent="0.5">
      <c r="A54" s="1" t="s">
        <v>96</v>
      </c>
      <c r="B54" s="1" t="s">
        <v>115</v>
      </c>
      <c r="C54" s="2">
        <v>2746.98</v>
      </c>
      <c r="D54" s="7">
        <v>1011334</v>
      </c>
      <c r="E54" s="7">
        <f t="shared" si="2"/>
        <v>101.13</v>
      </c>
      <c r="F54" s="7">
        <f t="shared" si="0"/>
        <v>368</v>
      </c>
      <c r="G54" s="8" t="s">
        <v>116</v>
      </c>
      <c r="H54" s="7">
        <v>742.33</v>
      </c>
      <c r="I54" s="7">
        <f t="shared" si="1"/>
        <v>7.34</v>
      </c>
    </row>
    <row r="55" spans="1:9" x14ac:dyDescent="0.5">
      <c r="A55" s="1" t="s">
        <v>96</v>
      </c>
      <c r="B55" s="1" t="s">
        <v>117</v>
      </c>
      <c r="C55" s="2">
        <v>1433.35</v>
      </c>
      <c r="D55" s="7">
        <v>834592</v>
      </c>
      <c r="E55" s="7">
        <f t="shared" si="2"/>
        <v>83.46</v>
      </c>
      <c r="F55" s="7">
        <f t="shared" si="0"/>
        <v>582</v>
      </c>
      <c r="G55" s="8" t="s">
        <v>118</v>
      </c>
      <c r="H55" s="7">
        <v>800.3</v>
      </c>
      <c r="I55" s="7">
        <f t="shared" si="1"/>
        <v>9.59</v>
      </c>
    </row>
    <row r="56" spans="1:9" x14ac:dyDescent="0.5">
      <c r="A56" s="1" t="s">
        <v>96</v>
      </c>
      <c r="B56" s="1" t="s">
        <v>119</v>
      </c>
      <c r="C56" s="2">
        <v>1457.08</v>
      </c>
      <c r="D56" s="7">
        <v>2191493</v>
      </c>
      <c r="E56" s="7">
        <f t="shared" si="2"/>
        <v>219.15</v>
      </c>
      <c r="F56" s="7">
        <f t="shared" si="0"/>
        <v>1504</v>
      </c>
      <c r="G56" s="8" t="s">
        <v>120</v>
      </c>
      <c r="H56" s="7">
        <v>2235.61</v>
      </c>
      <c r="I56" s="7">
        <f t="shared" si="1"/>
        <v>10.199999999999999</v>
      </c>
    </row>
    <row r="57" spans="1:9" x14ac:dyDescent="0.5">
      <c r="A57" s="1" t="s">
        <v>96</v>
      </c>
      <c r="B57" s="1" t="s">
        <v>121</v>
      </c>
      <c r="C57" s="2">
        <v>1822.84</v>
      </c>
      <c r="D57" s="7">
        <v>1178856</v>
      </c>
      <c r="E57" s="7">
        <f t="shared" si="2"/>
        <v>117.89</v>
      </c>
      <c r="F57" s="7">
        <f t="shared" si="0"/>
        <v>647</v>
      </c>
      <c r="G57" s="8" t="s">
        <v>122</v>
      </c>
      <c r="H57" s="7">
        <v>963.41</v>
      </c>
      <c r="I57" s="7">
        <f t="shared" si="1"/>
        <v>8.17</v>
      </c>
    </row>
    <row r="58" spans="1:9" x14ac:dyDescent="0.5">
      <c r="A58" s="1" t="s">
        <v>96</v>
      </c>
      <c r="B58" s="1" t="s">
        <v>123</v>
      </c>
      <c r="C58" s="2">
        <v>2391.85</v>
      </c>
      <c r="D58" s="7">
        <v>487281</v>
      </c>
      <c r="E58" s="7">
        <f t="shared" si="2"/>
        <v>48.73</v>
      </c>
      <c r="F58" s="7">
        <f t="shared" si="0"/>
        <v>204</v>
      </c>
      <c r="G58" s="8" t="s">
        <v>124</v>
      </c>
      <c r="H58" s="7">
        <v>270.98</v>
      </c>
      <c r="I58" s="7">
        <f t="shared" si="1"/>
        <v>5.56</v>
      </c>
    </row>
    <row r="59" spans="1:9" x14ac:dyDescent="0.5">
      <c r="A59" s="1" t="s">
        <v>96</v>
      </c>
      <c r="B59" s="1" t="s">
        <v>125</v>
      </c>
      <c r="C59" s="2">
        <v>1421.43</v>
      </c>
      <c r="D59" s="7">
        <v>692960</v>
      </c>
      <c r="E59" s="7">
        <f t="shared" si="2"/>
        <v>69.3</v>
      </c>
      <c r="F59" s="7">
        <f t="shared" si="0"/>
        <v>488</v>
      </c>
      <c r="G59" s="8" t="s">
        <v>126</v>
      </c>
      <c r="H59" s="7">
        <v>866.26</v>
      </c>
      <c r="I59" s="7">
        <f t="shared" si="1"/>
        <v>12.5</v>
      </c>
    </row>
    <row r="60" spans="1:9" x14ac:dyDescent="0.5">
      <c r="A60" s="1" t="s">
        <v>96</v>
      </c>
      <c r="B60" s="1" t="s">
        <v>127</v>
      </c>
      <c r="C60" s="2">
        <v>3217.8</v>
      </c>
      <c r="D60" s="7">
        <v>1359611</v>
      </c>
      <c r="E60" s="7">
        <f t="shared" si="2"/>
        <v>135.96</v>
      </c>
      <c r="F60" s="7">
        <f t="shared" si="0"/>
        <v>423</v>
      </c>
      <c r="G60" s="8" t="s">
        <v>128</v>
      </c>
      <c r="H60" s="7">
        <v>1257.96</v>
      </c>
      <c r="I60" s="7">
        <f t="shared" si="1"/>
        <v>9.25</v>
      </c>
    </row>
    <row r="61" spans="1:9" x14ac:dyDescent="0.5">
      <c r="A61" s="1" t="s">
        <v>96</v>
      </c>
      <c r="B61" s="1" t="s">
        <v>129</v>
      </c>
      <c r="C61" s="2">
        <v>2344.0700000000002</v>
      </c>
      <c r="D61" s="7">
        <v>1245294</v>
      </c>
      <c r="E61" s="7">
        <f t="shared" si="2"/>
        <v>124.53</v>
      </c>
      <c r="F61" s="7">
        <f t="shared" si="0"/>
        <v>531</v>
      </c>
      <c r="G61" s="8" t="s">
        <v>130</v>
      </c>
      <c r="H61" s="7">
        <v>973.88</v>
      </c>
      <c r="I61" s="7">
        <f t="shared" si="1"/>
        <v>7.82</v>
      </c>
    </row>
    <row r="62" spans="1:9" x14ac:dyDescent="0.5">
      <c r="A62" s="1" t="s">
        <v>96</v>
      </c>
      <c r="B62" s="1" t="s">
        <v>131</v>
      </c>
      <c r="C62" s="2">
        <v>1578.55</v>
      </c>
      <c r="D62" s="7">
        <v>1148896</v>
      </c>
      <c r="E62" s="7">
        <f t="shared" si="2"/>
        <v>114.89</v>
      </c>
      <c r="F62" s="7">
        <f t="shared" si="0"/>
        <v>728</v>
      </c>
      <c r="G62" s="8" t="s">
        <v>132</v>
      </c>
      <c r="H62" s="7">
        <v>1144.17</v>
      </c>
      <c r="I62" s="7">
        <f t="shared" si="1"/>
        <v>9.9600000000000009</v>
      </c>
    </row>
    <row r="63" spans="1:9" x14ac:dyDescent="0.5">
      <c r="A63" s="1" t="s">
        <v>96</v>
      </c>
      <c r="B63" s="1" t="s">
        <v>133</v>
      </c>
      <c r="C63" s="2">
        <v>2589.58</v>
      </c>
      <c r="D63" s="7">
        <v>572362</v>
      </c>
      <c r="E63" s="7">
        <f t="shared" si="2"/>
        <v>57.24</v>
      </c>
      <c r="F63" s="7">
        <f t="shared" si="0"/>
        <v>221</v>
      </c>
      <c r="G63" s="8" t="s">
        <v>134</v>
      </c>
      <c r="H63" s="7">
        <v>408.51</v>
      </c>
      <c r="I63" s="7">
        <f t="shared" si="1"/>
        <v>7.14</v>
      </c>
    </row>
    <row r="64" spans="1:9" x14ac:dyDescent="0.5">
      <c r="A64" s="1" t="s">
        <v>96</v>
      </c>
      <c r="B64" s="1" t="s">
        <v>135</v>
      </c>
      <c r="C64" s="2">
        <v>914.42</v>
      </c>
      <c r="D64" s="7">
        <v>756022</v>
      </c>
      <c r="E64" s="7">
        <f t="shared" si="2"/>
        <v>75.599999999999994</v>
      </c>
      <c r="F64" s="7">
        <f t="shared" si="0"/>
        <v>827</v>
      </c>
      <c r="G64" s="8" t="s">
        <v>136</v>
      </c>
      <c r="H64" s="7">
        <v>874.54</v>
      </c>
      <c r="I64" s="7">
        <f t="shared" si="1"/>
        <v>11.57</v>
      </c>
    </row>
    <row r="65" spans="1:9" x14ac:dyDescent="0.5">
      <c r="A65" s="1" t="s">
        <v>96</v>
      </c>
      <c r="B65" s="1" t="s">
        <v>137</v>
      </c>
      <c r="C65" s="2">
        <v>1340.47</v>
      </c>
      <c r="D65" s="7">
        <v>685729</v>
      </c>
      <c r="E65" s="7">
        <f t="shared" si="2"/>
        <v>68.569999999999993</v>
      </c>
      <c r="F65" s="7">
        <f t="shared" si="0"/>
        <v>512</v>
      </c>
      <c r="G65" s="8" t="s">
        <v>138</v>
      </c>
      <c r="H65" s="7">
        <v>704.5</v>
      </c>
      <c r="I65" s="7">
        <f t="shared" si="1"/>
        <v>10.27</v>
      </c>
    </row>
    <row r="66" spans="1:9" x14ac:dyDescent="0.5">
      <c r="A66" s="1" t="s">
        <v>96</v>
      </c>
      <c r="B66" s="1" t="s">
        <v>139</v>
      </c>
      <c r="C66" s="2">
        <v>1584.33</v>
      </c>
      <c r="D66" s="7">
        <v>688115</v>
      </c>
      <c r="E66" s="7">
        <f t="shared" si="2"/>
        <v>68.81</v>
      </c>
      <c r="F66" s="7">
        <f t="shared" si="0"/>
        <v>434</v>
      </c>
      <c r="G66" s="8" t="s">
        <v>140</v>
      </c>
      <c r="H66" s="7">
        <v>539.35</v>
      </c>
      <c r="I66" s="7">
        <f t="shared" si="1"/>
        <v>7.84</v>
      </c>
    </row>
    <row r="67" spans="1:9" x14ac:dyDescent="0.5">
      <c r="A67" s="1" t="s">
        <v>96</v>
      </c>
      <c r="B67" s="1" t="s">
        <v>141</v>
      </c>
      <c r="C67" s="2">
        <v>1076.71</v>
      </c>
      <c r="D67" s="7">
        <v>668977</v>
      </c>
      <c r="E67" s="7">
        <f t="shared" si="2"/>
        <v>66.900000000000006</v>
      </c>
      <c r="F67" s="7">
        <f t="shared" ref="F67:F130" si="3">ROUND(D67/C67,0)</f>
        <v>621</v>
      </c>
      <c r="G67" s="8" t="s">
        <v>142</v>
      </c>
      <c r="H67" s="7">
        <v>813.47</v>
      </c>
      <c r="I67" s="7">
        <f t="shared" ref="I67:I130" si="4">ROUND(H67/E67,2)</f>
        <v>12.16</v>
      </c>
    </row>
    <row r="68" spans="1:9" x14ac:dyDescent="0.5">
      <c r="A68" s="1" t="s">
        <v>96</v>
      </c>
      <c r="B68" s="1" t="s">
        <v>143</v>
      </c>
      <c r="C68" s="2">
        <v>3963.48</v>
      </c>
      <c r="D68" s="7">
        <v>1203306</v>
      </c>
      <c r="E68" s="7">
        <f t="shared" si="2"/>
        <v>120.33</v>
      </c>
      <c r="F68" s="7">
        <f t="shared" si="3"/>
        <v>304</v>
      </c>
      <c r="G68" s="8" t="s">
        <v>144</v>
      </c>
      <c r="H68" s="7">
        <v>600.27</v>
      </c>
      <c r="I68" s="7">
        <f t="shared" si="4"/>
        <v>4.99</v>
      </c>
    </row>
    <row r="69" spans="1:9" x14ac:dyDescent="0.5">
      <c r="A69" s="1" t="s">
        <v>96</v>
      </c>
      <c r="B69" s="1" t="s">
        <v>145</v>
      </c>
      <c r="C69" s="2">
        <v>1888.77</v>
      </c>
      <c r="D69" s="7">
        <v>645315</v>
      </c>
      <c r="E69" s="7">
        <f t="shared" si="2"/>
        <v>64.53</v>
      </c>
      <c r="F69" s="7">
        <f t="shared" si="3"/>
        <v>342</v>
      </c>
      <c r="G69" s="8" t="s">
        <v>146</v>
      </c>
      <c r="H69" s="7">
        <v>549.44000000000005</v>
      </c>
      <c r="I69" s="7">
        <f t="shared" si="4"/>
        <v>8.51</v>
      </c>
    </row>
    <row r="70" spans="1:9" x14ac:dyDescent="0.5">
      <c r="A70" s="1" t="s">
        <v>96</v>
      </c>
      <c r="B70" s="1" t="s">
        <v>147</v>
      </c>
      <c r="C70" s="2">
        <v>2889.37</v>
      </c>
      <c r="D70" s="7">
        <v>356748</v>
      </c>
      <c r="E70" s="7">
        <f t="shared" si="2"/>
        <v>35.67</v>
      </c>
      <c r="F70" s="7">
        <f t="shared" si="3"/>
        <v>123</v>
      </c>
      <c r="G70" s="8" t="s">
        <v>148</v>
      </c>
      <c r="H70" s="7">
        <v>262.14</v>
      </c>
      <c r="I70" s="7">
        <f t="shared" si="4"/>
        <v>7.35</v>
      </c>
    </row>
    <row r="71" spans="1:9" x14ac:dyDescent="0.5">
      <c r="A71" s="1" t="s">
        <v>96</v>
      </c>
      <c r="B71" s="1" t="s">
        <v>149</v>
      </c>
      <c r="C71" s="2">
        <v>3289.06</v>
      </c>
      <c r="D71" s="7">
        <v>197497</v>
      </c>
      <c r="E71" s="7">
        <f t="shared" si="2"/>
        <v>19.75</v>
      </c>
      <c r="F71" s="7">
        <f t="shared" si="3"/>
        <v>60</v>
      </c>
      <c r="G71" s="8" t="s">
        <v>150</v>
      </c>
      <c r="H71" s="7">
        <v>60.63</v>
      </c>
      <c r="I71" s="7">
        <f t="shared" si="4"/>
        <v>3.07</v>
      </c>
    </row>
    <row r="72" spans="1:9" x14ac:dyDescent="0.5">
      <c r="A72" s="1" t="s">
        <v>96</v>
      </c>
      <c r="B72" s="1" t="s">
        <v>151</v>
      </c>
      <c r="C72" s="2">
        <v>2900.86</v>
      </c>
      <c r="D72" s="7">
        <v>557374</v>
      </c>
      <c r="E72" s="7">
        <f t="shared" si="2"/>
        <v>55.74</v>
      </c>
      <c r="F72" s="7">
        <f t="shared" si="3"/>
        <v>192</v>
      </c>
      <c r="G72" s="8" t="s">
        <v>152</v>
      </c>
      <c r="H72" s="7">
        <v>375.44</v>
      </c>
      <c r="I72" s="7">
        <f t="shared" si="4"/>
        <v>6.74</v>
      </c>
    </row>
    <row r="73" spans="1:9" x14ac:dyDescent="0.5">
      <c r="A73" s="1" t="s">
        <v>96</v>
      </c>
      <c r="B73" s="1" t="s">
        <v>153</v>
      </c>
      <c r="C73" s="2">
        <v>1516.3</v>
      </c>
      <c r="D73" s="7">
        <v>650694</v>
      </c>
      <c r="E73" s="7">
        <f t="shared" si="2"/>
        <v>65.069999999999993</v>
      </c>
      <c r="F73" s="7">
        <f t="shared" si="3"/>
        <v>429</v>
      </c>
      <c r="G73" s="8" t="s">
        <v>154</v>
      </c>
      <c r="H73" s="7">
        <v>502.58</v>
      </c>
      <c r="I73" s="7">
        <f t="shared" si="4"/>
        <v>7.72</v>
      </c>
    </row>
    <row r="74" spans="1:9" x14ac:dyDescent="0.5">
      <c r="A74" s="1" t="s">
        <v>96</v>
      </c>
      <c r="B74" s="1" t="s">
        <v>155</v>
      </c>
      <c r="C74" s="2">
        <v>2182.8000000000002</v>
      </c>
      <c r="D74" s="7">
        <v>720976</v>
      </c>
      <c r="E74" s="7">
        <f t="shared" si="2"/>
        <v>72.099999999999994</v>
      </c>
      <c r="F74" s="7">
        <f t="shared" si="3"/>
        <v>330</v>
      </c>
      <c r="G74" s="8" t="s">
        <v>156</v>
      </c>
      <c r="H74" s="7">
        <v>488.55</v>
      </c>
      <c r="I74" s="7">
        <f t="shared" si="4"/>
        <v>6.78</v>
      </c>
    </row>
    <row r="75" spans="1:9" x14ac:dyDescent="0.5">
      <c r="A75" s="1" t="s">
        <v>96</v>
      </c>
      <c r="B75" s="1" t="s">
        <v>157</v>
      </c>
      <c r="C75" s="2">
        <v>3636.33</v>
      </c>
      <c r="D75" s="7">
        <v>929034</v>
      </c>
      <c r="E75" s="7">
        <f t="shared" si="2"/>
        <v>92.9</v>
      </c>
      <c r="F75" s="7">
        <f t="shared" si="3"/>
        <v>255</v>
      </c>
      <c r="G75" s="8" t="s">
        <v>158</v>
      </c>
      <c r="H75" s="7">
        <v>528.13</v>
      </c>
      <c r="I75" s="7">
        <f t="shared" si="4"/>
        <v>5.68</v>
      </c>
    </row>
    <row r="76" spans="1:9" x14ac:dyDescent="0.5">
      <c r="A76" s="1" t="s">
        <v>96</v>
      </c>
      <c r="B76" s="1" t="s">
        <v>159</v>
      </c>
      <c r="C76" s="2">
        <v>4098.63</v>
      </c>
      <c r="D76" s="7">
        <v>744836</v>
      </c>
      <c r="E76" s="7">
        <f t="shared" si="2"/>
        <v>74.48</v>
      </c>
      <c r="F76" s="7">
        <f t="shared" si="3"/>
        <v>182</v>
      </c>
      <c r="G76" s="8" t="s">
        <v>160</v>
      </c>
      <c r="H76" s="7">
        <v>372.54</v>
      </c>
      <c r="I76" s="7">
        <f t="shared" si="4"/>
        <v>5</v>
      </c>
    </row>
    <row r="77" spans="1:9" x14ac:dyDescent="0.5">
      <c r="A77" s="1" t="s">
        <v>96</v>
      </c>
      <c r="B77" s="1" t="s">
        <v>161</v>
      </c>
      <c r="C77" s="2">
        <v>2953.88</v>
      </c>
      <c r="D77" s="7">
        <v>462462</v>
      </c>
      <c r="E77" s="7">
        <f t="shared" ref="E77:E140" si="5">ROUND(D77/10000,2)</f>
        <v>46.25</v>
      </c>
      <c r="F77" s="7">
        <f t="shared" si="3"/>
        <v>157</v>
      </c>
      <c r="G77" s="8" t="s">
        <v>162</v>
      </c>
      <c r="H77" s="7">
        <v>208.8</v>
      </c>
      <c r="I77" s="7">
        <f t="shared" si="4"/>
        <v>4.51</v>
      </c>
    </row>
    <row r="78" spans="1:9" x14ac:dyDescent="0.5">
      <c r="A78" s="1" t="s">
        <v>96</v>
      </c>
      <c r="B78" s="1" t="s">
        <v>163</v>
      </c>
      <c r="C78" s="2">
        <v>4019.11</v>
      </c>
      <c r="D78" s="7">
        <v>388685</v>
      </c>
      <c r="E78" s="7">
        <f t="shared" si="5"/>
        <v>38.869999999999997</v>
      </c>
      <c r="F78" s="7">
        <f t="shared" si="3"/>
        <v>97</v>
      </c>
      <c r="G78" s="8" t="s">
        <v>164</v>
      </c>
      <c r="H78" s="7">
        <v>120.83</v>
      </c>
      <c r="I78" s="7">
        <f t="shared" si="4"/>
        <v>3.11</v>
      </c>
    </row>
    <row r="79" spans="1:9" x14ac:dyDescent="0.5">
      <c r="A79" s="1" t="s">
        <v>96</v>
      </c>
      <c r="B79" s="1" t="s">
        <v>165</v>
      </c>
      <c r="C79" s="2">
        <v>3014.06</v>
      </c>
      <c r="D79" s="7">
        <v>389001</v>
      </c>
      <c r="E79" s="7">
        <f t="shared" si="5"/>
        <v>38.9</v>
      </c>
      <c r="F79" s="7">
        <f t="shared" si="3"/>
        <v>129</v>
      </c>
      <c r="G79" s="8" t="s">
        <v>166</v>
      </c>
      <c r="H79" s="7">
        <v>186.54</v>
      </c>
      <c r="I79" s="7">
        <f t="shared" si="4"/>
        <v>4.8</v>
      </c>
    </row>
    <row r="80" spans="1:9" x14ac:dyDescent="0.5">
      <c r="A80" s="1" t="s">
        <v>96</v>
      </c>
      <c r="B80" s="1" t="s">
        <v>167</v>
      </c>
      <c r="C80" s="2">
        <v>2453.37</v>
      </c>
      <c r="D80" s="7">
        <v>496194</v>
      </c>
      <c r="E80" s="7">
        <f t="shared" si="5"/>
        <v>49.62</v>
      </c>
      <c r="F80" s="7">
        <f t="shared" si="3"/>
        <v>202</v>
      </c>
      <c r="G80" s="8" t="s">
        <v>168</v>
      </c>
      <c r="H80" s="7">
        <v>340.94</v>
      </c>
      <c r="I80" s="7">
        <f t="shared" si="4"/>
        <v>6.87</v>
      </c>
    </row>
    <row r="81" spans="1:9" x14ac:dyDescent="0.5">
      <c r="A81" s="1" t="s">
        <v>96</v>
      </c>
      <c r="B81" s="1" t="s">
        <v>169</v>
      </c>
      <c r="C81" s="2">
        <v>5167.25</v>
      </c>
      <c r="D81" s="7">
        <v>607338</v>
      </c>
      <c r="E81" s="7">
        <f t="shared" si="5"/>
        <v>60.73</v>
      </c>
      <c r="F81" s="7">
        <f t="shared" si="3"/>
        <v>118</v>
      </c>
      <c r="G81" s="8" t="s">
        <v>170</v>
      </c>
      <c r="H81" s="7">
        <v>212.47</v>
      </c>
      <c r="I81" s="7">
        <f t="shared" si="4"/>
        <v>3.5</v>
      </c>
    </row>
    <row r="82" spans="1:9" x14ac:dyDescent="0.5">
      <c r="A82" s="1" t="s">
        <v>96</v>
      </c>
      <c r="B82" s="1" t="s">
        <v>171</v>
      </c>
      <c r="C82" s="2">
        <v>3895.34</v>
      </c>
      <c r="D82" s="7">
        <v>530599</v>
      </c>
      <c r="E82" s="7">
        <f t="shared" si="5"/>
        <v>53.06</v>
      </c>
      <c r="F82" s="7">
        <f t="shared" si="3"/>
        <v>136</v>
      </c>
      <c r="G82" s="8" t="s">
        <v>172</v>
      </c>
      <c r="H82" s="7">
        <v>270.12</v>
      </c>
      <c r="I82" s="7">
        <f t="shared" si="4"/>
        <v>5.09</v>
      </c>
    </row>
    <row r="83" spans="1:9" x14ac:dyDescent="0.5">
      <c r="A83" s="1" t="s">
        <v>173</v>
      </c>
      <c r="B83" s="1" t="s">
        <v>174</v>
      </c>
      <c r="C83" s="2">
        <v>75.459999999999994</v>
      </c>
      <c r="D83" s="7">
        <v>537825</v>
      </c>
      <c r="E83" s="7">
        <f t="shared" si="5"/>
        <v>53.78</v>
      </c>
      <c r="F83" s="7">
        <f t="shared" si="3"/>
        <v>7127</v>
      </c>
      <c r="G83" s="8" t="s">
        <v>175</v>
      </c>
      <c r="H83" s="7">
        <v>1205.94</v>
      </c>
      <c r="I83" s="7">
        <f t="shared" si="4"/>
        <v>22.42</v>
      </c>
    </row>
    <row r="84" spans="1:9" x14ac:dyDescent="0.5">
      <c r="A84" s="1" t="s">
        <v>173</v>
      </c>
      <c r="B84" s="1" t="s">
        <v>176</v>
      </c>
      <c r="C84" s="2">
        <v>49.11</v>
      </c>
      <c r="D84" s="7">
        <v>740809</v>
      </c>
      <c r="E84" s="7">
        <f t="shared" si="5"/>
        <v>74.08</v>
      </c>
      <c r="F84" s="7">
        <f t="shared" si="3"/>
        <v>15085</v>
      </c>
      <c r="G84" s="8" t="s">
        <v>177</v>
      </c>
      <c r="H84" s="7">
        <v>1324.42</v>
      </c>
      <c r="I84" s="7">
        <f t="shared" si="4"/>
        <v>17.88</v>
      </c>
    </row>
    <row r="85" spans="1:9" x14ac:dyDescent="0.5">
      <c r="A85" s="1" t="s">
        <v>173</v>
      </c>
      <c r="B85" s="1" t="s">
        <v>178</v>
      </c>
      <c r="C85" s="2">
        <v>82.93</v>
      </c>
      <c r="D85" s="7">
        <v>534257</v>
      </c>
      <c r="E85" s="7">
        <f t="shared" si="5"/>
        <v>53.43</v>
      </c>
      <c r="F85" s="7">
        <f t="shared" si="3"/>
        <v>6442</v>
      </c>
      <c r="G85" s="8" t="s">
        <v>179</v>
      </c>
      <c r="H85" s="7">
        <v>1214.95</v>
      </c>
      <c r="I85" s="7">
        <f t="shared" si="4"/>
        <v>22.74</v>
      </c>
    </row>
    <row r="86" spans="1:9" x14ac:dyDescent="0.5">
      <c r="A86" s="1" t="s">
        <v>173</v>
      </c>
      <c r="B86" s="1" t="s">
        <v>180</v>
      </c>
      <c r="C86" s="2">
        <v>53</v>
      </c>
      <c r="D86" s="7">
        <v>940387</v>
      </c>
      <c r="E86" s="7">
        <f t="shared" si="5"/>
        <v>94.04</v>
      </c>
      <c r="F86" s="7">
        <f t="shared" si="3"/>
        <v>17743</v>
      </c>
      <c r="G86" s="8" t="s">
        <v>181</v>
      </c>
      <c r="H86" s="7">
        <v>1921.08</v>
      </c>
      <c r="I86" s="7">
        <f t="shared" si="4"/>
        <v>20.43</v>
      </c>
    </row>
    <row r="87" spans="1:9" x14ac:dyDescent="0.5">
      <c r="A87" s="1" t="s">
        <v>173</v>
      </c>
      <c r="B87" s="1" t="s">
        <v>182</v>
      </c>
      <c r="C87" s="2">
        <v>910.49</v>
      </c>
      <c r="D87" s="7">
        <v>1171603</v>
      </c>
      <c r="E87" s="7">
        <f t="shared" si="5"/>
        <v>117.16</v>
      </c>
      <c r="F87" s="7">
        <f t="shared" si="3"/>
        <v>1287</v>
      </c>
      <c r="G87" s="8" t="s">
        <v>183</v>
      </c>
      <c r="H87" s="7">
        <v>2198.2799999999997</v>
      </c>
      <c r="I87" s="7">
        <f t="shared" si="4"/>
        <v>18.760000000000002</v>
      </c>
    </row>
    <row r="88" spans="1:9" x14ac:dyDescent="0.5">
      <c r="A88" s="1" t="s">
        <v>173</v>
      </c>
      <c r="B88" s="1" t="s">
        <v>184</v>
      </c>
      <c r="C88" s="2">
        <v>381.01</v>
      </c>
      <c r="D88" s="7">
        <v>987835</v>
      </c>
      <c r="E88" s="7">
        <f t="shared" si="5"/>
        <v>98.78</v>
      </c>
      <c r="F88" s="7">
        <f t="shared" si="3"/>
        <v>2593</v>
      </c>
      <c r="G88" s="8" t="s">
        <v>361</v>
      </c>
      <c r="H88" s="7">
        <v>1708.88</v>
      </c>
      <c r="I88" s="7">
        <f t="shared" si="4"/>
        <v>17.3</v>
      </c>
    </row>
    <row r="89" spans="1:9" x14ac:dyDescent="0.5">
      <c r="A89" s="1" t="s">
        <v>173</v>
      </c>
      <c r="B89" s="1" t="s">
        <v>185</v>
      </c>
      <c r="C89" s="2">
        <v>132.38999999999999</v>
      </c>
      <c r="D89" s="7">
        <v>608780</v>
      </c>
      <c r="E89" s="7">
        <f t="shared" si="5"/>
        <v>60.88</v>
      </c>
      <c r="F89" s="7">
        <f t="shared" si="3"/>
        <v>4598</v>
      </c>
      <c r="G89" s="8" t="s">
        <v>186</v>
      </c>
      <c r="H89" s="7">
        <v>1015.55</v>
      </c>
      <c r="I89" s="7">
        <f t="shared" si="4"/>
        <v>16.68</v>
      </c>
    </row>
    <row r="90" spans="1:9" x14ac:dyDescent="0.5">
      <c r="A90" s="1" t="s">
        <v>173</v>
      </c>
      <c r="B90" s="1" t="s">
        <v>187</v>
      </c>
      <c r="C90" s="2">
        <v>1577.75</v>
      </c>
      <c r="D90" s="7">
        <v>1926117</v>
      </c>
      <c r="E90" s="7">
        <f t="shared" si="5"/>
        <v>192.61</v>
      </c>
      <c r="F90" s="7">
        <f t="shared" si="3"/>
        <v>1221</v>
      </c>
      <c r="G90" s="8" t="s">
        <v>188</v>
      </c>
      <c r="H90" s="7">
        <v>2810.47</v>
      </c>
      <c r="I90" s="7">
        <f t="shared" si="4"/>
        <v>14.59</v>
      </c>
    </row>
    <row r="91" spans="1:9" x14ac:dyDescent="0.5">
      <c r="A91" s="1" t="s">
        <v>173</v>
      </c>
      <c r="B91" s="1" t="s">
        <v>189</v>
      </c>
      <c r="C91" s="2">
        <v>1470.99</v>
      </c>
      <c r="D91" s="7">
        <v>946563</v>
      </c>
      <c r="E91" s="7">
        <f t="shared" si="5"/>
        <v>94.66</v>
      </c>
      <c r="F91" s="7">
        <f t="shared" si="3"/>
        <v>643</v>
      </c>
      <c r="G91" s="8" t="s">
        <v>190</v>
      </c>
      <c r="H91" s="7">
        <v>1421.46</v>
      </c>
      <c r="I91" s="7">
        <f t="shared" si="4"/>
        <v>15.02</v>
      </c>
    </row>
    <row r="92" spans="1:9" x14ac:dyDescent="0.5">
      <c r="A92" s="1" t="s">
        <v>173</v>
      </c>
      <c r="B92" s="1" t="s">
        <v>191</v>
      </c>
      <c r="C92" s="2">
        <v>1063.67</v>
      </c>
      <c r="D92" s="7">
        <v>491336</v>
      </c>
      <c r="E92" s="7">
        <f t="shared" si="5"/>
        <v>49.13</v>
      </c>
      <c r="F92" s="7">
        <f t="shared" si="3"/>
        <v>462</v>
      </c>
      <c r="G92" s="8" t="s">
        <v>192</v>
      </c>
      <c r="H92" s="7">
        <v>1000.95</v>
      </c>
      <c r="I92" s="7">
        <f t="shared" si="4"/>
        <v>20.37</v>
      </c>
    </row>
    <row r="93" spans="1:9" x14ac:dyDescent="0.5">
      <c r="A93" s="1" t="s">
        <v>173</v>
      </c>
      <c r="B93" s="1" t="s">
        <v>193</v>
      </c>
      <c r="C93" s="2">
        <v>790.23</v>
      </c>
      <c r="D93" s="7">
        <v>429173</v>
      </c>
      <c r="E93" s="7">
        <f t="shared" si="5"/>
        <v>42.92</v>
      </c>
      <c r="F93" s="7">
        <f t="shared" si="3"/>
        <v>543</v>
      </c>
      <c r="G93" s="8" t="s">
        <v>194</v>
      </c>
      <c r="H93" s="7">
        <v>560.24</v>
      </c>
      <c r="I93" s="7">
        <f t="shared" si="4"/>
        <v>13.05</v>
      </c>
    </row>
    <row r="94" spans="1:9" x14ac:dyDescent="0.5">
      <c r="A94" s="1" t="s">
        <v>195</v>
      </c>
      <c r="B94" s="1" t="s">
        <v>197</v>
      </c>
      <c r="C94" s="2">
        <v>59.1</v>
      </c>
      <c r="D94" s="7">
        <v>1238305</v>
      </c>
      <c r="E94" s="7">
        <f t="shared" si="5"/>
        <v>123.83</v>
      </c>
      <c r="F94" s="7">
        <f t="shared" si="3"/>
        <v>20953</v>
      </c>
      <c r="G94" s="8" t="s">
        <v>198</v>
      </c>
      <c r="H94" s="7">
        <v>1209.79</v>
      </c>
      <c r="I94" s="7">
        <f t="shared" si="4"/>
        <v>9.77</v>
      </c>
    </row>
    <row r="95" spans="1:9" x14ac:dyDescent="0.5">
      <c r="A95" s="1" t="s">
        <v>195</v>
      </c>
      <c r="B95" s="1" t="s">
        <v>196</v>
      </c>
      <c r="C95" s="2">
        <v>33.799999999999997</v>
      </c>
      <c r="D95" s="7">
        <v>1038643</v>
      </c>
      <c r="E95" s="7">
        <f t="shared" si="5"/>
        <v>103.86</v>
      </c>
      <c r="F95" s="7">
        <f t="shared" si="3"/>
        <v>30729</v>
      </c>
      <c r="G95" s="8" t="s">
        <v>199</v>
      </c>
      <c r="H95" s="7">
        <v>3629.48</v>
      </c>
      <c r="I95" s="7">
        <f t="shared" si="4"/>
        <v>34.950000000000003</v>
      </c>
    </row>
    <row r="96" spans="1:9" x14ac:dyDescent="0.5">
      <c r="A96" s="1" t="s">
        <v>195</v>
      </c>
      <c r="B96" s="1" t="s">
        <v>200</v>
      </c>
      <c r="C96" s="2">
        <v>90.4</v>
      </c>
      <c r="D96" s="7">
        <v>1819037</v>
      </c>
      <c r="E96" s="7">
        <f t="shared" si="5"/>
        <v>181.9</v>
      </c>
      <c r="F96" s="7">
        <f t="shared" si="3"/>
        <v>20122</v>
      </c>
      <c r="G96" s="8" t="s">
        <v>201</v>
      </c>
      <c r="H96" s="7">
        <v>2405.16</v>
      </c>
      <c r="I96" s="7">
        <f t="shared" si="4"/>
        <v>13.22</v>
      </c>
    </row>
    <row r="97" spans="1:9" x14ac:dyDescent="0.5">
      <c r="A97" s="1" t="s">
        <v>195</v>
      </c>
      <c r="B97" s="1" t="s">
        <v>202</v>
      </c>
      <c r="C97" s="2">
        <v>137.38</v>
      </c>
      <c r="D97" s="7">
        <v>2241826</v>
      </c>
      <c r="E97" s="7">
        <f t="shared" si="5"/>
        <v>224.18</v>
      </c>
      <c r="F97" s="7">
        <f t="shared" si="3"/>
        <v>16318</v>
      </c>
      <c r="G97" s="8" t="s">
        <v>203</v>
      </c>
      <c r="H97" s="7">
        <v>6012.2</v>
      </c>
      <c r="I97" s="7">
        <f t="shared" si="4"/>
        <v>26.82</v>
      </c>
    </row>
    <row r="98" spans="1:9" x14ac:dyDescent="0.5">
      <c r="A98" s="1" t="s">
        <v>195</v>
      </c>
      <c r="B98" s="1" t="s">
        <v>204</v>
      </c>
      <c r="C98" s="2">
        <v>795.79</v>
      </c>
      <c r="D98" s="7">
        <v>3742991</v>
      </c>
      <c r="E98" s="7">
        <f t="shared" si="5"/>
        <v>374.3</v>
      </c>
      <c r="F98" s="7">
        <f t="shared" si="3"/>
        <v>4703</v>
      </c>
      <c r="G98" s="8" t="s">
        <v>205</v>
      </c>
      <c r="H98" s="7">
        <v>2551</v>
      </c>
      <c r="I98" s="7">
        <f t="shared" si="4"/>
        <v>6.82</v>
      </c>
    </row>
    <row r="99" spans="1:9" x14ac:dyDescent="0.5">
      <c r="A99" s="1" t="s">
        <v>195</v>
      </c>
      <c r="B99" s="1" t="s">
        <v>206</v>
      </c>
      <c r="C99" s="2">
        <v>484.17</v>
      </c>
      <c r="D99" s="7">
        <v>1264447</v>
      </c>
      <c r="E99" s="7">
        <f t="shared" si="5"/>
        <v>126.44</v>
      </c>
      <c r="F99" s="7">
        <f t="shared" si="3"/>
        <v>2612</v>
      </c>
      <c r="G99" s="8" t="s">
        <v>207</v>
      </c>
      <c r="H99" s="7">
        <v>4158.37</v>
      </c>
      <c r="I99" s="7">
        <f t="shared" si="4"/>
        <v>32.89</v>
      </c>
    </row>
    <row r="100" spans="1:9" x14ac:dyDescent="0.5">
      <c r="A100" s="1" t="s">
        <v>195</v>
      </c>
      <c r="B100" s="1" t="s">
        <v>208</v>
      </c>
      <c r="C100" s="2">
        <v>529.94000000000005</v>
      </c>
      <c r="D100" s="7">
        <v>2658397</v>
      </c>
      <c r="E100" s="7">
        <f t="shared" si="5"/>
        <v>265.83999999999997</v>
      </c>
      <c r="F100" s="7">
        <f t="shared" si="3"/>
        <v>5016</v>
      </c>
      <c r="G100" s="8" t="s">
        <v>209</v>
      </c>
      <c r="H100" s="7">
        <v>2653.91</v>
      </c>
      <c r="I100" s="7">
        <f t="shared" si="4"/>
        <v>9.98</v>
      </c>
    </row>
    <row r="101" spans="1:9" x14ac:dyDescent="0.5">
      <c r="A101" s="1" t="s">
        <v>195</v>
      </c>
      <c r="B101" s="1" t="s">
        <v>210</v>
      </c>
      <c r="C101" s="2">
        <v>970.04</v>
      </c>
      <c r="D101" s="7">
        <v>1642360</v>
      </c>
      <c r="E101" s="7">
        <f t="shared" si="5"/>
        <v>164.24</v>
      </c>
      <c r="F101" s="7">
        <f t="shared" si="3"/>
        <v>1693</v>
      </c>
      <c r="G101" s="8" t="s">
        <v>211</v>
      </c>
      <c r="H101" s="7">
        <v>1800.41</v>
      </c>
      <c r="I101" s="7">
        <f t="shared" si="4"/>
        <v>10.96</v>
      </c>
    </row>
    <row r="102" spans="1:9" x14ac:dyDescent="0.5">
      <c r="A102" s="1" t="s">
        <v>195</v>
      </c>
      <c r="B102" s="1" t="s">
        <v>212</v>
      </c>
      <c r="C102" s="2">
        <v>783.56</v>
      </c>
      <c r="D102" s="7">
        <v>846584</v>
      </c>
      <c r="E102" s="7">
        <f t="shared" si="5"/>
        <v>84.66</v>
      </c>
      <c r="F102" s="7">
        <f t="shared" si="3"/>
        <v>1080</v>
      </c>
      <c r="G102" s="8" t="s">
        <v>213</v>
      </c>
      <c r="H102" s="7">
        <v>2131.61</v>
      </c>
      <c r="I102" s="7">
        <f t="shared" si="4"/>
        <v>25.18</v>
      </c>
    </row>
    <row r="103" spans="1:9" x14ac:dyDescent="0.5">
      <c r="A103" s="1" t="s">
        <v>195</v>
      </c>
      <c r="B103" s="1" t="s">
        <v>214</v>
      </c>
      <c r="C103" s="2">
        <v>1974.5</v>
      </c>
      <c r="D103" s="7">
        <v>717684</v>
      </c>
      <c r="E103" s="7">
        <f t="shared" si="5"/>
        <v>71.77</v>
      </c>
      <c r="F103" s="7">
        <f t="shared" si="3"/>
        <v>363</v>
      </c>
      <c r="G103" s="8" t="s">
        <v>215</v>
      </c>
      <c r="H103" s="7">
        <v>413.39</v>
      </c>
      <c r="I103" s="7">
        <f t="shared" si="4"/>
        <v>5.76</v>
      </c>
    </row>
    <row r="104" spans="1:9" x14ac:dyDescent="0.5">
      <c r="A104" s="1" t="s">
        <v>195</v>
      </c>
      <c r="B104" s="1" t="s">
        <v>216</v>
      </c>
      <c r="C104" s="2">
        <v>1616.47</v>
      </c>
      <c r="D104" s="7">
        <v>1466331</v>
      </c>
      <c r="E104" s="7">
        <f t="shared" si="5"/>
        <v>146.63</v>
      </c>
      <c r="F104" s="7">
        <f t="shared" si="3"/>
        <v>907</v>
      </c>
      <c r="G104" s="8" t="s">
        <v>217</v>
      </c>
      <c r="H104" s="7">
        <v>1266.6600000000001</v>
      </c>
      <c r="I104" s="7">
        <f t="shared" si="4"/>
        <v>8.64</v>
      </c>
    </row>
    <row r="105" spans="1:9" x14ac:dyDescent="0.5">
      <c r="A105" s="1" t="s">
        <v>218</v>
      </c>
      <c r="B105" s="1" t="s">
        <v>220</v>
      </c>
      <c r="C105" s="2">
        <v>78.75</v>
      </c>
      <c r="D105" s="7">
        <v>1143801</v>
      </c>
      <c r="E105" s="7">
        <f t="shared" si="5"/>
        <v>114.38</v>
      </c>
      <c r="F105" s="7">
        <f t="shared" si="3"/>
        <v>14524</v>
      </c>
      <c r="G105" s="8" t="s">
        <v>221</v>
      </c>
      <c r="H105" s="7">
        <v>2571.67</v>
      </c>
      <c r="I105" s="7">
        <f t="shared" si="4"/>
        <v>22.48</v>
      </c>
    </row>
    <row r="106" spans="1:9" x14ac:dyDescent="0.5">
      <c r="A106" s="1" t="s">
        <v>218</v>
      </c>
      <c r="B106" s="1" t="s">
        <v>219</v>
      </c>
      <c r="C106" s="2">
        <v>78.66</v>
      </c>
      <c r="D106" s="7">
        <v>1553225</v>
      </c>
      <c r="E106" s="7">
        <f t="shared" si="5"/>
        <v>155.32</v>
      </c>
      <c r="F106" s="7">
        <f t="shared" si="3"/>
        <v>19746</v>
      </c>
      <c r="G106" s="8" t="s">
        <v>222</v>
      </c>
      <c r="H106" s="7">
        <v>5318.19</v>
      </c>
      <c r="I106" s="7">
        <f t="shared" si="4"/>
        <v>34.24</v>
      </c>
    </row>
    <row r="107" spans="1:9" x14ac:dyDescent="0.5">
      <c r="A107" s="1" t="s">
        <v>218</v>
      </c>
      <c r="B107" s="1" t="s">
        <v>223</v>
      </c>
      <c r="C107" s="2">
        <v>187.47</v>
      </c>
      <c r="D107" s="7">
        <v>1795826</v>
      </c>
      <c r="E107" s="7">
        <f t="shared" si="5"/>
        <v>179.58</v>
      </c>
      <c r="F107" s="7">
        <f t="shared" si="3"/>
        <v>9579</v>
      </c>
      <c r="G107" s="8" t="s">
        <v>224</v>
      </c>
      <c r="H107" s="7">
        <v>7630.59</v>
      </c>
      <c r="I107" s="7">
        <f t="shared" si="4"/>
        <v>42.49</v>
      </c>
    </row>
    <row r="108" spans="1:9" x14ac:dyDescent="0.5">
      <c r="A108" s="1" t="s">
        <v>218</v>
      </c>
      <c r="B108" s="1" t="s">
        <v>225</v>
      </c>
      <c r="C108" s="2">
        <v>396.64</v>
      </c>
      <c r="D108" s="7">
        <v>4476554</v>
      </c>
      <c r="E108" s="7">
        <f t="shared" si="5"/>
        <v>447.66</v>
      </c>
      <c r="F108" s="7">
        <f t="shared" si="3"/>
        <v>11286</v>
      </c>
      <c r="G108" s="8" t="s">
        <v>226</v>
      </c>
      <c r="H108" s="7">
        <v>4421.82</v>
      </c>
      <c r="I108" s="7">
        <f t="shared" si="4"/>
        <v>9.8800000000000008</v>
      </c>
    </row>
    <row r="109" spans="1:9" x14ac:dyDescent="0.5">
      <c r="A109" s="1" t="s">
        <v>218</v>
      </c>
      <c r="B109" s="1" t="s">
        <v>227</v>
      </c>
      <c r="C109" s="2">
        <v>388.59</v>
      </c>
      <c r="D109" s="7">
        <v>3979037</v>
      </c>
      <c r="E109" s="7">
        <f t="shared" si="5"/>
        <v>397.9</v>
      </c>
      <c r="F109" s="7">
        <f t="shared" si="3"/>
        <v>10240</v>
      </c>
      <c r="G109" s="8" t="s">
        <v>228</v>
      </c>
      <c r="H109" s="7">
        <v>4496.45</v>
      </c>
      <c r="I109" s="7">
        <f t="shared" si="4"/>
        <v>11.3</v>
      </c>
    </row>
    <row r="110" spans="1:9" x14ac:dyDescent="0.5">
      <c r="A110" s="1" t="s">
        <v>218</v>
      </c>
      <c r="B110" s="1" t="s">
        <v>229</v>
      </c>
      <c r="C110" s="2">
        <v>74.91</v>
      </c>
      <c r="D110" s="7">
        <v>214225</v>
      </c>
      <c r="E110" s="7">
        <f t="shared" si="5"/>
        <v>21.42</v>
      </c>
      <c r="F110" s="7">
        <f t="shared" si="3"/>
        <v>2860</v>
      </c>
      <c r="G110" s="8" t="s">
        <v>230</v>
      </c>
      <c r="H110" s="7">
        <v>760.49</v>
      </c>
      <c r="I110" s="7">
        <f t="shared" si="4"/>
        <v>35.5</v>
      </c>
    </row>
    <row r="111" spans="1:9" x14ac:dyDescent="0.5">
      <c r="A111" s="1" t="s">
        <v>218</v>
      </c>
      <c r="B111" s="1" t="s">
        <v>231</v>
      </c>
      <c r="C111" s="2">
        <v>175.58</v>
      </c>
      <c r="D111" s="7">
        <v>2528872</v>
      </c>
      <c r="E111" s="7">
        <f t="shared" si="5"/>
        <v>252.89</v>
      </c>
      <c r="F111" s="7">
        <f t="shared" si="3"/>
        <v>14403</v>
      </c>
      <c r="G111" s="8" t="s">
        <v>232</v>
      </c>
      <c r="H111" s="7">
        <v>2828.45</v>
      </c>
      <c r="I111" s="7">
        <f t="shared" si="4"/>
        <v>11.18</v>
      </c>
    </row>
    <row r="112" spans="1:9" x14ac:dyDescent="0.5">
      <c r="A112" s="1" t="s">
        <v>218</v>
      </c>
      <c r="B112" s="1" t="s">
        <v>233</v>
      </c>
      <c r="C112" s="2">
        <v>165.94</v>
      </c>
      <c r="D112" s="7">
        <v>551333</v>
      </c>
      <c r="E112" s="7">
        <f t="shared" si="5"/>
        <v>55.13</v>
      </c>
      <c r="F112" s="7">
        <f t="shared" si="3"/>
        <v>3322</v>
      </c>
      <c r="G112" s="8" t="s">
        <v>234</v>
      </c>
      <c r="H112" s="7">
        <v>910.6</v>
      </c>
      <c r="I112" s="7">
        <f t="shared" si="4"/>
        <v>16.52</v>
      </c>
    </row>
    <row r="113" spans="1:9" x14ac:dyDescent="0.5">
      <c r="A113" s="1" t="s">
        <v>218</v>
      </c>
      <c r="B113" s="1" t="s">
        <v>235</v>
      </c>
      <c r="C113" s="2">
        <v>155.44</v>
      </c>
      <c r="D113" s="7">
        <v>1095289</v>
      </c>
      <c r="E113" s="7">
        <f t="shared" si="5"/>
        <v>109.53</v>
      </c>
      <c r="F113" s="7">
        <f t="shared" si="3"/>
        <v>7046</v>
      </c>
      <c r="G113" s="8" t="s">
        <v>236</v>
      </c>
      <c r="H113" s="7">
        <v>1285.33</v>
      </c>
      <c r="I113" s="7">
        <f t="shared" si="4"/>
        <v>11.73</v>
      </c>
    </row>
    <row r="114" spans="1:9" x14ac:dyDescent="0.5">
      <c r="A114" s="1" t="s">
        <v>218</v>
      </c>
      <c r="B114" s="1" t="s">
        <v>238</v>
      </c>
      <c r="C114" s="2">
        <v>295.32</v>
      </c>
      <c r="D114" s="7">
        <v>156236</v>
      </c>
      <c r="E114" s="7">
        <f t="shared" si="5"/>
        <v>15.62</v>
      </c>
      <c r="F114" s="7">
        <f t="shared" si="3"/>
        <v>529</v>
      </c>
      <c r="G114" s="8" t="s">
        <v>237</v>
      </c>
      <c r="H114" s="7">
        <v>370.35</v>
      </c>
      <c r="I114" s="7">
        <f t="shared" si="4"/>
        <v>23.71</v>
      </c>
    </row>
    <row r="115" spans="1:9" x14ac:dyDescent="0.5">
      <c r="A115" s="1" t="s">
        <v>248</v>
      </c>
      <c r="B115" s="1" t="s">
        <v>240</v>
      </c>
      <c r="C115" s="2">
        <v>595.03</v>
      </c>
      <c r="D115" s="7">
        <v>1041285</v>
      </c>
      <c r="E115" s="7">
        <f t="shared" si="5"/>
        <v>104.13</v>
      </c>
      <c r="F115" s="7">
        <f t="shared" si="3"/>
        <v>1750</v>
      </c>
      <c r="G115" s="7" t="s">
        <v>249</v>
      </c>
      <c r="H115" s="7">
        <v>1400.6</v>
      </c>
      <c r="I115" s="7">
        <f t="shared" si="4"/>
        <v>13.45</v>
      </c>
    </row>
    <row r="116" spans="1:9" x14ac:dyDescent="0.5">
      <c r="A116" s="1" t="s">
        <v>248</v>
      </c>
      <c r="B116" s="1" t="s">
        <v>105</v>
      </c>
      <c r="C116" s="2">
        <v>208.14</v>
      </c>
      <c r="D116" s="7">
        <v>488885</v>
      </c>
      <c r="E116" s="7">
        <f t="shared" si="5"/>
        <v>48.89</v>
      </c>
      <c r="F116" s="7">
        <f t="shared" si="3"/>
        <v>2349</v>
      </c>
      <c r="G116" s="7" t="s">
        <v>250</v>
      </c>
      <c r="H116" s="7">
        <v>829.4</v>
      </c>
      <c r="I116" s="7">
        <f t="shared" si="4"/>
        <v>16.96</v>
      </c>
    </row>
    <row r="117" spans="1:9" x14ac:dyDescent="0.5">
      <c r="A117" s="1" t="s">
        <v>248</v>
      </c>
      <c r="B117" s="1" t="s">
        <v>241</v>
      </c>
      <c r="C117" s="2">
        <v>597.76</v>
      </c>
      <c r="D117" s="7">
        <v>829448</v>
      </c>
      <c r="E117" s="7">
        <f t="shared" si="5"/>
        <v>82.94</v>
      </c>
      <c r="F117" s="7">
        <f t="shared" si="3"/>
        <v>1388</v>
      </c>
      <c r="G117" s="7" t="s">
        <v>251</v>
      </c>
      <c r="H117" s="7">
        <v>2382.5</v>
      </c>
      <c r="I117" s="7">
        <f t="shared" si="4"/>
        <v>28.73</v>
      </c>
    </row>
    <row r="118" spans="1:9" x14ac:dyDescent="0.5">
      <c r="A118" s="1" t="s">
        <v>248</v>
      </c>
      <c r="B118" s="1" t="s">
        <v>242</v>
      </c>
      <c r="C118" s="2">
        <v>244.28</v>
      </c>
      <c r="D118" s="7">
        <v>510462</v>
      </c>
      <c r="E118" s="7">
        <f t="shared" si="5"/>
        <v>51.05</v>
      </c>
      <c r="F118" s="7">
        <f t="shared" si="3"/>
        <v>2090</v>
      </c>
      <c r="G118" s="7" t="s">
        <v>252</v>
      </c>
      <c r="H118" s="7">
        <v>1252.4000000000001</v>
      </c>
      <c r="I118" s="7">
        <f t="shared" si="4"/>
        <v>24.53</v>
      </c>
    </row>
    <row r="119" spans="1:9" x14ac:dyDescent="0.5">
      <c r="A119" s="1" t="s">
        <v>248</v>
      </c>
      <c r="B119" s="1" t="s">
        <v>239</v>
      </c>
      <c r="C119" s="2">
        <v>799.09</v>
      </c>
      <c r="D119" s="7">
        <v>1609555</v>
      </c>
      <c r="E119" s="7">
        <f t="shared" si="5"/>
        <v>160.96</v>
      </c>
      <c r="F119" s="7">
        <f t="shared" si="3"/>
        <v>2014</v>
      </c>
      <c r="G119" s="7" t="s">
        <v>253</v>
      </c>
      <c r="H119" s="7">
        <v>2500.3000000000002</v>
      </c>
      <c r="I119" s="7">
        <f t="shared" si="4"/>
        <v>15.53</v>
      </c>
    </row>
    <row r="120" spans="1:9" x14ac:dyDescent="0.5">
      <c r="A120" s="1" t="s">
        <v>248</v>
      </c>
      <c r="B120" s="1" t="s">
        <v>243</v>
      </c>
      <c r="C120" s="2">
        <v>1254.3800000000001</v>
      </c>
      <c r="D120" s="7">
        <v>577505</v>
      </c>
      <c r="E120" s="7">
        <f t="shared" si="5"/>
        <v>57.75</v>
      </c>
      <c r="F120" s="7">
        <f t="shared" si="3"/>
        <v>460</v>
      </c>
      <c r="G120" s="7" t="s">
        <v>254</v>
      </c>
      <c r="H120" s="7">
        <v>848.4</v>
      </c>
      <c r="I120" s="7">
        <f t="shared" si="4"/>
        <v>14.69</v>
      </c>
    </row>
    <row r="121" spans="1:9" x14ac:dyDescent="0.5">
      <c r="A121" s="1" t="s">
        <v>248</v>
      </c>
      <c r="B121" s="1" t="s">
        <v>244</v>
      </c>
      <c r="C121" s="2">
        <v>1233.8800000000001</v>
      </c>
      <c r="D121" s="7">
        <v>567665</v>
      </c>
      <c r="E121" s="7">
        <f t="shared" si="5"/>
        <v>56.77</v>
      </c>
      <c r="F121" s="7">
        <f t="shared" si="3"/>
        <v>460</v>
      </c>
      <c r="G121" s="7" t="s">
        <v>255</v>
      </c>
      <c r="H121" s="7">
        <v>669.8</v>
      </c>
      <c r="I121" s="7">
        <f t="shared" si="4"/>
        <v>11.8</v>
      </c>
    </row>
    <row r="122" spans="1:9" x14ac:dyDescent="0.5">
      <c r="A122" s="1" t="s">
        <v>248</v>
      </c>
      <c r="B122" s="1" t="s">
        <v>245</v>
      </c>
      <c r="C122" s="2">
        <v>1712.5</v>
      </c>
      <c r="D122" s="7">
        <v>695958</v>
      </c>
      <c r="E122" s="7">
        <f t="shared" si="5"/>
        <v>69.599999999999994</v>
      </c>
      <c r="F122" s="7">
        <f t="shared" si="3"/>
        <v>406</v>
      </c>
      <c r="G122" s="7" t="s">
        <v>256</v>
      </c>
      <c r="H122" s="7">
        <v>840.1</v>
      </c>
      <c r="I122" s="7">
        <f t="shared" si="4"/>
        <v>12.07</v>
      </c>
    </row>
    <row r="123" spans="1:9" x14ac:dyDescent="0.5">
      <c r="A123" s="1" t="s">
        <v>248</v>
      </c>
      <c r="B123" s="1" t="s">
        <v>246</v>
      </c>
      <c r="C123" s="2">
        <v>1480.23</v>
      </c>
      <c r="D123" s="7">
        <v>1254032</v>
      </c>
      <c r="E123" s="7">
        <f t="shared" si="5"/>
        <v>125.4</v>
      </c>
      <c r="F123" s="7">
        <f t="shared" si="3"/>
        <v>847</v>
      </c>
      <c r="G123" s="7" t="s">
        <v>257</v>
      </c>
      <c r="H123" s="7">
        <v>1441.5</v>
      </c>
      <c r="I123" s="7">
        <f t="shared" si="4"/>
        <v>11.5</v>
      </c>
    </row>
    <row r="124" spans="1:9" x14ac:dyDescent="0.5">
      <c r="A124" s="1" t="s">
        <v>248</v>
      </c>
      <c r="B124" s="1" t="s">
        <v>247</v>
      </c>
      <c r="C124" s="2">
        <v>1240.29</v>
      </c>
      <c r="D124" s="7">
        <v>1829488</v>
      </c>
      <c r="E124" s="7">
        <f t="shared" si="5"/>
        <v>182.95</v>
      </c>
      <c r="F124" s="7">
        <f t="shared" si="3"/>
        <v>1475</v>
      </c>
      <c r="G124" s="7" t="s">
        <v>258</v>
      </c>
      <c r="H124" s="7">
        <v>2379.1999999999998</v>
      </c>
      <c r="I124" s="7">
        <f t="shared" si="4"/>
        <v>13</v>
      </c>
    </row>
    <row r="125" spans="1:9" x14ac:dyDescent="0.5">
      <c r="A125" s="1" t="s">
        <v>259</v>
      </c>
      <c r="B125" s="1" t="s">
        <v>260</v>
      </c>
      <c r="C125" s="2">
        <v>80.28</v>
      </c>
      <c r="D125" s="7">
        <v>965260</v>
      </c>
      <c r="E125" s="7">
        <f t="shared" si="5"/>
        <v>96.53</v>
      </c>
      <c r="F125" s="7">
        <f t="shared" si="3"/>
        <v>12024</v>
      </c>
      <c r="G125" s="7" t="s">
        <v>261</v>
      </c>
      <c r="H125" s="7">
        <v>0</v>
      </c>
      <c r="I125" s="7">
        <f t="shared" si="4"/>
        <v>0</v>
      </c>
    </row>
    <row r="126" spans="1:9" x14ac:dyDescent="0.5">
      <c r="A126" s="1" t="s">
        <v>259</v>
      </c>
      <c r="B126" s="1" t="s">
        <v>262</v>
      </c>
      <c r="C126" s="2">
        <v>28.29</v>
      </c>
      <c r="D126" s="7">
        <v>647932</v>
      </c>
      <c r="E126" s="7">
        <f t="shared" si="5"/>
        <v>64.790000000000006</v>
      </c>
      <c r="F126" s="7">
        <f t="shared" si="3"/>
        <v>22903</v>
      </c>
      <c r="G126" s="7" t="s">
        <v>263</v>
      </c>
      <c r="H126" s="7">
        <v>0</v>
      </c>
      <c r="I126" s="7">
        <f t="shared" si="4"/>
        <v>0</v>
      </c>
    </row>
    <row r="127" spans="1:9" x14ac:dyDescent="0.5">
      <c r="A127" s="1" t="s">
        <v>259</v>
      </c>
      <c r="B127" s="1" t="s">
        <v>264</v>
      </c>
      <c r="C127" s="2">
        <v>40.06</v>
      </c>
      <c r="D127" s="7">
        <v>666661</v>
      </c>
      <c r="E127" s="7">
        <f t="shared" si="5"/>
        <v>66.67</v>
      </c>
      <c r="F127" s="7">
        <f t="shared" si="3"/>
        <v>16642</v>
      </c>
      <c r="G127" s="7" t="s">
        <v>265</v>
      </c>
      <c r="H127" s="7">
        <v>0</v>
      </c>
      <c r="I127" s="7">
        <f t="shared" si="4"/>
        <v>0</v>
      </c>
    </row>
    <row r="128" spans="1:9" x14ac:dyDescent="0.5">
      <c r="A128" s="1" t="s">
        <v>259</v>
      </c>
      <c r="B128" s="1" t="s">
        <v>266</v>
      </c>
      <c r="C128" s="2">
        <v>111.54</v>
      </c>
      <c r="D128" s="7">
        <v>837263</v>
      </c>
      <c r="E128" s="7">
        <f t="shared" si="5"/>
        <v>83.73</v>
      </c>
      <c r="F128" s="7">
        <f t="shared" si="3"/>
        <v>7506</v>
      </c>
      <c r="G128" s="7" t="s">
        <v>267</v>
      </c>
      <c r="H128" s="7">
        <v>0</v>
      </c>
      <c r="I128" s="7">
        <f t="shared" si="4"/>
        <v>0</v>
      </c>
    </row>
    <row r="129" spans="1:9" x14ac:dyDescent="0.5">
      <c r="A129" s="1" t="s">
        <v>259</v>
      </c>
      <c r="B129" s="1" t="s">
        <v>268</v>
      </c>
      <c r="C129" s="2">
        <v>64.58</v>
      </c>
      <c r="D129" s="9">
        <f>1092750+1056307</f>
        <v>2149057</v>
      </c>
      <c r="E129" s="7">
        <f t="shared" si="5"/>
        <v>214.91</v>
      </c>
      <c r="F129" s="7">
        <f t="shared" si="3"/>
        <v>33277</v>
      </c>
      <c r="G129" s="7" t="s">
        <v>269</v>
      </c>
      <c r="H129" s="7">
        <v>0</v>
      </c>
      <c r="I129" s="7">
        <f t="shared" si="4"/>
        <v>0</v>
      </c>
    </row>
    <row r="130" spans="1:9" x14ac:dyDescent="0.5">
      <c r="A130" s="1" t="s">
        <v>259</v>
      </c>
      <c r="B130" s="1" t="s">
        <v>270</v>
      </c>
      <c r="C130" s="2">
        <v>57.12</v>
      </c>
      <c r="D130" s="7">
        <v>463295</v>
      </c>
      <c r="E130" s="7">
        <f t="shared" si="5"/>
        <v>46.33</v>
      </c>
      <c r="F130" s="7">
        <f t="shared" si="3"/>
        <v>8111</v>
      </c>
      <c r="G130" s="7" t="s">
        <v>271</v>
      </c>
      <c r="H130" s="7">
        <v>0</v>
      </c>
      <c r="I130" s="7">
        <f t="shared" si="4"/>
        <v>0</v>
      </c>
    </row>
    <row r="131" spans="1:9" x14ac:dyDescent="0.5">
      <c r="A131" s="1" t="s">
        <v>259</v>
      </c>
      <c r="B131" s="1" t="s">
        <v>272</v>
      </c>
      <c r="C131" s="2">
        <v>573.28</v>
      </c>
      <c r="D131" s="7">
        <v>1728811</v>
      </c>
      <c r="E131" s="7">
        <f t="shared" si="5"/>
        <v>172.88</v>
      </c>
      <c r="F131" s="7">
        <f t="shared" ref="F131:F194" si="6">ROUND(D131/C131,0)</f>
        <v>3016</v>
      </c>
      <c r="G131" s="7" t="s">
        <v>273</v>
      </c>
      <c r="H131" s="7">
        <v>0</v>
      </c>
      <c r="I131" s="7">
        <f t="shared" ref="I131:I194" si="7">ROUND(H131/E131,2)</f>
        <v>0</v>
      </c>
    </row>
    <row r="132" spans="1:9" x14ac:dyDescent="0.5">
      <c r="A132" s="1" t="s">
        <v>259</v>
      </c>
      <c r="B132" s="1" t="s">
        <v>274</v>
      </c>
      <c r="C132" s="2">
        <v>495.34</v>
      </c>
      <c r="D132" s="7">
        <v>845782</v>
      </c>
      <c r="E132" s="7">
        <f t="shared" si="5"/>
        <v>84.58</v>
      </c>
      <c r="F132" s="7">
        <f t="shared" si="6"/>
        <v>1707</v>
      </c>
      <c r="G132" s="7" t="s">
        <v>275</v>
      </c>
      <c r="H132" s="7">
        <v>0</v>
      </c>
      <c r="I132" s="7">
        <f t="shared" si="7"/>
        <v>0</v>
      </c>
    </row>
    <row r="133" spans="1:9" x14ac:dyDescent="0.5">
      <c r="A133" s="1" t="s">
        <v>259</v>
      </c>
      <c r="B133" s="1" t="s">
        <v>276</v>
      </c>
      <c r="C133" s="2">
        <v>287.05</v>
      </c>
      <c r="D133" s="9">
        <v>481338</v>
      </c>
      <c r="E133" s="7">
        <f t="shared" si="5"/>
        <v>48.13</v>
      </c>
      <c r="F133" s="7">
        <f t="shared" si="6"/>
        <v>1677</v>
      </c>
      <c r="G133" s="7" t="s">
        <v>277</v>
      </c>
      <c r="H133" s="7">
        <v>0</v>
      </c>
      <c r="I133" s="7">
        <f t="shared" si="7"/>
        <v>0</v>
      </c>
    </row>
    <row r="134" spans="1:9" x14ac:dyDescent="0.5">
      <c r="A134" s="1" t="s">
        <v>259</v>
      </c>
      <c r="B134" s="1" t="s">
        <v>278</v>
      </c>
      <c r="C134" s="2">
        <v>1093.17</v>
      </c>
      <c r="D134" s="7">
        <v>554383</v>
      </c>
      <c r="E134" s="7">
        <f t="shared" si="5"/>
        <v>55.44</v>
      </c>
      <c r="F134" s="7">
        <f t="shared" si="6"/>
        <v>507</v>
      </c>
      <c r="G134" s="7" t="s">
        <v>279</v>
      </c>
      <c r="H134" s="7">
        <v>0</v>
      </c>
      <c r="I134" s="7">
        <f t="shared" si="7"/>
        <v>0</v>
      </c>
    </row>
    <row r="135" spans="1:9" x14ac:dyDescent="0.5">
      <c r="A135" s="1" t="s">
        <v>259</v>
      </c>
      <c r="B135" s="1" t="s">
        <v>280</v>
      </c>
      <c r="C135" s="2">
        <v>2018.31</v>
      </c>
      <c r="D135" s="7">
        <v>974715</v>
      </c>
      <c r="E135" s="7">
        <f t="shared" si="5"/>
        <v>97.47</v>
      </c>
      <c r="F135" s="7">
        <f t="shared" si="6"/>
        <v>483</v>
      </c>
      <c r="G135" s="7" t="s">
        <v>281</v>
      </c>
      <c r="H135" s="7">
        <v>0</v>
      </c>
      <c r="I135" s="7">
        <f t="shared" si="7"/>
        <v>0</v>
      </c>
    </row>
    <row r="136" spans="1:9" x14ac:dyDescent="0.5">
      <c r="A136" s="1" t="s">
        <v>259</v>
      </c>
      <c r="B136" s="1" t="s">
        <v>282</v>
      </c>
      <c r="C136" s="2">
        <v>2256.6999999999998</v>
      </c>
      <c r="D136" s="7">
        <v>1151644</v>
      </c>
      <c r="E136" s="7">
        <f t="shared" si="5"/>
        <v>115.16</v>
      </c>
      <c r="F136" s="7">
        <f t="shared" si="6"/>
        <v>510</v>
      </c>
      <c r="G136" s="7" t="s">
        <v>283</v>
      </c>
      <c r="H136" s="7">
        <v>0</v>
      </c>
      <c r="I136" s="7">
        <f t="shared" si="7"/>
        <v>0</v>
      </c>
    </row>
    <row r="137" spans="1:9" x14ac:dyDescent="0.5">
      <c r="A137" s="1" t="s">
        <v>259</v>
      </c>
      <c r="B137" s="1" t="s">
        <v>284</v>
      </c>
      <c r="C137" s="2">
        <v>1463.43</v>
      </c>
      <c r="D137" s="7">
        <v>860377</v>
      </c>
      <c r="E137" s="7">
        <f t="shared" si="5"/>
        <v>86.04</v>
      </c>
      <c r="F137" s="7">
        <f t="shared" si="6"/>
        <v>588</v>
      </c>
      <c r="G137" s="7" t="s">
        <v>285</v>
      </c>
      <c r="H137" s="7">
        <v>0</v>
      </c>
      <c r="I137" s="7">
        <f t="shared" si="7"/>
        <v>0</v>
      </c>
    </row>
    <row r="138" spans="1:9" x14ac:dyDescent="0.5">
      <c r="A138" s="1" t="s">
        <v>286</v>
      </c>
      <c r="B138" s="1" t="s">
        <v>288</v>
      </c>
      <c r="C138" s="2">
        <v>30.13</v>
      </c>
      <c r="D138" s="7">
        <v>644702</v>
      </c>
      <c r="E138" s="7">
        <f t="shared" si="5"/>
        <v>64.47</v>
      </c>
      <c r="F138" s="7">
        <f t="shared" si="6"/>
        <v>21397</v>
      </c>
      <c r="G138" s="8" t="s">
        <v>289</v>
      </c>
      <c r="H138" s="7">
        <v>639.96</v>
      </c>
      <c r="I138" s="7">
        <f t="shared" si="7"/>
        <v>9.93</v>
      </c>
    </row>
    <row r="139" spans="1:9" x14ac:dyDescent="0.5">
      <c r="A139" s="1" t="s">
        <v>286</v>
      </c>
      <c r="B139" s="1" t="s">
        <v>290</v>
      </c>
      <c r="C139" s="2">
        <v>23.37</v>
      </c>
      <c r="D139" s="7">
        <v>756840</v>
      </c>
      <c r="E139" s="7">
        <f t="shared" si="5"/>
        <v>75.680000000000007</v>
      </c>
      <c r="F139" s="7">
        <f t="shared" si="6"/>
        <v>32385</v>
      </c>
      <c r="G139" s="8" t="s">
        <v>291</v>
      </c>
      <c r="H139" s="7">
        <v>1098.8599999999999</v>
      </c>
      <c r="I139" s="7">
        <f t="shared" si="7"/>
        <v>14.52</v>
      </c>
    </row>
    <row r="140" spans="1:9" x14ac:dyDescent="0.5">
      <c r="A140" s="1" t="s">
        <v>286</v>
      </c>
      <c r="B140" s="1" t="s">
        <v>292</v>
      </c>
      <c r="C140" s="2">
        <v>38.32</v>
      </c>
      <c r="D140" s="7">
        <v>1019102</v>
      </c>
      <c r="E140" s="7">
        <f t="shared" si="5"/>
        <v>101.91</v>
      </c>
      <c r="F140" s="7">
        <f t="shared" si="6"/>
        <v>26595</v>
      </c>
      <c r="G140" s="8" t="s">
        <v>293</v>
      </c>
      <c r="H140" s="7">
        <v>831.08</v>
      </c>
      <c r="I140" s="7">
        <f t="shared" si="7"/>
        <v>8.16</v>
      </c>
    </row>
    <row r="141" spans="1:9" x14ac:dyDescent="0.5">
      <c r="A141" s="1" t="s">
        <v>286</v>
      </c>
      <c r="B141" s="1" t="s">
        <v>294</v>
      </c>
      <c r="C141" s="2">
        <v>324.5</v>
      </c>
      <c r="D141" s="9">
        <f>593962+550015+135930</f>
        <v>1279907</v>
      </c>
      <c r="E141" s="7">
        <f t="shared" ref="E141:E204" si="8">ROUND(D141/10000,2)</f>
        <v>127.99</v>
      </c>
      <c r="F141" s="7">
        <f t="shared" si="6"/>
        <v>3944</v>
      </c>
      <c r="G141" s="8" t="s">
        <v>295</v>
      </c>
      <c r="H141" s="7">
        <v>606.85</v>
      </c>
      <c r="I141" s="7">
        <f t="shared" si="7"/>
        <v>4.74</v>
      </c>
    </row>
    <row r="142" spans="1:9" x14ac:dyDescent="0.5">
      <c r="A142" s="1" t="s">
        <v>286</v>
      </c>
      <c r="B142" s="1" t="s">
        <v>287</v>
      </c>
      <c r="C142" s="2">
        <v>264.41000000000003</v>
      </c>
      <c r="D142" s="7">
        <f>733403+550411</f>
        <v>1283814</v>
      </c>
      <c r="E142" s="7">
        <f t="shared" si="8"/>
        <v>128.38</v>
      </c>
      <c r="F142" s="7">
        <f t="shared" si="6"/>
        <v>4855</v>
      </c>
      <c r="G142" s="8" t="s">
        <v>296</v>
      </c>
      <c r="H142" s="7">
        <v>1437.23</v>
      </c>
      <c r="I142" s="7">
        <f t="shared" si="7"/>
        <v>11.2</v>
      </c>
    </row>
    <row r="143" spans="1:9" x14ac:dyDescent="0.5">
      <c r="A143" s="1" t="s">
        <v>286</v>
      </c>
      <c r="B143" s="1" t="s">
        <v>297</v>
      </c>
      <c r="C143" s="2">
        <v>151.44</v>
      </c>
      <c r="D143" s="9">
        <f>1202038+399872</f>
        <v>1601910</v>
      </c>
      <c r="E143" s="7">
        <f t="shared" si="8"/>
        <v>160.19</v>
      </c>
      <c r="F143" s="7">
        <f t="shared" si="6"/>
        <v>10578</v>
      </c>
      <c r="G143" s="8" t="s">
        <v>298</v>
      </c>
      <c r="H143" s="7">
        <v>2725.2</v>
      </c>
      <c r="I143" s="7">
        <f t="shared" si="7"/>
        <v>17.010000000000002</v>
      </c>
    </row>
    <row r="144" spans="1:9" x14ac:dyDescent="0.5">
      <c r="A144" s="1" t="s">
        <v>286</v>
      </c>
      <c r="B144" s="1" t="s">
        <v>299</v>
      </c>
      <c r="C144" s="2">
        <v>244.55</v>
      </c>
      <c r="D144" s="9">
        <f>281536+21748</f>
        <v>303284</v>
      </c>
      <c r="E144" s="7">
        <f t="shared" si="8"/>
        <v>30.33</v>
      </c>
      <c r="F144" s="7">
        <f t="shared" si="6"/>
        <v>1240</v>
      </c>
      <c r="G144" s="8" t="s">
        <v>300</v>
      </c>
      <c r="H144" s="7">
        <v>264.83999999999997</v>
      </c>
      <c r="I144" s="7">
        <f t="shared" si="7"/>
        <v>8.73</v>
      </c>
    </row>
    <row r="145" spans="1:9" x14ac:dyDescent="0.5">
      <c r="A145" s="1" t="s">
        <v>286</v>
      </c>
      <c r="B145" s="1" t="s">
        <v>301</v>
      </c>
      <c r="C145" s="2">
        <v>915.97</v>
      </c>
      <c r="D145" s="7">
        <v>675961</v>
      </c>
      <c r="E145" s="7">
        <f t="shared" si="8"/>
        <v>67.599999999999994</v>
      </c>
      <c r="F145" s="7">
        <f t="shared" si="6"/>
        <v>738</v>
      </c>
      <c r="G145" s="8" t="s">
        <v>302</v>
      </c>
      <c r="H145" s="7">
        <v>260.11</v>
      </c>
      <c r="I145" s="7">
        <f t="shared" si="7"/>
        <v>3.85</v>
      </c>
    </row>
    <row r="146" spans="1:9" x14ac:dyDescent="0.5">
      <c r="A146" s="1" t="s">
        <v>286</v>
      </c>
      <c r="B146" s="1" t="s">
        <v>303</v>
      </c>
      <c r="C146" s="2">
        <v>1588.53</v>
      </c>
      <c r="D146" s="9">
        <f>1090600+958333+161304</f>
        <v>2210237</v>
      </c>
      <c r="E146" s="7">
        <f t="shared" si="8"/>
        <v>221.02</v>
      </c>
      <c r="F146" s="7">
        <f t="shared" si="6"/>
        <v>1391</v>
      </c>
      <c r="G146" s="8" t="s">
        <v>304</v>
      </c>
      <c r="H146" s="7">
        <v>1269.45</v>
      </c>
      <c r="I146" s="7">
        <f t="shared" si="7"/>
        <v>5.74</v>
      </c>
    </row>
    <row r="147" spans="1:9" x14ac:dyDescent="0.5">
      <c r="A147" s="1" t="s">
        <v>286</v>
      </c>
      <c r="B147" s="1" t="s">
        <v>305</v>
      </c>
      <c r="C147" s="2">
        <v>285.02999999999997</v>
      </c>
      <c r="D147" s="7">
        <v>416996</v>
      </c>
      <c r="E147" s="7">
        <f t="shared" si="8"/>
        <v>41.7</v>
      </c>
      <c r="F147" s="7">
        <f t="shared" si="6"/>
        <v>1463</v>
      </c>
      <c r="G147" s="8" t="s">
        <v>306</v>
      </c>
      <c r="H147" s="7">
        <v>384.72</v>
      </c>
      <c r="I147" s="7">
        <f t="shared" si="7"/>
        <v>9.23</v>
      </c>
    </row>
    <row r="148" spans="1:9" x14ac:dyDescent="0.5">
      <c r="A148" s="1" t="s">
        <v>286</v>
      </c>
      <c r="B148" s="1" t="s">
        <v>307</v>
      </c>
      <c r="C148" s="2">
        <v>1279.42</v>
      </c>
      <c r="D148" s="7">
        <v>459417</v>
      </c>
      <c r="E148" s="7">
        <f t="shared" si="8"/>
        <v>45.94</v>
      </c>
      <c r="F148" s="7">
        <f t="shared" si="6"/>
        <v>359</v>
      </c>
      <c r="G148" s="8" t="s">
        <v>308</v>
      </c>
      <c r="H148" s="7">
        <v>266.05</v>
      </c>
      <c r="I148" s="7">
        <f t="shared" si="7"/>
        <v>5.79</v>
      </c>
    </row>
    <row r="149" spans="1:9" x14ac:dyDescent="0.5">
      <c r="A149" s="1" t="s">
        <v>286</v>
      </c>
      <c r="B149" s="1" t="s">
        <v>309</v>
      </c>
      <c r="C149" s="2">
        <v>2005.95</v>
      </c>
      <c r="D149" s="7">
        <v>491975</v>
      </c>
      <c r="E149" s="7">
        <f t="shared" si="8"/>
        <v>49.2</v>
      </c>
      <c r="F149" s="7">
        <f t="shared" si="6"/>
        <v>245</v>
      </c>
      <c r="G149" s="8" t="s">
        <v>310</v>
      </c>
      <c r="H149" s="7">
        <v>151.69999999999999</v>
      </c>
      <c r="I149" s="7">
        <f t="shared" si="7"/>
        <v>3.08</v>
      </c>
    </row>
    <row r="150" spans="1:9" x14ac:dyDescent="0.5">
      <c r="A150" s="1" t="s">
        <v>286</v>
      </c>
      <c r="B150" s="1" t="s">
        <v>311</v>
      </c>
      <c r="C150" s="2">
        <v>2945.2</v>
      </c>
      <c r="D150" s="7">
        <v>504144</v>
      </c>
      <c r="E150" s="7">
        <f t="shared" si="8"/>
        <v>50.41</v>
      </c>
      <c r="F150" s="7">
        <f t="shared" si="6"/>
        <v>171</v>
      </c>
      <c r="G150" s="8" t="s">
        <v>312</v>
      </c>
      <c r="H150" s="7">
        <v>146.38999999999999</v>
      </c>
      <c r="I150" s="7">
        <f t="shared" si="7"/>
        <v>2.9</v>
      </c>
    </row>
    <row r="151" spans="1:9" x14ac:dyDescent="0.5">
      <c r="A151" s="1" t="s">
        <v>313</v>
      </c>
      <c r="B151" s="1" t="s">
        <v>315</v>
      </c>
      <c r="C151" s="2">
        <v>59.49</v>
      </c>
      <c r="D151" s="7">
        <v>730785</v>
      </c>
      <c r="E151" s="7">
        <f t="shared" si="8"/>
        <v>73.08</v>
      </c>
      <c r="F151" s="7">
        <f t="shared" si="6"/>
        <v>12284</v>
      </c>
      <c r="G151" s="8" t="s">
        <v>316</v>
      </c>
      <c r="H151" s="7">
        <v>0</v>
      </c>
      <c r="I151" s="7">
        <f t="shared" si="7"/>
        <v>0</v>
      </c>
    </row>
    <row r="152" spans="1:9" x14ac:dyDescent="0.5">
      <c r="A152" s="1" t="s">
        <v>313</v>
      </c>
      <c r="B152" s="1" t="s">
        <v>317</v>
      </c>
      <c r="C152" s="2">
        <v>59.52</v>
      </c>
      <c r="D152" s="7">
        <v>782628</v>
      </c>
      <c r="E152" s="7">
        <f t="shared" si="8"/>
        <v>78.260000000000005</v>
      </c>
      <c r="F152" s="7">
        <f t="shared" si="6"/>
        <v>13149</v>
      </c>
      <c r="G152" s="8" t="s">
        <v>318</v>
      </c>
      <c r="H152" s="7">
        <v>0</v>
      </c>
      <c r="I152" s="7">
        <f t="shared" si="7"/>
        <v>0</v>
      </c>
    </row>
    <row r="153" spans="1:9" x14ac:dyDescent="0.5">
      <c r="A153" s="1" t="s">
        <v>313</v>
      </c>
      <c r="B153" s="1" t="s">
        <v>319</v>
      </c>
      <c r="C153" s="2">
        <v>100.13</v>
      </c>
      <c r="D153" s="7">
        <v>754952</v>
      </c>
      <c r="E153" s="7">
        <f t="shared" si="8"/>
        <v>75.5</v>
      </c>
      <c r="F153" s="7">
        <f t="shared" si="6"/>
        <v>7540</v>
      </c>
      <c r="G153" s="8" t="s">
        <v>320</v>
      </c>
      <c r="H153" s="7">
        <v>0</v>
      </c>
      <c r="I153" s="7">
        <f t="shared" si="7"/>
        <v>0</v>
      </c>
    </row>
    <row r="154" spans="1:9" x14ac:dyDescent="0.5">
      <c r="A154" s="1" t="s">
        <v>313</v>
      </c>
      <c r="B154" s="1" t="s">
        <v>321</v>
      </c>
      <c r="C154" s="2">
        <v>66.180000000000007</v>
      </c>
      <c r="D154" s="7">
        <v>877287</v>
      </c>
      <c r="E154" s="7">
        <f t="shared" si="8"/>
        <v>87.73</v>
      </c>
      <c r="F154" s="7">
        <f t="shared" si="6"/>
        <v>13256</v>
      </c>
      <c r="G154" s="8" t="s">
        <v>322</v>
      </c>
      <c r="H154" s="7">
        <v>0</v>
      </c>
      <c r="I154" s="7">
        <f t="shared" si="7"/>
        <v>0</v>
      </c>
    </row>
    <row r="155" spans="1:9" x14ac:dyDescent="0.5">
      <c r="A155" s="1" t="s">
        <v>313</v>
      </c>
      <c r="B155" s="1" t="s">
        <v>323</v>
      </c>
      <c r="C155" s="2">
        <v>286.05</v>
      </c>
      <c r="D155" s="7">
        <v>1335935</v>
      </c>
      <c r="E155" s="7">
        <f t="shared" si="8"/>
        <v>133.59</v>
      </c>
      <c r="F155" s="7">
        <f t="shared" si="6"/>
        <v>4670</v>
      </c>
      <c r="G155" s="8" t="s">
        <v>324</v>
      </c>
      <c r="H155" s="7">
        <v>0</v>
      </c>
      <c r="I155" s="7">
        <f t="shared" si="7"/>
        <v>0</v>
      </c>
    </row>
    <row r="156" spans="1:9" x14ac:dyDescent="0.5">
      <c r="A156" s="1" t="s">
        <v>313</v>
      </c>
      <c r="B156" s="1" t="s">
        <v>325</v>
      </c>
      <c r="C156" s="2">
        <v>781.93</v>
      </c>
      <c r="D156" s="7">
        <v>524336</v>
      </c>
      <c r="E156" s="7">
        <f t="shared" si="8"/>
        <v>52.43</v>
      </c>
      <c r="F156" s="7">
        <f t="shared" si="6"/>
        <v>671</v>
      </c>
      <c r="G156" s="8" t="s">
        <v>326</v>
      </c>
      <c r="H156" s="7">
        <v>0</v>
      </c>
      <c r="I156" s="7">
        <f t="shared" si="7"/>
        <v>0</v>
      </c>
    </row>
    <row r="157" spans="1:9" x14ac:dyDescent="0.5">
      <c r="A157" s="1" t="s">
        <v>313</v>
      </c>
      <c r="B157" s="1" t="s">
        <v>314</v>
      </c>
      <c r="C157" s="2">
        <v>733.86</v>
      </c>
      <c r="D157" s="7">
        <v>798765</v>
      </c>
      <c r="E157" s="7">
        <f t="shared" si="8"/>
        <v>79.88</v>
      </c>
      <c r="F157" s="7">
        <f t="shared" si="6"/>
        <v>1088</v>
      </c>
      <c r="G157" s="8" t="s">
        <v>327</v>
      </c>
      <c r="H157" s="7">
        <v>0</v>
      </c>
      <c r="I157" s="7">
        <f t="shared" si="7"/>
        <v>0</v>
      </c>
    </row>
    <row r="158" spans="1:9" x14ac:dyDescent="0.5">
      <c r="A158" s="1" t="s">
        <v>313</v>
      </c>
      <c r="B158" s="1" t="s">
        <v>328</v>
      </c>
      <c r="C158" s="2">
        <v>884.37</v>
      </c>
      <c r="D158" s="7">
        <v>619375</v>
      </c>
      <c r="E158" s="7">
        <f t="shared" si="8"/>
        <v>61.94</v>
      </c>
      <c r="F158" s="7">
        <f t="shared" si="6"/>
        <v>700</v>
      </c>
      <c r="G158" s="8" t="s">
        <v>329</v>
      </c>
      <c r="H158" s="7">
        <v>0</v>
      </c>
      <c r="I158" s="7">
        <f t="shared" si="7"/>
        <v>0</v>
      </c>
    </row>
    <row r="159" spans="1:9" x14ac:dyDescent="0.5">
      <c r="A159" s="1" t="s">
        <v>313</v>
      </c>
      <c r="B159" s="1" t="s">
        <v>330</v>
      </c>
      <c r="C159" s="2">
        <v>499.29</v>
      </c>
      <c r="D159" s="7">
        <v>1066062</v>
      </c>
      <c r="E159" s="7">
        <f t="shared" si="8"/>
        <v>106.61</v>
      </c>
      <c r="F159" s="7">
        <f t="shared" si="6"/>
        <v>2135</v>
      </c>
      <c r="G159" s="8" t="s">
        <v>331</v>
      </c>
      <c r="H159" s="7">
        <v>0</v>
      </c>
      <c r="I159" s="7">
        <f t="shared" si="7"/>
        <v>0</v>
      </c>
    </row>
    <row r="160" spans="1:9" x14ac:dyDescent="0.5">
      <c r="A160" s="1" t="s">
        <v>313</v>
      </c>
      <c r="B160" s="1" t="s">
        <v>332</v>
      </c>
      <c r="C160" s="2">
        <v>1644.8</v>
      </c>
      <c r="D160" s="7">
        <v>395017</v>
      </c>
      <c r="E160" s="7">
        <f t="shared" si="8"/>
        <v>39.5</v>
      </c>
      <c r="F160" s="7">
        <f t="shared" si="6"/>
        <v>240</v>
      </c>
      <c r="G160" s="8" t="s">
        <v>333</v>
      </c>
      <c r="H160" s="7">
        <v>0</v>
      </c>
      <c r="I160" s="7">
        <f t="shared" si="7"/>
        <v>0</v>
      </c>
    </row>
    <row r="161" spans="1:9" x14ac:dyDescent="0.5">
      <c r="A161" s="1" t="s">
        <v>313</v>
      </c>
      <c r="B161" s="1" t="s">
        <v>334</v>
      </c>
      <c r="C161" s="2">
        <v>2167.0500000000002</v>
      </c>
      <c r="D161" s="7">
        <v>278384</v>
      </c>
      <c r="E161" s="7">
        <f t="shared" si="8"/>
        <v>27.84</v>
      </c>
      <c r="F161" s="7">
        <f t="shared" si="6"/>
        <v>128</v>
      </c>
      <c r="G161" s="8" t="s">
        <v>335</v>
      </c>
      <c r="H161" s="7">
        <v>0</v>
      </c>
      <c r="I161" s="7">
        <f t="shared" si="7"/>
        <v>0</v>
      </c>
    </row>
    <row r="162" spans="1:9" x14ac:dyDescent="0.5">
      <c r="A162" s="1" t="s">
        <v>313</v>
      </c>
      <c r="B162" s="1" t="s">
        <v>336</v>
      </c>
      <c r="C162" s="2">
        <v>2280.62</v>
      </c>
      <c r="D162" s="7">
        <v>340933</v>
      </c>
      <c r="E162" s="7">
        <f t="shared" si="8"/>
        <v>34.090000000000003</v>
      </c>
      <c r="F162" s="7">
        <f t="shared" si="6"/>
        <v>149</v>
      </c>
      <c r="G162" s="8" t="s">
        <v>337</v>
      </c>
      <c r="H162" s="7">
        <v>0</v>
      </c>
      <c r="I162" s="7">
        <f t="shared" si="7"/>
        <v>0</v>
      </c>
    </row>
    <row r="163" spans="1:9" x14ac:dyDescent="0.5">
      <c r="A163" s="1" t="s">
        <v>313</v>
      </c>
      <c r="B163" s="1" t="s">
        <v>338</v>
      </c>
      <c r="C163" s="2">
        <v>3296.61</v>
      </c>
      <c r="D163" s="7">
        <v>565634</v>
      </c>
      <c r="E163" s="7">
        <f t="shared" si="8"/>
        <v>56.56</v>
      </c>
      <c r="F163" s="7">
        <f t="shared" si="6"/>
        <v>172</v>
      </c>
      <c r="G163" s="8" t="s">
        <v>339</v>
      </c>
      <c r="H163" s="7">
        <v>0</v>
      </c>
      <c r="I163" s="7">
        <f t="shared" si="7"/>
        <v>0</v>
      </c>
    </row>
    <row r="164" spans="1:9" x14ac:dyDescent="0.5">
      <c r="A164" s="1" t="s">
        <v>340</v>
      </c>
      <c r="B164" s="1" t="s">
        <v>342</v>
      </c>
      <c r="C164" s="2">
        <v>49.33</v>
      </c>
      <c r="D164" s="7">
        <v>388564</v>
      </c>
      <c r="E164" s="7">
        <f t="shared" si="8"/>
        <v>38.86</v>
      </c>
      <c r="F164" s="7">
        <f t="shared" si="6"/>
        <v>7877</v>
      </c>
      <c r="G164" s="8" t="s">
        <v>343</v>
      </c>
      <c r="H164" s="7">
        <v>0</v>
      </c>
      <c r="I164" s="7">
        <f t="shared" si="7"/>
        <v>0</v>
      </c>
    </row>
    <row r="165" spans="1:9" x14ac:dyDescent="0.5">
      <c r="A165" s="1" t="s">
        <v>340</v>
      </c>
      <c r="B165" s="1" t="s">
        <v>341</v>
      </c>
      <c r="C165" s="2">
        <v>26.53</v>
      </c>
      <c r="D165" s="7">
        <v>305317</v>
      </c>
      <c r="E165" s="7">
        <f t="shared" si="8"/>
        <v>30.53</v>
      </c>
      <c r="F165" s="7">
        <f t="shared" si="6"/>
        <v>11508</v>
      </c>
      <c r="G165" s="8" t="s">
        <v>344</v>
      </c>
      <c r="H165" s="7">
        <v>0</v>
      </c>
      <c r="I165" s="7">
        <f t="shared" si="7"/>
        <v>0</v>
      </c>
    </row>
    <row r="166" spans="1:9" x14ac:dyDescent="0.5">
      <c r="A166" s="1" t="s">
        <v>340</v>
      </c>
      <c r="B166" s="1" t="s">
        <v>345</v>
      </c>
      <c r="C166" s="2">
        <v>38.15</v>
      </c>
      <c r="D166" s="7">
        <v>670310</v>
      </c>
      <c r="E166" s="7">
        <f t="shared" si="8"/>
        <v>67.03</v>
      </c>
      <c r="F166" s="7">
        <f t="shared" si="6"/>
        <v>17570</v>
      </c>
      <c r="G166" s="8" t="s">
        <v>346</v>
      </c>
      <c r="H166" s="7">
        <v>0</v>
      </c>
      <c r="I166" s="7">
        <f t="shared" si="7"/>
        <v>0</v>
      </c>
    </row>
    <row r="167" spans="1:9" x14ac:dyDescent="0.5">
      <c r="A167" s="1" t="s">
        <v>340</v>
      </c>
      <c r="B167" s="1" t="s">
        <v>347</v>
      </c>
      <c r="C167" s="2">
        <v>505.11</v>
      </c>
      <c r="D167" s="9">
        <f>1534722+306888</f>
        <v>1841610</v>
      </c>
      <c r="E167" s="7">
        <f t="shared" si="8"/>
        <v>184.16</v>
      </c>
      <c r="F167" s="7">
        <f t="shared" si="6"/>
        <v>3646</v>
      </c>
      <c r="G167" s="8" t="s">
        <v>348</v>
      </c>
      <c r="H167" s="7">
        <v>0</v>
      </c>
      <c r="I167" s="7">
        <f t="shared" si="7"/>
        <v>0</v>
      </c>
    </row>
    <row r="168" spans="1:9" x14ac:dyDescent="0.5">
      <c r="A168" s="1" t="s">
        <v>340</v>
      </c>
      <c r="B168" s="1" t="s">
        <v>349</v>
      </c>
      <c r="C168" s="2">
        <v>508.26</v>
      </c>
      <c r="D168" s="7">
        <v>355427</v>
      </c>
      <c r="E168" s="7">
        <f t="shared" si="8"/>
        <v>35.54</v>
      </c>
      <c r="F168" s="7">
        <f t="shared" si="6"/>
        <v>699</v>
      </c>
      <c r="G168" s="8" t="s">
        <v>350</v>
      </c>
      <c r="H168" s="7">
        <v>0</v>
      </c>
      <c r="I168" s="7">
        <f t="shared" si="7"/>
        <v>0</v>
      </c>
    </row>
    <row r="169" spans="1:9" x14ac:dyDescent="0.5">
      <c r="A169" s="1" t="s">
        <v>340</v>
      </c>
      <c r="B169" s="1" t="s">
        <v>351</v>
      </c>
      <c r="C169" s="2">
        <v>1928.2</v>
      </c>
      <c r="D169" s="7">
        <v>1545491</v>
      </c>
      <c r="E169" s="7">
        <f t="shared" si="8"/>
        <v>154.55000000000001</v>
      </c>
      <c r="F169" s="7">
        <f t="shared" si="6"/>
        <v>802</v>
      </c>
      <c r="G169" s="8" t="s">
        <v>352</v>
      </c>
      <c r="H169" s="7">
        <v>0</v>
      </c>
      <c r="I169" s="7">
        <f t="shared" si="7"/>
        <v>0</v>
      </c>
    </row>
    <row r="170" spans="1:9" x14ac:dyDescent="0.5">
      <c r="A170" s="1" t="s">
        <v>340</v>
      </c>
      <c r="B170" s="1" t="s">
        <v>353</v>
      </c>
      <c r="C170" s="2">
        <v>2677.32</v>
      </c>
      <c r="D170" s="7">
        <v>629664</v>
      </c>
      <c r="E170" s="7">
        <f t="shared" si="8"/>
        <v>62.97</v>
      </c>
      <c r="F170" s="7">
        <f t="shared" si="6"/>
        <v>235</v>
      </c>
      <c r="G170" s="8" t="s">
        <v>354</v>
      </c>
      <c r="H170" s="7">
        <v>0</v>
      </c>
      <c r="I170" s="7">
        <f t="shared" si="7"/>
        <v>0</v>
      </c>
    </row>
    <row r="171" spans="1:9" x14ac:dyDescent="0.5">
      <c r="A171" s="1" t="s">
        <v>340</v>
      </c>
      <c r="B171" s="1" t="s">
        <v>355</v>
      </c>
      <c r="C171" s="2">
        <v>142.05000000000001</v>
      </c>
      <c r="D171" s="7">
        <v>66824</v>
      </c>
      <c r="E171" s="7">
        <f t="shared" si="8"/>
        <v>6.68</v>
      </c>
      <c r="F171" s="7">
        <f t="shared" si="6"/>
        <v>470</v>
      </c>
      <c r="G171" s="8" t="s">
        <v>356</v>
      </c>
      <c r="H171" s="7">
        <v>0</v>
      </c>
      <c r="I171" s="7">
        <f t="shared" si="7"/>
        <v>0</v>
      </c>
    </row>
    <row r="172" spans="1:9" x14ac:dyDescent="0.5">
      <c r="A172" s="1" t="s">
        <v>340</v>
      </c>
      <c r="B172" s="1" t="s">
        <v>357</v>
      </c>
      <c r="C172" s="2">
        <v>3644.22</v>
      </c>
      <c r="D172" s="9">
        <f>818847+86235</f>
        <v>905082</v>
      </c>
      <c r="E172" s="7">
        <f t="shared" si="8"/>
        <v>90.51</v>
      </c>
      <c r="F172" s="7">
        <f t="shared" si="6"/>
        <v>248</v>
      </c>
      <c r="G172" s="8" t="s">
        <v>358</v>
      </c>
      <c r="H172" s="7">
        <v>0</v>
      </c>
      <c r="I172" s="7">
        <f t="shared" si="7"/>
        <v>0</v>
      </c>
    </row>
    <row r="173" spans="1:9" x14ac:dyDescent="0.5">
      <c r="A173" s="1" t="s">
        <v>340</v>
      </c>
      <c r="B173" s="1" t="s">
        <v>359</v>
      </c>
      <c r="C173" s="2">
        <v>4113.62</v>
      </c>
      <c r="D173" s="7">
        <v>742496</v>
      </c>
      <c r="E173" s="7">
        <f t="shared" si="8"/>
        <v>74.25</v>
      </c>
      <c r="F173" s="7">
        <f t="shared" si="6"/>
        <v>180</v>
      </c>
      <c r="G173" s="8" t="s">
        <v>360</v>
      </c>
      <c r="H173" s="7">
        <v>0</v>
      </c>
      <c r="I173" s="7">
        <f t="shared" si="7"/>
        <v>0</v>
      </c>
    </row>
    <row r="174" spans="1:9" x14ac:dyDescent="0.5">
      <c r="A174" s="1" t="s">
        <v>365</v>
      </c>
      <c r="B174" s="1" t="s">
        <v>366</v>
      </c>
      <c r="C174" s="2">
        <v>197.81</v>
      </c>
      <c r="D174" s="9">
        <f>962642+546226</f>
        <v>1508868</v>
      </c>
      <c r="E174" s="7">
        <f t="shared" si="8"/>
        <v>150.88999999999999</v>
      </c>
      <c r="F174" s="7">
        <f t="shared" si="6"/>
        <v>7628</v>
      </c>
      <c r="G174" s="8" t="s">
        <v>367</v>
      </c>
      <c r="H174" s="7">
        <v>0</v>
      </c>
      <c r="I174" s="7">
        <f t="shared" si="7"/>
        <v>0</v>
      </c>
    </row>
    <row r="175" spans="1:9" x14ac:dyDescent="0.5">
      <c r="A175" s="1" t="s">
        <v>365</v>
      </c>
      <c r="B175" s="1" t="s">
        <v>368</v>
      </c>
      <c r="C175" s="2">
        <v>154.96</v>
      </c>
      <c r="D175" s="7">
        <v>1061263</v>
      </c>
      <c r="E175" s="7">
        <f t="shared" si="8"/>
        <v>106.13</v>
      </c>
      <c r="F175" s="7">
        <f t="shared" si="6"/>
        <v>6849</v>
      </c>
      <c r="G175" s="8" t="s">
        <v>369</v>
      </c>
      <c r="H175" s="7">
        <v>0</v>
      </c>
      <c r="I175" s="7">
        <f t="shared" si="7"/>
        <v>0</v>
      </c>
    </row>
    <row r="176" spans="1:9" x14ac:dyDescent="0.5">
      <c r="A176" s="1" t="s">
        <v>365</v>
      </c>
      <c r="B176" s="1" t="s">
        <v>370</v>
      </c>
      <c r="C176" s="2">
        <v>198.93</v>
      </c>
      <c r="D176" s="9">
        <f>819439+328812</f>
        <v>1148251</v>
      </c>
      <c r="E176" s="7">
        <f t="shared" si="8"/>
        <v>114.83</v>
      </c>
      <c r="F176" s="7">
        <f t="shared" si="6"/>
        <v>5772</v>
      </c>
      <c r="G176" s="8" t="s">
        <v>371</v>
      </c>
      <c r="H176" s="7">
        <v>0</v>
      </c>
      <c r="I176" s="7">
        <f t="shared" si="7"/>
        <v>0</v>
      </c>
    </row>
    <row r="177" spans="1:9" x14ac:dyDescent="0.5">
      <c r="A177" s="1" t="s">
        <v>365</v>
      </c>
      <c r="B177" s="1" t="s">
        <v>372</v>
      </c>
      <c r="C177" s="2">
        <v>243.02</v>
      </c>
      <c r="D177" s="9">
        <f>1617541+945234</f>
        <v>2562775</v>
      </c>
      <c r="E177" s="7">
        <f t="shared" si="8"/>
        <v>256.27999999999997</v>
      </c>
      <c r="F177" s="7">
        <f t="shared" si="6"/>
        <v>10546</v>
      </c>
      <c r="G177" s="8" t="s">
        <v>373</v>
      </c>
      <c r="H177" s="7">
        <v>0</v>
      </c>
      <c r="I177" s="7">
        <f t="shared" si="7"/>
        <v>0</v>
      </c>
    </row>
    <row r="178" spans="1:9" x14ac:dyDescent="0.5">
      <c r="A178" s="1" t="s">
        <v>365</v>
      </c>
      <c r="B178" s="1" t="s">
        <v>374</v>
      </c>
      <c r="C178" s="2">
        <v>61.16</v>
      </c>
      <c r="D178" s="7">
        <v>197399</v>
      </c>
      <c r="E178" s="7">
        <f t="shared" si="8"/>
        <v>19.739999999999998</v>
      </c>
      <c r="F178" s="7">
        <f t="shared" si="6"/>
        <v>3228</v>
      </c>
      <c r="G178" s="8" t="s">
        <v>375</v>
      </c>
      <c r="H178" s="7">
        <v>0</v>
      </c>
      <c r="I178" s="7">
        <f t="shared" si="7"/>
        <v>0</v>
      </c>
    </row>
    <row r="179" spans="1:9" x14ac:dyDescent="0.5">
      <c r="A179" s="1" t="s">
        <v>365</v>
      </c>
      <c r="B179" s="1" t="s">
        <v>376</v>
      </c>
      <c r="C179" s="2">
        <v>222.2</v>
      </c>
      <c r="D179" s="7">
        <v>555002</v>
      </c>
      <c r="E179" s="7">
        <f t="shared" si="8"/>
        <v>55.5</v>
      </c>
      <c r="F179" s="7">
        <f t="shared" si="6"/>
        <v>2498</v>
      </c>
      <c r="G179" s="8" t="s">
        <v>377</v>
      </c>
      <c r="H179" s="7">
        <v>0</v>
      </c>
      <c r="I179" s="7">
        <f t="shared" si="7"/>
        <v>0</v>
      </c>
    </row>
    <row r="180" spans="1:9" x14ac:dyDescent="0.5">
      <c r="A180" s="1" t="s">
        <v>365</v>
      </c>
      <c r="B180" s="1" t="s">
        <v>378</v>
      </c>
      <c r="C180" s="2">
        <v>1405.59</v>
      </c>
      <c r="D180" s="7">
        <v>702657</v>
      </c>
      <c r="E180" s="7">
        <f t="shared" si="8"/>
        <v>70.27</v>
      </c>
      <c r="F180" s="7">
        <f t="shared" si="6"/>
        <v>500</v>
      </c>
      <c r="G180" s="8" t="s">
        <v>379</v>
      </c>
      <c r="H180" s="7">
        <v>0</v>
      </c>
      <c r="I180" s="7">
        <f t="shared" si="7"/>
        <v>0</v>
      </c>
    </row>
    <row r="181" spans="1:9" x14ac:dyDescent="0.5">
      <c r="A181" s="1" t="s">
        <v>365</v>
      </c>
      <c r="B181" s="1" t="s">
        <v>380</v>
      </c>
      <c r="C181" s="2">
        <v>1042.56</v>
      </c>
      <c r="D181" s="7">
        <v>785242</v>
      </c>
      <c r="E181" s="7">
        <f t="shared" si="8"/>
        <v>78.52</v>
      </c>
      <c r="F181" s="7">
        <f t="shared" si="6"/>
        <v>753</v>
      </c>
      <c r="G181" s="8" t="s">
        <v>381</v>
      </c>
      <c r="H181" s="7">
        <v>0</v>
      </c>
      <c r="I181" s="7">
        <f t="shared" si="7"/>
        <v>0</v>
      </c>
    </row>
    <row r="182" spans="1:9" x14ac:dyDescent="0.5">
      <c r="A182" s="1" t="s">
        <v>365</v>
      </c>
      <c r="B182" s="1" t="s">
        <v>382</v>
      </c>
      <c r="C182" s="2">
        <v>943.19</v>
      </c>
      <c r="D182" s="7">
        <v>730135</v>
      </c>
      <c r="E182" s="7">
        <f t="shared" si="8"/>
        <v>73.010000000000005</v>
      </c>
      <c r="F182" s="7">
        <f t="shared" si="6"/>
        <v>774</v>
      </c>
      <c r="G182" s="8" t="s">
        <v>383</v>
      </c>
      <c r="H182" s="7">
        <v>0</v>
      </c>
      <c r="I182" s="7">
        <f t="shared" si="7"/>
        <v>0</v>
      </c>
    </row>
    <row r="183" spans="1:9" x14ac:dyDescent="0.5">
      <c r="A183" s="1" t="s">
        <v>365</v>
      </c>
      <c r="B183" s="1" t="s">
        <v>384</v>
      </c>
      <c r="C183" s="2">
        <v>996.35</v>
      </c>
      <c r="D183" s="7">
        <v>826031</v>
      </c>
      <c r="E183" s="7">
        <f t="shared" si="8"/>
        <v>82.6</v>
      </c>
      <c r="F183" s="7">
        <f t="shared" si="6"/>
        <v>829</v>
      </c>
      <c r="G183" s="8" t="s">
        <v>385</v>
      </c>
      <c r="H183" s="7">
        <v>0</v>
      </c>
      <c r="I183" s="7">
        <f t="shared" si="7"/>
        <v>0</v>
      </c>
    </row>
    <row r="184" spans="1:9" x14ac:dyDescent="0.5">
      <c r="A184" s="1" t="s">
        <v>365</v>
      </c>
      <c r="B184" s="1" t="s">
        <v>386</v>
      </c>
      <c r="C184" s="2">
        <v>884.59</v>
      </c>
      <c r="D184" s="7">
        <f>1172237+621382</f>
        <v>1793619</v>
      </c>
      <c r="E184" s="7">
        <f t="shared" si="8"/>
        <v>179.36</v>
      </c>
      <c r="F184" s="7">
        <f t="shared" si="6"/>
        <v>2028</v>
      </c>
      <c r="G184" s="8" t="s">
        <v>387</v>
      </c>
      <c r="H184" s="7">
        <v>0</v>
      </c>
      <c r="I184" s="7">
        <f t="shared" si="7"/>
        <v>0</v>
      </c>
    </row>
    <row r="185" spans="1:9" x14ac:dyDescent="0.5">
      <c r="A185" s="1" t="s">
        <v>365</v>
      </c>
      <c r="B185" s="1" t="s">
        <v>388</v>
      </c>
      <c r="C185" s="2">
        <v>1216.83</v>
      </c>
      <c r="D185" s="7">
        <v>729332</v>
      </c>
      <c r="E185" s="7">
        <f t="shared" si="8"/>
        <v>72.930000000000007</v>
      </c>
      <c r="F185" s="7">
        <f t="shared" si="6"/>
        <v>599</v>
      </c>
      <c r="G185" s="8" t="s">
        <v>389</v>
      </c>
      <c r="H185" s="7">
        <v>0</v>
      </c>
      <c r="I185" s="7">
        <f t="shared" si="7"/>
        <v>0</v>
      </c>
    </row>
    <row r="186" spans="1:9" x14ac:dyDescent="0.5">
      <c r="A186" s="1" t="s">
        <v>390</v>
      </c>
      <c r="B186" s="1" t="s">
        <v>391</v>
      </c>
      <c r="C186" s="2">
        <v>84</v>
      </c>
      <c r="D186" s="7">
        <v>1073315</v>
      </c>
      <c r="E186" s="7">
        <f t="shared" si="8"/>
        <v>107.33</v>
      </c>
      <c r="F186" s="7">
        <f t="shared" si="6"/>
        <v>12778</v>
      </c>
      <c r="G186" s="8" t="s">
        <v>392</v>
      </c>
      <c r="H186" s="7">
        <v>0</v>
      </c>
      <c r="I186" s="7">
        <f t="shared" si="7"/>
        <v>0</v>
      </c>
    </row>
    <row r="187" spans="1:9" x14ac:dyDescent="0.5">
      <c r="A187" s="1" t="s">
        <v>390</v>
      </c>
      <c r="B187" s="1" t="s">
        <v>393</v>
      </c>
      <c r="C187" s="2">
        <v>186.82</v>
      </c>
      <c r="D187" s="7">
        <v>582519</v>
      </c>
      <c r="E187" s="7">
        <f t="shared" si="8"/>
        <v>58.25</v>
      </c>
      <c r="F187" s="7">
        <f t="shared" si="6"/>
        <v>3118</v>
      </c>
      <c r="G187" s="8" t="s">
        <v>394</v>
      </c>
      <c r="H187" s="7">
        <v>0</v>
      </c>
      <c r="I187" s="7">
        <f t="shared" si="7"/>
        <v>0</v>
      </c>
    </row>
    <row r="188" spans="1:9" x14ac:dyDescent="0.5">
      <c r="A188" s="1" t="s">
        <v>390</v>
      </c>
      <c r="B188" s="1" t="s">
        <v>395</v>
      </c>
      <c r="C188" s="2">
        <v>73.98</v>
      </c>
      <c r="D188" s="7">
        <v>1036974</v>
      </c>
      <c r="E188" s="7">
        <f t="shared" si="8"/>
        <v>103.7</v>
      </c>
      <c r="F188" s="7">
        <f t="shared" si="6"/>
        <v>14017</v>
      </c>
      <c r="G188" s="8" t="s">
        <v>396</v>
      </c>
      <c r="H188" s="7">
        <v>0</v>
      </c>
      <c r="I188" s="7">
        <f t="shared" si="7"/>
        <v>0</v>
      </c>
    </row>
    <row r="189" spans="1:9" x14ac:dyDescent="0.5">
      <c r="A189" s="1" t="s">
        <v>390</v>
      </c>
      <c r="B189" s="1" t="s">
        <v>397</v>
      </c>
      <c r="C189" s="2">
        <v>274.3</v>
      </c>
      <c r="D189" s="7">
        <v>1036987</v>
      </c>
      <c r="E189" s="7">
        <f t="shared" si="8"/>
        <v>103.7</v>
      </c>
      <c r="F189" s="7">
        <f t="shared" si="6"/>
        <v>3780</v>
      </c>
      <c r="G189" s="8" t="s">
        <v>398</v>
      </c>
      <c r="H189" s="7">
        <v>0</v>
      </c>
      <c r="I189" s="7">
        <f t="shared" si="7"/>
        <v>0</v>
      </c>
    </row>
    <row r="190" spans="1:9" x14ac:dyDescent="0.5">
      <c r="A190" s="1" t="s">
        <v>390</v>
      </c>
      <c r="B190" s="1" t="s">
        <v>399</v>
      </c>
      <c r="C190" s="2">
        <v>669.36</v>
      </c>
      <c r="D190" s="7">
        <v>855920</v>
      </c>
      <c r="E190" s="7">
        <f t="shared" si="8"/>
        <v>85.59</v>
      </c>
      <c r="F190" s="7">
        <f t="shared" si="6"/>
        <v>1279</v>
      </c>
      <c r="G190" s="8" t="s">
        <v>400</v>
      </c>
      <c r="H190" s="7">
        <v>0</v>
      </c>
      <c r="I190" s="7">
        <f t="shared" si="7"/>
        <v>0</v>
      </c>
    </row>
    <row r="191" spans="1:9" x14ac:dyDescent="0.5">
      <c r="A191" s="1" t="s">
        <v>390</v>
      </c>
      <c r="B191" s="1" t="s">
        <v>401</v>
      </c>
      <c r="C191" s="2">
        <v>412.15</v>
      </c>
      <c r="D191" s="7">
        <v>578255</v>
      </c>
      <c r="E191" s="7">
        <f t="shared" si="8"/>
        <v>57.83</v>
      </c>
      <c r="F191" s="7">
        <f t="shared" si="6"/>
        <v>1403</v>
      </c>
      <c r="G191" s="8" t="s">
        <v>402</v>
      </c>
      <c r="H191" s="7">
        <v>0</v>
      </c>
      <c r="I191" s="7">
        <f t="shared" si="7"/>
        <v>0</v>
      </c>
    </row>
    <row r="192" spans="1:9" x14ac:dyDescent="0.5">
      <c r="A192" s="1" t="s">
        <v>404</v>
      </c>
      <c r="B192" s="1" t="s">
        <v>406</v>
      </c>
      <c r="C192" s="2">
        <v>42.68</v>
      </c>
      <c r="D192" s="7">
        <v>642010</v>
      </c>
      <c r="E192" s="7">
        <f t="shared" si="8"/>
        <v>64.2</v>
      </c>
      <c r="F192" s="7">
        <f t="shared" si="6"/>
        <v>15042</v>
      </c>
      <c r="G192" s="8" t="s">
        <v>407</v>
      </c>
      <c r="H192" s="7">
        <v>0</v>
      </c>
      <c r="I192" s="7">
        <f t="shared" si="7"/>
        <v>0</v>
      </c>
    </row>
    <row r="193" spans="1:9" x14ac:dyDescent="0.5">
      <c r="A193" s="1" t="s">
        <v>404</v>
      </c>
      <c r="B193" s="1" t="s">
        <v>408</v>
      </c>
      <c r="C193" s="2">
        <v>137.4</v>
      </c>
      <c r="D193" s="7">
        <v>836157</v>
      </c>
      <c r="E193" s="7">
        <f t="shared" si="8"/>
        <v>83.62</v>
      </c>
      <c r="F193" s="7">
        <f t="shared" si="6"/>
        <v>6086</v>
      </c>
      <c r="G193" s="8" t="s">
        <v>409</v>
      </c>
      <c r="H193" s="7">
        <v>0</v>
      </c>
      <c r="I193" s="7">
        <f t="shared" si="7"/>
        <v>0</v>
      </c>
    </row>
    <row r="194" spans="1:9" x14ac:dyDescent="0.5">
      <c r="A194" s="1" t="s">
        <v>404</v>
      </c>
      <c r="B194" s="1" t="s">
        <v>405</v>
      </c>
      <c r="C194" s="2">
        <v>538.83000000000004</v>
      </c>
      <c r="D194" s="7">
        <v>1526641</v>
      </c>
      <c r="E194" s="7">
        <f t="shared" si="8"/>
        <v>152.66</v>
      </c>
      <c r="F194" s="7">
        <f t="shared" si="6"/>
        <v>2833</v>
      </c>
      <c r="G194" s="8" t="s">
        <v>410</v>
      </c>
      <c r="H194" s="7">
        <v>0</v>
      </c>
      <c r="I194" s="7">
        <f t="shared" si="7"/>
        <v>0</v>
      </c>
    </row>
    <row r="195" spans="1:9" x14ac:dyDescent="0.5">
      <c r="A195" s="1" t="s">
        <v>404</v>
      </c>
      <c r="B195" s="1" t="s">
        <v>411</v>
      </c>
      <c r="C195" s="2">
        <v>188.73</v>
      </c>
      <c r="D195" s="7">
        <v>820790</v>
      </c>
      <c r="E195" s="7">
        <f t="shared" si="8"/>
        <v>82.08</v>
      </c>
      <c r="F195" s="7">
        <f t="shared" ref="F195:F232" si="9">ROUND(D195/C195,0)</f>
        <v>4349</v>
      </c>
      <c r="G195" s="8" t="s">
        <v>412</v>
      </c>
      <c r="H195" s="7">
        <v>0</v>
      </c>
      <c r="I195" s="7">
        <f t="shared" ref="I195:I258" si="10">ROUND(H195/E195,2)</f>
        <v>0</v>
      </c>
    </row>
    <row r="196" spans="1:9" x14ac:dyDescent="0.5">
      <c r="A196" s="1" t="s">
        <v>404</v>
      </c>
      <c r="B196" s="1" t="s">
        <v>413</v>
      </c>
      <c r="C196" s="2">
        <v>292.2</v>
      </c>
      <c r="D196" s="7">
        <v>1264895</v>
      </c>
      <c r="E196" s="7">
        <f t="shared" si="8"/>
        <v>126.49</v>
      </c>
      <c r="F196" s="7">
        <f t="shared" si="9"/>
        <v>4329</v>
      </c>
      <c r="G196" s="8" t="s">
        <v>414</v>
      </c>
      <c r="H196" s="7">
        <v>0</v>
      </c>
      <c r="I196" s="7">
        <f t="shared" si="10"/>
        <v>0</v>
      </c>
    </row>
    <row r="197" spans="1:9" x14ac:dyDescent="0.5">
      <c r="A197" s="1" t="s">
        <v>404</v>
      </c>
      <c r="B197" s="1" t="s">
        <v>415</v>
      </c>
      <c r="C197" s="2">
        <v>951.07</v>
      </c>
      <c r="D197" s="7">
        <v>890214</v>
      </c>
      <c r="E197" s="7">
        <f t="shared" si="8"/>
        <v>89.02</v>
      </c>
      <c r="F197" s="7">
        <f t="shared" si="9"/>
        <v>936</v>
      </c>
      <c r="G197" s="8" t="s">
        <v>416</v>
      </c>
      <c r="H197" s="7">
        <v>0</v>
      </c>
      <c r="I197" s="7">
        <f t="shared" si="10"/>
        <v>0</v>
      </c>
    </row>
    <row r="198" spans="1:9" x14ac:dyDescent="0.5">
      <c r="A198" s="1" t="s">
        <v>404</v>
      </c>
      <c r="B198" s="1" t="s">
        <v>417</v>
      </c>
      <c r="C198" s="2">
        <v>1755.62</v>
      </c>
      <c r="D198" s="7">
        <v>1374491</v>
      </c>
      <c r="E198" s="7">
        <f t="shared" si="8"/>
        <v>137.44999999999999</v>
      </c>
      <c r="F198" s="7">
        <f t="shared" si="9"/>
        <v>783</v>
      </c>
      <c r="G198" s="8" t="s">
        <v>418</v>
      </c>
      <c r="H198" s="7">
        <v>0</v>
      </c>
      <c r="I198" s="7">
        <f t="shared" si="10"/>
        <v>0</v>
      </c>
    </row>
    <row r="199" spans="1:9" x14ac:dyDescent="0.5">
      <c r="A199" s="1" t="s">
        <v>404</v>
      </c>
      <c r="B199" s="1" t="s">
        <v>419</v>
      </c>
      <c r="C199" s="2">
        <v>4997.3500000000004</v>
      </c>
      <c r="D199" s="7">
        <v>1429384</v>
      </c>
      <c r="E199" s="7">
        <f t="shared" si="8"/>
        <v>142.94</v>
      </c>
      <c r="F199" s="7">
        <f t="shared" si="9"/>
        <v>286</v>
      </c>
      <c r="G199" s="8" t="s">
        <v>420</v>
      </c>
      <c r="H199" s="7">
        <v>0</v>
      </c>
      <c r="I199" s="7">
        <f t="shared" si="10"/>
        <v>0</v>
      </c>
    </row>
    <row r="200" spans="1:9" x14ac:dyDescent="0.5">
      <c r="A200" s="1" t="s">
        <v>404</v>
      </c>
      <c r="B200" s="1" t="s">
        <v>421</v>
      </c>
      <c r="C200" s="2">
        <v>2912.09</v>
      </c>
      <c r="D200" s="7">
        <v>1263332</v>
      </c>
      <c r="E200" s="7">
        <f t="shared" si="8"/>
        <v>126.33</v>
      </c>
      <c r="F200" s="7">
        <f t="shared" si="9"/>
        <v>434</v>
      </c>
      <c r="G200" s="8" t="s">
        <v>422</v>
      </c>
      <c r="H200" s="7">
        <v>0</v>
      </c>
      <c r="I200" s="7">
        <f t="shared" si="10"/>
        <v>0</v>
      </c>
    </row>
    <row r="201" spans="1:9" x14ac:dyDescent="0.5">
      <c r="A201" s="1" t="s">
        <v>423</v>
      </c>
      <c r="B201" s="1" t="s">
        <v>425</v>
      </c>
      <c r="C201" s="2">
        <v>41.82</v>
      </c>
      <c r="D201" s="7">
        <v>708829</v>
      </c>
      <c r="E201" s="7">
        <f t="shared" si="8"/>
        <v>70.88</v>
      </c>
      <c r="F201" s="7">
        <f t="shared" si="9"/>
        <v>16950</v>
      </c>
      <c r="G201" s="8" t="s">
        <v>426</v>
      </c>
      <c r="H201" s="7">
        <v>0</v>
      </c>
      <c r="I201" s="7">
        <f t="shared" si="10"/>
        <v>0</v>
      </c>
    </row>
    <row r="202" spans="1:9" x14ac:dyDescent="0.5">
      <c r="A202" s="1" t="s">
        <v>423</v>
      </c>
      <c r="B202" s="1" t="s">
        <v>427</v>
      </c>
      <c r="C202" s="2">
        <v>50.33</v>
      </c>
      <c r="D202" s="7">
        <v>1106214</v>
      </c>
      <c r="E202" s="7">
        <f t="shared" si="8"/>
        <v>110.62</v>
      </c>
      <c r="F202" s="7">
        <f t="shared" si="9"/>
        <v>21979</v>
      </c>
      <c r="G202" s="8" t="s">
        <v>428</v>
      </c>
      <c r="H202" s="7">
        <v>0</v>
      </c>
      <c r="I202" s="7">
        <f t="shared" si="10"/>
        <v>0</v>
      </c>
    </row>
    <row r="203" spans="1:9" x14ac:dyDescent="0.5">
      <c r="A203" s="1" t="s">
        <v>423</v>
      </c>
      <c r="B203" s="1" t="s">
        <v>429</v>
      </c>
      <c r="C203" s="2">
        <v>454.78</v>
      </c>
      <c r="D203" s="7">
        <v>3452460</v>
      </c>
      <c r="E203" s="7">
        <f t="shared" si="8"/>
        <v>345.25</v>
      </c>
      <c r="F203" s="7">
        <f t="shared" si="9"/>
        <v>7591</v>
      </c>
      <c r="G203" s="8" t="s">
        <v>430</v>
      </c>
      <c r="H203" s="7">
        <v>0</v>
      </c>
      <c r="I203" s="7">
        <f t="shared" si="10"/>
        <v>0</v>
      </c>
    </row>
    <row r="204" spans="1:9" x14ac:dyDescent="0.5">
      <c r="A204" s="1" t="s">
        <v>423</v>
      </c>
      <c r="B204" s="1" t="s">
        <v>431</v>
      </c>
      <c r="C204" s="2">
        <v>305.52999999999997</v>
      </c>
      <c r="D204" s="7">
        <v>2019764</v>
      </c>
      <c r="E204" s="7">
        <f t="shared" si="8"/>
        <v>201.98</v>
      </c>
      <c r="F204" s="7">
        <f t="shared" si="9"/>
        <v>6611</v>
      </c>
      <c r="G204" s="8" t="s">
        <v>432</v>
      </c>
      <c r="H204" s="7">
        <v>0</v>
      </c>
      <c r="I204" s="7">
        <f t="shared" si="10"/>
        <v>0</v>
      </c>
    </row>
    <row r="205" spans="1:9" x14ac:dyDescent="0.5">
      <c r="A205" s="1" t="s">
        <v>423</v>
      </c>
      <c r="B205" s="1" t="s">
        <v>433</v>
      </c>
      <c r="C205" s="2">
        <v>84.38</v>
      </c>
      <c r="D205" s="7">
        <v>567851</v>
      </c>
      <c r="E205" s="7">
        <f t="shared" ref="E205:E268" si="11">ROUND(D205/10000,2)</f>
        <v>56.79</v>
      </c>
      <c r="F205" s="7">
        <f t="shared" si="9"/>
        <v>6730</v>
      </c>
      <c r="G205" s="8" t="s">
        <v>434</v>
      </c>
      <c r="H205" s="7">
        <v>0</v>
      </c>
      <c r="I205" s="7">
        <f t="shared" si="10"/>
        <v>0</v>
      </c>
    </row>
    <row r="206" spans="1:9" x14ac:dyDescent="0.5">
      <c r="A206" s="1" t="s">
        <v>423</v>
      </c>
      <c r="B206" s="1" t="s">
        <v>435</v>
      </c>
      <c r="C206" s="2">
        <v>430.77</v>
      </c>
      <c r="D206" s="7">
        <v>3133469</v>
      </c>
      <c r="E206" s="7">
        <f t="shared" si="11"/>
        <v>313.35000000000002</v>
      </c>
      <c r="F206" s="7">
        <f t="shared" si="9"/>
        <v>7274</v>
      </c>
      <c r="G206" s="8" t="s">
        <v>436</v>
      </c>
      <c r="H206" s="7">
        <v>0</v>
      </c>
      <c r="I206" s="7">
        <f t="shared" si="10"/>
        <v>0</v>
      </c>
    </row>
    <row r="207" spans="1:9" x14ac:dyDescent="0.5">
      <c r="A207" s="1" t="s">
        <v>423</v>
      </c>
      <c r="B207" s="1" t="s">
        <v>437</v>
      </c>
      <c r="C207" s="2">
        <v>1447.85</v>
      </c>
      <c r="D207" s="7">
        <v>392606</v>
      </c>
      <c r="E207" s="7">
        <f t="shared" si="11"/>
        <v>39.26</v>
      </c>
      <c r="F207" s="7">
        <f t="shared" si="9"/>
        <v>271</v>
      </c>
      <c r="G207" s="8" t="s">
        <v>438</v>
      </c>
      <c r="H207" s="7">
        <v>0</v>
      </c>
      <c r="I207" s="7">
        <f t="shared" si="10"/>
        <v>0</v>
      </c>
    </row>
    <row r="208" spans="1:9" x14ac:dyDescent="0.5">
      <c r="A208" s="1" t="s">
        <v>423</v>
      </c>
      <c r="B208" s="1" t="s">
        <v>439</v>
      </c>
      <c r="C208" s="2">
        <v>1994.73</v>
      </c>
      <c r="D208" s="7">
        <v>1312778</v>
      </c>
      <c r="E208" s="7">
        <f t="shared" si="11"/>
        <v>131.28</v>
      </c>
      <c r="F208" s="7">
        <f t="shared" si="9"/>
        <v>658</v>
      </c>
      <c r="G208" s="8" t="s">
        <v>440</v>
      </c>
      <c r="H208" s="7">
        <v>0</v>
      </c>
      <c r="I208" s="7">
        <f t="shared" si="10"/>
        <v>0</v>
      </c>
    </row>
    <row r="209" spans="1:9" x14ac:dyDescent="0.5">
      <c r="A209" s="1" t="s">
        <v>423</v>
      </c>
      <c r="B209" s="1" t="s">
        <v>424</v>
      </c>
      <c r="C209" s="2">
        <v>905.79</v>
      </c>
      <c r="D209" s="7">
        <v>1840295</v>
      </c>
      <c r="E209" s="7">
        <f t="shared" si="11"/>
        <v>184.03</v>
      </c>
      <c r="F209" s="7">
        <f t="shared" si="9"/>
        <v>2032</v>
      </c>
      <c r="G209" s="8" t="s">
        <v>441</v>
      </c>
      <c r="H209" s="7">
        <v>0</v>
      </c>
      <c r="I209" s="7">
        <f t="shared" si="10"/>
        <v>0</v>
      </c>
    </row>
    <row r="210" spans="1:9" x14ac:dyDescent="0.5">
      <c r="A210" s="1" t="s">
        <v>423</v>
      </c>
      <c r="B210" s="1" t="s">
        <v>442</v>
      </c>
      <c r="C210" s="2">
        <v>1019.51</v>
      </c>
      <c r="D210" s="7">
        <v>1324044</v>
      </c>
      <c r="E210" s="7">
        <f t="shared" si="11"/>
        <v>132.4</v>
      </c>
      <c r="F210" s="7">
        <f t="shared" si="9"/>
        <v>1299</v>
      </c>
      <c r="G210" s="8" t="s">
        <v>335</v>
      </c>
      <c r="H210" s="7">
        <v>0</v>
      </c>
      <c r="I210" s="7">
        <f t="shared" si="10"/>
        <v>0</v>
      </c>
    </row>
    <row r="211" spans="1:9" x14ac:dyDescent="0.5">
      <c r="A211" s="1" t="s">
        <v>423</v>
      </c>
      <c r="B211" s="1" t="s">
        <v>443</v>
      </c>
      <c r="C211" s="2">
        <v>1342.47</v>
      </c>
      <c r="D211" s="7">
        <v>2269487</v>
      </c>
      <c r="E211" s="7">
        <f t="shared" si="11"/>
        <v>226.95</v>
      </c>
      <c r="F211" s="7">
        <f t="shared" si="9"/>
        <v>1691</v>
      </c>
      <c r="G211" s="8" t="s">
        <v>444</v>
      </c>
      <c r="H211" s="7">
        <v>0</v>
      </c>
      <c r="I211" s="7">
        <f t="shared" si="10"/>
        <v>0</v>
      </c>
    </row>
    <row r="212" spans="1:9" x14ac:dyDescent="0.5">
      <c r="A212" s="1" t="s">
        <v>423</v>
      </c>
      <c r="B212" s="1" t="s">
        <v>445</v>
      </c>
      <c r="C212" s="2">
        <v>1036.3399999999999</v>
      </c>
      <c r="D212" s="7">
        <v>1993591</v>
      </c>
      <c r="E212" s="7">
        <f t="shared" si="11"/>
        <v>199.36</v>
      </c>
      <c r="F212" s="7">
        <f t="shared" si="9"/>
        <v>1924</v>
      </c>
      <c r="G212" s="8" t="s">
        <v>446</v>
      </c>
      <c r="H212" s="7">
        <v>0</v>
      </c>
      <c r="I212" s="7">
        <f t="shared" si="10"/>
        <v>0</v>
      </c>
    </row>
    <row r="213" spans="1:9" x14ac:dyDescent="0.5">
      <c r="A213" s="1" t="s">
        <v>423</v>
      </c>
      <c r="B213" s="1" t="s">
        <v>447</v>
      </c>
      <c r="C213" s="2">
        <v>2122.8200000000002</v>
      </c>
      <c r="D213" s="7">
        <v>441040</v>
      </c>
      <c r="E213" s="7">
        <f t="shared" si="11"/>
        <v>44.1</v>
      </c>
      <c r="F213" s="7">
        <f t="shared" si="9"/>
        <v>208</v>
      </c>
      <c r="G213" s="8" t="s">
        <v>448</v>
      </c>
      <c r="H213" s="7">
        <v>0</v>
      </c>
      <c r="I213" s="7">
        <f t="shared" si="10"/>
        <v>0</v>
      </c>
    </row>
    <row r="214" spans="1:9" x14ac:dyDescent="0.5">
      <c r="A214" s="1" t="s">
        <v>423</v>
      </c>
      <c r="B214" s="1" t="s">
        <v>449</v>
      </c>
      <c r="C214" s="2">
        <v>948.24</v>
      </c>
      <c r="D214" s="7">
        <v>457313</v>
      </c>
      <c r="E214" s="7">
        <f t="shared" si="11"/>
        <v>45.73</v>
      </c>
      <c r="F214" s="7">
        <f t="shared" si="9"/>
        <v>482</v>
      </c>
      <c r="G214" s="8" t="s">
        <v>450</v>
      </c>
      <c r="H214" s="7">
        <v>0</v>
      </c>
      <c r="I214" s="7">
        <f t="shared" si="10"/>
        <v>0</v>
      </c>
    </row>
    <row r="215" spans="1:9" x14ac:dyDescent="0.5">
      <c r="A215" s="1" t="s">
        <v>423</v>
      </c>
      <c r="B215" s="1" t="s">
        <v>451</v>
      </c>
      <c r="C215" s="2">
        <v>2225.92</v>
      </c>
      <c r="D215" s="7">
        <v>527683</v>
      </c>
      <c r="E215" s="7">
        <f t="shared" si="11"/>
        <v>52.77</v>
      </c>
      <c r="F215" s="7">
        <f t="shared" si="9"/>
        <v>237</v>
      </c>
      <c r="G215" s="8" t="s">
        <v>249</v>
      </c>
      <c r="H215" s="7">
        <v>0</v>
      </c>
      <c r="I215" s="7">
        <f t="shared" si="10"/>
        <v>0</v>
      </c>
    </row>
    <row r="216" spans="1:9" x14ac:dyDescent="0.5">
      <c r="A216" s="1" t="s">
        <v>423</v>
      </c>
      <c r="B216" s="1" t="s">
        <v>452</v>
      </c>
      <c r="C216" s="2">
        <v>1994.88</v>
      </c>
      <c r="D216" s="7">
        <v>345671</v>
      </c>
      <c r="E216" s="7">
        <f t="shared" si="11"/>
        <v>34.57</v>
      </c>
      <c r="F216" s="7">
        <f t="shared" si="9"/>
        <v>173</v>
      </c>
      <c r="G216" s="8" t="s">
        <v>453</v>
      </c>
      <c r="H216" s="7">
        <v>0</v>
      </c>
      <c r="I216" s="7">
        <f t="shared" si="10"/>
        <v>0</v>
      </c>
    </row>
    <row r="217" spans="1:9" x14ac:dyDescent="0.5">
      <c r="A217" s="1" t="s">
        <v>454</v>
      </c>
      <c r="B217" s="1" t="s">
        <v>455</v>
      </c>
      <c r="C217" s="2">
        <v>20.46</v>
      </c>
      <c r="D217" s="7">
        <v>662030</v>
      </c>
      <c r="E217" s="7">
        <f t="shared" si="11"/>
        <v>66.2</v>
      </c>
      <c r="F217" s="7">
        <f t="shared" si="9"/>
        <v>32357</v>
      </c>
      <c r="G217" s="7" t="s">
        <v>456</v>
      </c>
      <c r="H217" s="7">
        <v>0</v>
      </c>
      <c r="I217" s="7">
        <f t="shared" si="10"/>
        <v>0</v>
      </c>
    </row>
    <row r="218" spans="1:9" x14ac:dyDescent="0.5">
      <c r="A218" s="1" t="s">
        <v>454</v>
      </c>
      <c r="B218" s="1" t="s">
        <v>457</v>
      </c>
      <c r="C218" s="2">
        <v>54.76</v>
      </c>
      <c r="D218" s="7">
        <v>1113078</v>
      </c>
      <c r="E218" s="7">
        <f t="shared" si="11"/>
        <v>111.31</v>
      </c>
      <c r="F218" s="7">
        <f t="shared" si="9"/>
        <v>20326</v>
      </c>
      <c r="G218" s="7" t="s">
        <v>458</v>
      </c>
      <c r="H218" s="7">
        <v>0</v>
      </c>
      <c r="I218" s="7">
        <f t="shared" si="10"/>
        <v>0</v>
      </c>
    </row>
    <row r="219" spans="1:9" x14ac:dyDescent="0.5">
      <c r="A219" s="1" t="s">
        <v>454</v>
      </c>
      <c r="B219" s="1" t="s">
        <v>459</v>
      </c>
      <c r="C219" s="2">
        <v>38.299999999999997</v>
      </c>
      <c r="D219" s="7">
        <v>693051</v>
      </c>
      <c r="E219" s="7">
        <f t="shared" si="11"/>
        <v>69.31</v>
      </c>
      <c r="F219" s="7">
        <f t="shared" si="9"/>
        <v>18095</v>
      </c>
      <c r="G219" s="7" t="s">
        <v>460</v>
      </c>
      <c r="H219" s="7">
        <v>0</v>
      </c>
      <c r="I219" s="7">
        <f t="shared" si="10"/>
        <v>0</v>
      </c>
    </row>
    <row r="220" spans="1:9" x14ac:dyDescent="0.5">
      <c r="A220" s="1" t="s">
        <v>454</v>
      </c>
      <c r="B220" s="1" t="s">
        <v>461</v>
      </c>
      <c r="C220" s="2">
        <v>37.369999999999997</v>
      </c>
      <c r="D220" s="7">
        <v>975707</v>
      </c>
      <c r="E220" s="7">
        <f t="shared" si="11"/>
        <v>97.57</v>
      </c>
      <c r="F220" s="7">
        <f t="shared" si="9"/>
        <v>26109</v>
      </c>
      <c r="G220" s="7" t="s">
        <v>462</v>
      </c>
      <c r="H220" s="7">
        <v>0</v>
      </c>
      <c r="I220" s="7">
        <f t="shared" si="10"/>
        <v>0</v>
      </c>
    </row>
    <row r="221" spans="1:9" x14ac:dyDescent="0.5">
      <c r="A221" s="1" t="s">
        <v>454</v>
      </c>
      <c r="B221" s="1" t="s">
        <v>463</v>
      </c>
      <c r="C221" s="2">
        <v>54.83</v>
      </c>
      <c r="D221" s="7">
        <v>1239800</v>
      </c>
      <c r="E221" s="7">
        <f t="shared" si="11"/>
        <v>123.98</v>
      </c>
      <c r="F221" s="7">
        <f t="shared" si="9"/>
        <v>22612</v>
      </c>
      <c r="G221" s="7" t="s">
        <v>464</v>
      </c>
      <c r="H221" s="7">
        <v>0</v>
      </c>
      <c r="I221" s="7">
        <f t="shared" si="10"/>
        <v>0</v>
      </c>
    </row>
    <row r="222" spans="1:9" x14ac:dyDescent="0.5">
      <c r="A222" s="1" t="s">
        <v>454</v>
      </c>
      <c r="B222" s="1" t="s">
        <v>465</v>
      </c>
      <c r="C222" s="2">
        <v>23.48</v>
      </c>
      <c r="D222" s="7">
        <v>757498</v>
      </c>
      <c r="E222" s="7">
        <f t="shared" si="11"/>
        <v>75.75</v>
      </c>
      <c r="F222" s="7">
        <f t="shared" si="9"/>
        <v>32261</v>
      </c>
      <c r="G222" s="7" t="s">
        <v>466</v>
      </c>
      <c r="H222" s="7">
        <v>0</v>
      </c>
      <c r="I222" s="7">
        <f t="shared" si="10"/>
        <v>0</v>
      </c>
    </row>
    <row r="223" spans="1:9" x14ac:dyDescent="0.5">
      <c r="A223" s="1" t="s">
        <v>454</v>
      </c>
      <c r="B223" s="1" t="s">
        <v>467</v>
      </c>
      <c r="C223" s="2">
        <v>60.73</v>
      </c>
      <c r="D223" s="7">
        <v>1242548</v>
      </c>
      <c r="E223" s="7">
        <f t="shared" si="11"/>
        <v>124.25</v>
      </c>
      <c r="F223" s="7">
        <f t="shared" si="9"/>
        <v>20460</v>
      </c>
      <c r="G223" s="7" t="s">
        <v>468</v>
      </c>
      <c r="H223" s="7">
        <v>0</v>
      </c>
      <c r="I223" s="7">
        <f t="shared" si="10"/>
        <v>0</v>
      </c>
    </row>
    <row r="224" spans="1:9" x14ac:dyDescent="0.5">
      <c r="A224" s="1" t="s">
        <v>454</v>
      </c>
      <c r="B224" s="1" t="s">
        <v>469</v>
      </c>
      <c r="C224" s="2">
        <v>371.68</v>
      </c>
      <c r="D224" s="7">
        <v>2653489</v>
      </c>
      <c r="E224" s="7">
        <f t="shared" si="11"/>
        <v>265.35000000000002</v>
      </c>
      <c r="F224" s="7">
        <f t="shared" si="9"/>
        <v>7139</v>
      </c>
      <c r="G224" s="7" t="s">
        <v>470</v>
      </c>
      <c r="H224" s="7">
        <v>0</v>
      </c>
      <c r="I224" s="7">
        <f t="shared" si="10"/>
        <v>0</v>
      </c>
    </row>
    <row r="225" spans="1:9" x14ac:dyDescent="0.5">
      <c r="A225" s="1" t="s">
        <v>454</v>
      </c>
      <c r="B225" s="1" t="s">
        <v>471</v>
      </c>
      <c r="C225" s="2">
        <v>270.99</v>
      </c>
      <c r="D225" s="7">
        <v>2235218</v>
      </c>
      <c r="E225" s="7">
        <f t="shared" si="11"/>
        <v>223.52</v>
      </c>
      <c r="F225" s="7">
        <f t="shared" si="9"/>
        <v>8248</v>
      </c>
      <c r="G225" s="7" t="s">
        <v>472</v>
      </c>
      <c r="H225" s="7">
        <v>0</v>
      </c>
      <c r="I225" s="7">
        <f t="shared" si="10"/>
        <v>0</v>
      </c>
    </row>
    <row r="226" spans="1:9" x14ac:dyDescent="0.5">
      <c r="A226" s="1" t="s">
        <v>454</v>
      </c>
      <c r="B226" s="1" t="s">
        <v>473</v>
      </c>
      <c r="C226" s="2">
        <v>458.8</v>
      </c>
      <c r="D226" s="7">
        <v>1834258</v>
      </c>
      <c r="E226" s="7">
        <f t="shared" si="11"/>
        <v>183.43</v>
      </c>
      <c r="F226" s="7">
        <f t="shared" si="9"/>
        <v>3998</v>
      </c>
      <c r="G226" s="7" t="s">
        <v>474</v>
      </c>
      <c r="H226" s="7">
        <v>0</v>
      </c>
      <c r="I226" s="7">
        <f t="shared" si="10"/>
        <v>0</v>
      </c>
    </row>
    <row r="227" spans="1:9" x14ac:dyDescent="0.5">
      <c r="A227" s="1" t="s">
        <v>454</v>
      </c>
      <c r="B227" s="1" t="s">
        <v>475</v>
      </c>
      <c r="C227" s="2">
        <v>1210.4100000000001</v>
      </c>
      <c r="D227" s="7">
        <v>5681512</v>
      </c>
      <c r="E227" s="7">
        <f t="shared" si="11"/>
        <v>568.15</v>
      </c>
      <c r="F227" s="7">
        <f t="shared" si="9"/>
        <v>4694</v>
      </c>
      <c r="G227" s="7" t="s">
        <v>476</v>
      </c>
      <c r="H227" s="7">
        <v>0</v>
      </c>
      <c r="I227" s="7">
        <f t="shared" si="10"/>
        <v>0</v>
      </c>
    </row>
    <row r="228" spans="1:9" x14ac:dyDescent="0.5">
      <c r="A228" s="1" t="s">
        <v>454</v>
      </c>
      <c r="B228" s="1" t="s">
        <v>477</v>
      </c>
      <c r="C228" s="2">
        <v>586.04999999999995</v>
      </c>
      <c r="D228" s="7">
        <v>822776</v>
      </c>
      <c r="E228" s="7">
        <f t="shared" si="11"/>
        <v>82.28</v>
      </c>
      <c r="F228" s="7">
        <f t="shared" si="9"/>
        <v>1404</v>
      </c>
      <c r="G228" s="7" t="s">
        <v>478</v>
      </c>
      <c r="H228" s="7">
        <v>0</v>
      </c>
      <c r="I228" s="7">
        <f t="shared" si="10"/>
        <v>0</v>
      </c>
    </row>
    <row r="229" spans="1:9" x14ac:dyDescent="0.5">
      <c r="A229" s="1" t="s">
        <v>454</v>
      </c>
      <c r="B229" s="1" t="s">
        <v>479</v>
      </c>
      <c r="C229" s="2">
        <v>604.71</v>
      </c>
      <c r="D229" s="7">
        <v>1909713</v>
      </c>
      <c r="E229" s="7">
        <f t="shared" si="11"/>
        <v>190.97</v>
      </c>
      <c r="F229" s="7">
        <f t="shared" si="9"/>
        <v>3158</v>
      </c>
      <c r="G229" s="7" t="s">
        <v>480</v>
      </c>
      <c r="H229" s="7">
        <v>0</v>
      </c>
      <c r="I229" s="7">
        <f t="shared" si="10"/>
        <v>0</v>
      </c>
    </row>
    <row r="230" spans="1:9" x14ac:dyDescent="0.5">
      <c r="A230" s="1" t="s">
        <v>454</v>
      </c>
      <c r="B230" s="1" t="s">
        <v>481</v>
      </c>
      <c r="C230" s="2">
        <v>675.54</v>
      </c>
      <c r="D230" s="7">
        <v>1271424</v>
      </c>
      <c r="E230" s="7">
        <f t="shared" si="11"/>
        <v>127.14</v>
      </c>
      <c r="F230" s="7">
        <f t="shared" si="9"/>
        <v>1882</v>
      </c>
      <c r="G230" s="7" t="s">
        <v>482</v>
      </c>
      <c r="H230" s="7">
        <v>0</v>
      </c>
      <c r="I230" s="7">
        <f t="shared" si="10"/>
        <v>0</v>
      </c>
    </row>
    <row r="231" spans="1:9" x14ac:dyDescent="0.5">
      <c r="A231" s="1" t="s">
        <v>454</v>
      </c>
      <c r="B231" s="1" t="s">
        <v>483</v>
      </c>
      <c r="C231" s="2">
        <v>687.39</v>
      </c>
      <c r="D231" s="7">
        <v>1140872</v>
      </c>
      <c r="E231" s="7">
        <f t="shared" si="11"/>
        <v>114.09</v>
      </c>
      <c r="F231" s="7">
        <f t="shared" si="9"/>
        <v>1660</v>
      </c>
      <c r="G231" s="7" t="s">
        <v>484</v>
      </c>
      <c r="H231" s="7">
        <v>0</v>
      </c>
      <c r="I231" s="7">
        <f t="shared" si="10"/>
        <v>0</v>
      </c>
    </row>
    <row r="232" spans="1:9" x14ac:dyDescent="0.5">
      <c r="A232" s="1" t="s">
        <v>454</v>
      </c>
      <c r="B232" s="1" t="s">
        <v>485</v>
      </c>
      <c r="C232" s="2">
        <v>1185.49</v>
      </c>
      <c r="D232" s="7">
        <v>637921</v>
      </c>
      <c r="E232" s="7">
        <f t="shared" si="11"/>
        <v>63.79</v>
      </c>
      <c r="F232" s="7">
        <f t="shared" si="9"/>
        <v>538</v>
      </c>
      <c r="G232" s="7" t="s">
        <v>486</v>
      </c>
      <c r="H232" s="7">
        <v>0</v>
      </c>
      <c r="I232" s="7">
        <f t="shared" si="10"/>
        <v>0</v>
      </c>
    </row>
    <row r="233" spans="1:9" x14ac:dyDescent="0.5">
      <c r="A233" s="1" t="s">
        <v>512</v>
      </c>
      <c r="B233" s="1" t="s">
        <v>514</v>
      </c>
      <c r="C233" s="2">
        <v>443.8</v>
      </c>
      <c r="D233" s="7">
        <v>1097430</v>
      </c>
      <c r="E233" s="7">
        <f t="shared" si="11"/>
        <v>109.74</v>
      </c>
      <c r="F233" s="7">
        <f t="shared" ref="F233:F250" si="12">ROUND(D233/C233,0)</f>
        <v>2473</v>
      </c>
      <c r="G233" s="8" t="s">
        <v>515</v>
      </c>
      <c r="H233" s="7">
        <v>0</v>
      </c>
      <c r="I233" s="7">
        <f t="shared" si="10"/>
        <v>0</v>
      </c>
    </row>
    <row r="234" spans="1:9" x14ac:dyDescent="0.5">
      <c r="A234" s="1" t="s">
        <v>512</v>
      </c>
      <c r="B234" s="1" t="s">
        <v>516</v>
      </c>
      <c r="C234" s="2">
        <v>168.4</v>
      </c>
      <c r="D234" s="7">
        <v>1390679</v>
      </c>
      <c r="E234" s="7">
        <f t="shared" si="11"/>
        <v>139.07</v>
      </c>
      <c r="F234" s="7">
        <f t="shared" si="12"/>
        <v>8258</v>
      </c>
      <c r="G234" s="8" t="s">
        <v>517</v>
      </c>
      <c r="H234" s="7">
        <v>0</v>
      </c>
      <c r="I234" s="7">
        <f t="shared" si="10"/>
        <v>0</v>
      </c>
    </row>
    <row r="235" spans="1:9" x14ac:dyDescent="0.5">
      <c r="A235" s="1" t="s">
        <v>512</v>
      </c>
      <c r="B235" s="1" t="s">
        <v>518</v>
      </c>
      <c r="C235" s="2">
        <v>615.29999999999995</v>
      </c>
      <c r="D235" s="7">
        <v>811178</v>
      </c>
      <c r="E235" s="7">
        <f t="shared" si="11"/>
        <v>81.12</v>
      </c>
      <c r="F235" s="7">
        <f t="shared" si="12"/>
        <v>1318</v>
      </c>
      <c r="G235" s="8" t="s">
        <v>519</v>
      </c>
      <c r="H235" s="7">
        <v>0</v>
      </c>
      <c r="I235" s="7">
        <f t="shared" si="10"/>
        <v>0</v>
      </c>
    </row>
    <row r="236" spans="1:9" x14ac:dyDescent="0.5">
      <c r="A236" s="1" t="s">
        <v>512</v>
      </c>
      <c r="B236" s="1" t="s">
        <v>520</v>
      </c>
      <c r="C236" s="2">
        <v>92.4</v>
      </c>
      <c r="D236" s="7">
        <v>238945</v>
      </c>
      <c r="E236" s="7">
        <f t="shared" si="11"/>
        <v>23.89</v>
      </c>
      <c r="F236" s="7">
        <f t="shared" si="12"/>
        <v>2586</v>
      </c>
      <c r="G236" s="8" t="s">
        <v>521</v>
      </c>
      <c r="H236" s="7">
        <v>0</v>
      </c>
      <c r="I236" s="7">
        <f t="shared" si="10"/>
        <v>0</v>
      </c>
    </row>
    <row r="237" spans="1:9" x14ac:dyDescent="0.5">
      <c r="A237" s="1" t="s">
        <v>512</v>
      </c>
      <c r="B237" s="1" t="s">
        <v>513</v>
      </c>
      <c r="C237" s="2">
        <v>736.8</v>
      </c>
      <c r="D237" s="7">
        <v>413515</v>
      </c>
      <c r="E237" s="7">
        <f t="shared" si="11"/>
        <v>41.35</v>
      </c>
      <c r="F237" s="7">
        <f t="shared" si="12"/>
        <v>561</v>
      </c>
      <c r="G237" s="8" t="s">
        <v>522</v>
      </c>
      <c r="H237" s="7">
        <v>0</v>
      </c>
      <c r="I237" s="7">
        <f t="shared" si="10"/>
        <v>0</v>
      </c>
    </row>
    <row r="238" spans="1:9" x14ac:dyDescent="0.5">
      <c r="A238" s="1" t="s">
        <v>512</v>
      </c>
      <c r="B238" s="1" t="s">
        <v>523</v>
      </c>
      <c r="C238" s="2">
        <v>341.5</v>
      </c>
      <c r="D238" s="7">
        <v>1120185</v>
      </c>
      <c r="E238" s="7">
        <f t="shared" si="11"/>
        <v>112.02</v>
      </c>
      <c r="F238" s="7">
        <f t="shared" si="12"/>
        <v>3280</v>
      </c>
      <c r="G238" s="8" t="s">
        <v>524</v>
      </c>
      <c r="H238" s="7">
        <v>0</v>
      </c>
      <c r="I238" s="7">
        <f t="shared" si="10"/>
        <v>0</v>
      </c>
    </row>
    <row r="239" spans="1:9" x14ac:dyDescent="0.5">
      <c r="A239" s="1" t="s">
        <v>512</v>
      </c>
      <c r="B239" s="1" t="s">
        <v>525</v>
      </c>
      <c r="C239" s="2">
        <v>2233.5</v>
      </c>
      <c r="D239" s="7">
        <v>769997</v>
      </c>
      <c r="E239" s="7">
        <f t="shared" si="11"/>
        <v>77</v>
      </c>
      <c r="F239" s="7">
        <f t="shared" si="12"/>
        <v>345</v>
      </c>
      <c r="G239" s="8" t="s">
        <v>526</v>
      </c>
      <c r="H239" s="7">
        <v>0</v>
      </c>
      <c r="I239" s="7">
        <f t="shared" si="10"/>
        <v>0</v>
      </c>
    </row>
    <row r="240" spans="1:9" x14ac:dyDescent="0.5">
      <c r="A240" s="1" t="s">
        <v>512</v>
      </c>
      <c r="B240" s="1" t="s">
        <v>527</v>
      </c>
      <c r="C240" s="2">
        <v>2449.1</v>
      </c>
      <c r="D240" s="7">
        <v>500327</v>
      </c>
      <c r="E240" s="7">
        <f t="shared" si="11"/>
        <v>50.03</v>
      </c>
      <c r="F240" s="7">
        <f t="shared" si="12"/>
        <v>204</v>
      </c>
      <c r="G240" s="8" t="s">
        <v>528</v>
      </c>
      <c r="H240" s="7">
        <v>0</v>
      </c>
      <c r="I240" s="7">
        <f t="shared" si="10"/>
        <v>0</v>
      </c>
    </row>
    <row r="241" spans="1:9" x14ac:dyDescent="0.5">
      <c r="A241" s="1" t="s">
        <v>512</v>
      </c>
      <c r="B241" s="1" t="s">
        <v>529</v>
      </c>
      <c r="C241" s="2">
        <v>3112.1</v>
      </c>
      <c r="D241" s="7">
        <v>633880</v>
      </c>
      <c r="E241" s="7">
        <f t="shared" si="11"/>
        <v>63.39</v>
      </c>
      <c r="F241" s="7">
        <f t="shared" si="12"/>
        <v>204</v>
      </c>
      <c r="G241" s="8" t="s">
        <v>530</v>
      </c>
      <c r="H241" s="7">
        <v>0</v>
      </c>
      <c r="I241" s="7">
        <f t="shared" si="10"/>
        <v>0</v>
      </c>
    </row>
    <row r="242" spans="1:9" x14ac:dyDescent="0.5">
      <c r="A242" s="1" t="s">
        <v>512</v>
      </c>
      <c r="B242" s="1" t="s">
        <v>531</v>
      </c>
      <c r="C242" s="2">
        <v>4606</v>
      </c>
      <c r="D242" s="7">
        <v>258345</v>
      </c>
      <c r="E242" s="7">
        <f t="shared" si="11"/>
        <v>25.83</v>
      </c>
      <c r="F242" s="7">
        <f t="shared" si="12"/>
        <v>56</v>
      </c>
      <c r="G242" s="8" t="s">
        <v>532</v>
      </c>
      <c r="H242" s="7">
        <v>0</v>
      </c>
      <c r="I242" s="7">
        <f t="shared" si="10"/>
        <v>0</v>
      </c>
    </row>
    <row r="243" spans="1:9" x14ac:dyDescent="0.5">
      <c r="A243" s="1" t="s">
        <v>512</v>
      </c>
      <c r="B243" s="1" t="s">
        <v>533</v>
      </c>
      <c r="C243" s="2">
        <v>2976.1</v>
      </c>
      <c r="D243" s="7">
        <v>183789</v>
      </c>
      <c r="E243" s="7">
        <f t="shared" si="11"/>
        <v>18.38</v>
      </c>
      <c r="F243" s="7">
        <f t="shared" si="12"/>
        <v>62</v>
      </c>
      <c r="G243" s="8" t="s">
        <v>534</v>
      </c>
      <c r="H243" s="7">
        <v>0</v>
      </c>
      <c r="I243" s="7">
        <f t="shared" si="10"/>
        <v>0</v>
      </c>
    </row>
    <row r="244" spans="1:9" x14ac:dyDescent="0.5">
      <c r="A244" s="1" t="s">
        <v>512</v>
      </c>
      <c r="B244" s="1" t="s">
        <v>535</v>
      </c>
      <c r="C244" s="2">
        <v>3843.2</v>
      </c>
      <c r="D244" s="7">
        <v>444314</v>
      </c>
      <c r="E244" s="7">
        <f t="shared" si="11"/>
        <v>44.43</v>
      </c>
      <c r="F244" s="7">
        <f t="shared" si="12"/>
        <v>116</v>
      </c>
      <c r="G244" s="8" t="s">
        <v>536</v>
      </c>
      <c r="H244" s="7">
        <v>0</v>
      </c>
      <c r="I244" s="7">
        <f t="shared" si="10"/>
        <v>0</v>
      </c>
    </row>
    <row r="245" spans="1:9" x14ac:dyDescent="0.5">
      <c r="A245" s="1" t="s">
        <v>512</v>
      </c>
      <c r="B245" s="1" t="s">
        <v>537</v>
      </c>
      <c r="C245" s="2">
        <v>3138.9</v>
      </c>
      <c r="D245" s="7">
        <v>420409</v>
      </c>
      <c r="E245" s="7">
        <f t="shared" si="11"/>
        <v>42.04</v>
      </c>
      <c r="F245" s="7">
        <f t="shared" si="12"/>
        <v>134</v>
      </c>
      <c r="G245" s="8" t="s">
        <v>538</v>
      </c>
      <c r="H245" s="7">
        <v>0</v>
      </c>
      <c r="I245" s="7">
        <f t="shared" si="10"/>
        <v>0</v>
      </c>
    </row>
    <row r="246" spans="1:9" x14ac:dyDescent="0.5">
      <c r="A246" s="1" t="s">
        <v>512</v>
      </c>
      <c r="B246" s="1" t="s">
        <v>539</v>
      </c>
      <c r="C246" s="2">
        <v>3171.3</v>
      </c>
      <c r="D246" s="7">
        <v>176245</v>
      </c>
      <c r="E246" s="7">
        <f t="shared" si="11"/>
        <v>17.62</v>
      </c>
      <c r="F246" s="7">
        <f t="shared" si="12"/>
        <v>56</v>
      </c>
      <c r="G246" s="8" t="s">
        <v>540</v>
      </c>
      <c r="H246" s="7">
        <v>0</v>
      </c>
      <c r="I246" s="7">
        <f t="shared" si="10"/>
        <v>0</v>
      </c>
    </row>
    <row r="247" spans="1:9" x14ac:dyDescent="0.5">
      <c r="A247" s="1" t="s">
        <v>512</v>
      </c>
      <c r="B247" s="1" t="s">
        <v>541</v>
      </c>
      <c r="C247" s="2">
        <v>5661.4</v>
      </c>
      <c r="D247" s="7">
        <v>179828</v>
      </c>
      <c r="E247" s="7">
        <f t="shared" si="11"/>
        <v>17.98</v>
      </c>
      <c r="F247" s="7">
        <f t="shared" si="12"/>
        <v>32</v>
      </c>
      <c r="G247" s="8" t="s">
        <v>542</v>
      </c>
      <c r="H247" s="7">
        <v>0</v>
      </c>
      <c r="I247" s="7">
        <f t="shared" si="10"/>
        <v>0</v>
      </c>
    </row>
    <row r="248" spans="1:9" x14ac:dyDescent="0.5">
      <c r="A248" s="1" t="s">
        <v>512</v>
      </c>
      <c r="B248" s="1" t="s">
        <v>543</v>
      </c>
      <c r="C248" s="2">
        <v>3096.3</v>
      </c>
      <c r="D248" s="7">
        <v>182725</v>
      </c>
      <c r="E248" s="7">
        <f t="shared" si="11"/>
        <v>18.27</v>
      </c>
      <c r="F248" s="7">
        <f t="shared" si="12"/>
        <v>59</v>
      </c>
      <c r="G248" s="8" t="s">
        <v>544</v>
      </c>
      <c r="H248" s="7">
        <v>0</v>
      </c>
      <c r="I248" s="7">
        <f t="shared" si="10"/>
        <v>0</v>
      </c>
    </row>
    <row r="249" spans="1:9" x14ac:dyDescent="0.5">
      <c r="A249" s="1" t="s">
        <v>512</v>
      </c>
      <c r="B249" s="1" t="s">
        <v>545</v>
      </c>
      <c r="C249" s="2">
        <v>8891.2999999999993</v>
      </c>
      <c r="D249" s="7">
        <v>463358</v>
      </c>
      <c r="E249" s="7">
        <f t="shared" si="11"/>
        <v>46.34</v>
      </c>
      <c r="F249" s="7">
        <f t="shared" si="12"/>
        <v>52</v>
      </c>
      <c r="G249" s="8" t="s">
        <v>546</v>
      </c>
      <c r="H249" s="7">
        <v>0</v>
      </c>
      <c r="I249" s="7">
        <f t="shared" si="10"/>
        <v>0</v>
      </c>
    </row>
    <row r="250" spans="1:9" x14ac:dyDescent="0.5">
      <c r="A250" s="1" t="s">
        <v>512</v>
      </c>
      <c r="B250" s="1" t="s">
        <v>547</v>
      </c>
      <c r="C250" s="2">
        <v>7499.2</v>
      </c>
      <c r="D250" s="7">
        <v>724705</v>
      </c>
      <c r="E250" s="7">
        <f t="shared" si="11"/>
        <v>72.47</v>
      </c>
      <c r="F250" s="7">
        <f t="shared" si="12"/>
        <v>97</v>
      </c>
      <c r="G250" s="8" t="s">
        <v>548</v>
      </c>
      <c r="H250" s="7">
        <v>0</v>
      </c>
      <c r="I250" s="7">
        <f t="shared" si="10"/>
        <v>0</v>
      </c>
    </row>
    <row r="251" spans="1:9" x14ac:dyDescent="0.5">
      <c r="A251" s="1" t="s">
        <v>549</v>
      </c>
      <c r="B251" s="1" t="s">
        <v>550</v>
      </c>
      <c r="C251" s="2">
        <v>515.46</v>
      </c>
      <c r="D251" s="9">
        <f>657682+429387+408740</f>
        <v>1495809</v>
      </c>
      <c r="E251" s="7">
        <f t="shared" si="11"/>
        <v>149.58000000000001</v>
      </c>
      <c r="F251" s="7">
        <f t="shared" ref="F251:F274" si="13">ROUND(D251/C251,0)</f>
        <v>2902</v>
      </c>
      <c r="H251" s="7">
        <v>0</v>
      </c>
      <c r="I251" s="7">
        <f t="shared" si="10"/>
        <v>0</v>
      </c>
    </row>
    <row r="252" spans="1:9" x14ac:dyDescent="0.5">
      <c r="A252" s="1" t="s">
        <v>549</v>
      </c>
      <c r="B252" s="1" t="s">
        <v>551</v>
      </c>
      <c r="C252" s="2">
        <v>882.58</v>
      </c>
      <c r="D252" s="7">
        <v>669148</v>
      </c>
      <c r="E252" s="7">
        <f t="shared" si="11"/>
        <v>66.91</v>
      </c>
      <c r="F252" s="7">
        <f t="shared" si="13"/>
        <v>758</v>
      </c>
      <c r="H252" s="7">
        <v>0</v>
      </c>
      <c r="I252" s="7">
        <f t="shared" si="10"/>
        <v>0</v>
      </c>
    </row>
    <row r="253" spans="1:9" x14ac:dyDescent="0.5">
      <c r="A253" s="1" t="s">
        <v>549</v>
      </c>
      <c r="B253" s="1" t="s">
        <v>429</v>
      </c>
      <c r="C253" s="2">
        <v>278.25</v>
      </c>
      <c r="D253" s="7">
        <v>614021</v>
      </c>
      <c r="E253" s="7">
        <f t="shared" si="11"/>
        <v>61.4</v>
      </c>
      <c r="F253" s="7">
        <f t="shared" si="13"/>
        <v>2207</v>
      </c>
      <c r="H253" s="7">
        <v>0</v>
      </c>
      <c r="I253" s="7">
        <f t="shared" si="10"/>
        <v>0</v>
      </c>
    </row>
    <row r="254" spans="1:9" x14ac:dyDescent="0.5">
      <c r="A254" s="1" t="s">
        <v>549</v>
      </c>
      <c r="B254" s="1" t="s">
        <v>552</v>
      </c>
      <c r="C254" s="2">
        <v>573.82000000000005</v>
      </c>
      <c r="D254" s="9">
        <f>522453+37513+29966</f>
        <v>589932</v>
      </c>
      <c r="E254" s="7">
        <f t="shared" si="11"/>
        <v>58.99</v>
      </c>
      <c r="F254" s="7">
        <f t="shared" si="13"/>
        <v>1028</v>
      </c>
      <c r="H254" s="7">
        <v>0</v>
      </c>
      <c r="I254" s="7">
        <f t="shared" si="10"/>
        <v>0</v>
      </c>
    </row>
    <row r="255" spans="1:9" x14ac:dyDescent="0.5">
      <c r="A255" s="1" t="s">
        <v>549</v>
      </c>
      <c r="B255" s="1" t="s">
        <v>553</v>
      </c>
      <c r="C255" s="2">
        <v>329.33</v>
      </c>
      <c r="D255" s="9">
        <f>714919+317978</f>
        <v>1032897</v>
      </c>
      <c r="E255" s="7">
        <f t="shared" si="11"/>
        <v>103.29</v>
      </c>
      <c r="F255" s="7">
        <f t="shared" si="13"/>
        <v>3136</v>
      </c>
      <c r="H255" s="7">
        <v>0</v>
      </c>
      <c r="I255" s="7">
        <f t="shared" si="10"/>
        <v>0</v>
      </c>
    </row>
    <row r="256" spans="1:9" x14ac:dyDescent="0.5">
      <c r="A256" s="1" t="s">
        <v>549</v>
      </c>
      <c r="B256" s="1" t="s">
        <v>554</v>
      </c>
      <c r="C256" s="2">
        <v>1677.04</v>
      </c>
      <c r="D256" s="7">
        <v>335723</v>
      </c>
      <c r="E256" s="7">
        <f t="shared" si="11"/>
        <v>33.57</v>
      </c>
      <c r="F256" s="7">
        <f t="shared" si="13"/>
        <v>200</v>
      </c>
      <c r="H256" s="7">
        <v>0</v>
      </c>
      <c r="I256" s="7">
        <f t="shared" si="10"/>
        <v>0</v>
      </c>
    </row>
    <row r="257" spans="1:9" x14ac:dyDescent="0.5">
      <c r="A257" s="1" t="s">
        <v>549</v>
      </c>
      <c r="B257" s="1" t="s">
        <v>555</v>
      </c>
      <c r="C257" s="2">
        <v>3371.52</v>
      </c>
      <c r="D257" s="9">
        <f>569976+502165</f>
        <v>1072141</v>
      </c>
      <c r="E257" s="7">
        <f t="shared" si="11"/>
        <v>107.21</v>
      </c>
      <c r="F257" s="7">
        <f t="shared" si="13"/>
        <v>318</v>
      </c>
      <c r="H257" s="7">
        <v>0</v>
      </c>
      <c r="I257" s="7">
        <f t="shared" si="10"/>
        <v>0</v>
      </c>
    </row>
    <row r="258" spans="1:9" x14ac:dyDescent="0.5">
      <c r="A258" s="1" t="s">
        <v>549</v>
      </c>
      <c r="B258" s="1" t="s">
        <v>556</v>
      </c>
      <c r="C258" s="2">
        <v>5235.46</v>
      </c>
      <c r="D258" s="7">
        <v>867274</v>
      </c>
      <c r="E258" s="7">
        <f t="shared" si="11"/>
        <v>86.73</v>
      </c>
      <c r="F258" s="7">
        <f t="shared" si="13"/>
        <v>166</v>
      </c>
      <c r="H258" s="7">
        <v>0</v>
      </c>
      <c r="I258" s="7">
        <f t="shared" si="10"/>
        <v>0</v>
      </c>
    </row>
    <row r="259" spans="1:9" x14ac:dyDescent="0.5">
      <c r="A259" s="1" t="s">
        <v>549</v>
      </c>
      <c r="B259" s="1" t="s">
        <v>557</v>
      </c>
      <c r="C259" s="2">
        <v>4712.49</v>
      </c>
      <c r="D259" s="7">
        <v>836098</v>
      </c>
      <c r="E259" s="7">
        <f t="shared" si="11"/>
        <v>83.61</v>
      </c>
      <c r="F259" s="7">
        <f t="shared" si="13"/>
        <v>177</v>
      </c>
      <c r="H259" s="7">
        <v>0</v>
      </c>
      <c r="I259" s="7">
        <f t="shared" ref="I259:I295" si="14">ROUND(H259/E259,2)</f>
        <v>0</v>
      </c>
    </row>
    <row r="260" spans="1:9" x14ac:dyDescent="0.5">
      <c r="A260" s="1" t="s">
        <v>549</v>
      </c>
      <c r="B260" s="1" t="s">
        <v>558</v>
      </c>
      <c r="C260" s="2">
        <v>3017.58</v>
      </c>
      <c r="D260" s="7">
        <v>691550</v>
      </c>
      <c r="E260" s="7">
        <f t="shared" si="11"/>
        <v>69.16</v>
      </c>
      <c r="F260" s="7">
        <f t="shared" si="13"/>
        <v>229</v>
      </c>
      <c r="H260" s="7">
        <v>0</v>
      </c>
      <c r="I260" s="7">
        <f t="shared" si="14"/>
        <v>0</v>
      </c>
    </row>
    <row r="261" spans="1:9" x14ac:dyDescent="0.5">
      <c r="A261" s="1" t="s">
        <v>549</v>
      </c>
      <c r="B261" s="1" t="s">
        <v>559</v>
      </c>
      <c r="C261" s="2">
        <v>4140.6000000000004</v>
      </c>
      <c r="D261" s="7">
        <v>862313</v>
      </c>
      <c r="E261" s="7">
        <f t="shared" si="11"/>
        <v>86.23</v>
      </c>
      <c r="F261" s="7">
        <f t="shared" si="13"/>
        <v>208</v>
      </c>
      <c r="H261" s="7">
        <v>0</v>
      </c>
      <c r="I261" s="7">
        <f t="shared" si="14"/>
        <v>0</v>
      </c>
    </row>
    <row r="262" spans="1:9" x14ac:dyDescent="0.5">
      <c r="A262" s="1" t="s">
        <v>560</v>
      </c>
      <c r="B262" s="1" t="s">
        <v>561</v>
      </c>
      <c r="C262" s="2">
        <v>101.18</v>
      </c>
      <c r="D262" s="7">
        <v>819139</v>
      </c>
      <c r="E262" s="7">
        <f t="shared" si="11"/>
        <v>81.91</v>
      </c>
      <c r="F262" s="7">
        <f t="shared" si="13"/>
        <v>8096</v>
      </c>
      <c r="G262" s="8" t="s">
        <v>562</v>
      </c>
      <c r="H262" s="7">
        <v>2682.96</v>
      </c>
      <c r="I262" s="7">
        <f t="shared" si="14"/>
        <v>32.75</v>
      </c>
    </row>
    <row r="263" spans="1:9" x14ac:dyDescent="0.5">
      <c r="A263" s="1" t="s">
        <v>560</v>
      </c>
      <c r="B263" s="1" t="s">
        <v>563</v>
      </c>
      <c r="C263" s="2">
        <v>281.49</v>
      </c>
      <c r="D263" s="7">
        <v>903714</v>
      </c>
      <c r="E263" s="7">
        <f t="shared" si="11"/>
        <v>90.37</v>
      </c>
      <c r="F263" s="7">
        <f t="shared" si="13"/>
        <v>3210</v>
      </c>
      <c r="G263" s="8" t="s">
        <v>564</v>
      </c>
      <c r="H263" s="7">
        <v>1161.73</v>
      </c>
      <c r="I263" s="7">
        <f t="shared" si="14"/>
        <v>12.86</v>
      </c>
    </row>
    <row r="264" spans="1:9" x14ac:dyDescent="0.5">
      <c r="A264" s="1" t="s">
        <v>560</v>
      </c>
      <c r="B264" s="1" t="s">
        <v>565</v>
      </c>
      <c r="C264" s="2">
        <v>151.61000000000001</v>
      </c>
      <c r="D264" s="7">
        <v>675048</v>
      </c>
      <c r="E264" s="7">
        <f t="shared" si="11"/>
        <v>67.5</v>
      </c>
      <c r="F264" s="7">
        <f t="shared" si="13"/>
        <v>4453</v>
      </c>
      <c r="G264" s="8" t="s">
        <v>566</v>
      </c>
      <c r="H264" s="7">
        <v>701.11</v>
      </c>
      <c r="I264" s="7">
        <f t="shared" si="14"/>
        <v>10.39</v>
      </c>
    </row>
    <row r="265" spans="1:9" x14ac:dyDescent="0.5">
      <c r="A265" s="1" t="s">
        <v>560</v>
      </c>
      <c r="B265" s="1" t="s">
        <v>567</v>
      </c>
      <c r="C265" s="2">
        <v>258.97000000000003</v>
      </c>
      <c r="D265" s="7">
        <v>718024</v>
      </c>
      <c r="E265" s="7">
        <f t="shared" si="11"/>
        <v>71.8</v>
      </c>
      <c r="F265" s="7">
        <f t="shared" si="13"/>
        <v>2773</v>
      </c>
      <c r="G265" s="8" t="s">
        <v>568</v>
      </c>
      <c r="H265" s="7">
        <v>642.55999999999995</v>
      </c>
      <c r="I265" s="7">
        <f t="shared" si="14"/>
        <v>8.9499999999999993</v>
      </c>
    </row>
    <row r="266" spans="1:9" x14ac:dyDescent="0.5">
      <c r="A266" s="1" t="s">
        <v>560</v>
      </c>
      <c r="B266" s="1" t="s">
        <v>569</v>
      </c>
      <c r="C266" s="2">
        <v>1301.21</v>
      </c>
      <c r="D266" s="7">
        <v>1112022</v>
      </c>
      <c r="E266" s="7">
        <f t="shared" si="11"/>
        <v>111.2</v>
      </c>
      <c r="F266" s="7">
        <f t="shared" si="13"/>
        <v>855</v>
      </c>
      <c r="G266" s="8" t="s">
        <v>570</v>
      </c>
      <c r="H266" s="7">
        <v>2741.91</v>
      </c>
      <c r="I266" s="7">
        <f t="shared" si="14"/>
        <v>24.66</v>
      </c>
    </row>
    <row r="267" spans="1:9" x14ac:dyDescent="0.5">
      <c r="A267" s="1" t="s">
        <v>560</v>
      </c>
      <c r="B267" s="1" t="s">
        <v>571</v>
      </c>
      <c r="C267" s="2">
        <v>1208.5899999999999</v>
      </c>
      <c r="D267" s="7">
        <v>595549</v>
      </c>
      <c r="E267" s="7">
        <f t="shared" si="11"/>
        <v>59.55</v>
      </c>
      <c r="F267" s="7">
        <f t="shared" si="13"/>
        <v>493</v>
      </c>
      <c r="G267" s="8" t="s">
        <v>572</v>
      </c>
      <c r="H267" s="7">
        <v>371.95</v>
      </c>
      <c r="I267" s="7">
        <f t="shared" si="14"/>
        <v>6.25</v>
      </c>
    </row>
    <row r="268" spans="1:9" x14ac:dyDescent="0.5">
      <c r="A268" s="1" t="s">
        <v>560</v>
      </c>
      <c r="B268" s="1" t="s">
        <v>573</v>
      </c>
      <c r="C268" s="2">
        <v>1719.09</v>
      </c>
      <c r="D268" s="7">
        <v>1075784</v>
      </c>
      <c r="E268" s="7">
        <f t="shared" si="11"/>
        <v>107.58</v>
      </c>
      <c r="F268" s="7">
        <f t="shared" si="13"/>
        <v>626</v>
      </c>
      <c r="G268" s="8" t="s">
        <v>574</v>
      </c>
      <c r="H268" s="7">
        <v>1120.4000000000001</v>
      </c>
      <c r="I268" s="7">
        <f t="shared" si="14"/>
        <v>10.41</v>
      </c>
    </row>
    <row r="269" spans="1:9" x14ac:dyDescent="0.5">
      <c r="A269" s="1" t="s">
        <v>560</v>
      </c>
      <c r="B269" s="1" t="s">
        <v>575</v>
      </c>
      <c r="C269" s="2">
        <v>1098.81</v>
      </c>
      <c r="D269" s="7">
        <v>401826</v>
      </c>
      <c r="E269" s="7">
        <f t="shared" ref="E269:E311" si="15">ROUND(D269/10000,2)</f>
        <v>40.18</v>
      </c>
      <c r="F269" s="7">
        <f t="shared" si="13"/>
        <v>366</v>
      </c>
      <c r="G269" s="8" t="s">
        <v>576</v>
      </c>
      <c r="H269" s="7">
        <v>284.94</v>
      </c>
      <c r="I269" s="7">
        <f t="shared" si="14"/>
        <v>7.09</v>
      </c>
    </row>
    <row r="270" spans="1:9" x14ac:dyDescent="0.5">
      <c r="A270" s="1" t="s">
        <v>560</v>
      </c>
      <c r="B270" s="1" t="s">
        <v>577</v>
      </c>
      <c r="C270" s="2">
        <v>1739.61</v>
      </c>
      <c r="D270" s="7">
        <v>816009</v>
      </c>
      <c r="E270" s="7">
        <f t="shared" si="15"/>
        <v>81.599999999999994</v>
      </c>
      <c r="F270" s="7">
        <f t="shared" si="13"/>
        <v>469</v>
      </c>
      <c r="G270" s="8" t="s">
        <v>126</v>
      </c>
      <c r="H270" s="7">
        <v>908.82</v>
      </c>
      <c r="I270" s="7">
        <f t="shared" si="14"/>
        <v>11.14</v>
      </c>
    </row>
    <row r="271" spans="1:9" x14ac:dyDescent="0.5">
      <c r="A271" s="1" t="s">
        <v>560</v>
      </c>
      <c r="B271" s="1" t="s">
        <v>578</v>
      </c>
      <c r="C271" s="2">
        <v>506.42</v>
      </c>
      <c r="D271" s="7">
        <v>286966</v>
      </c>
      <c r="E271" s="7">
        <f t="shared" si="15"/>
        <v>28.7</v>
      </c>
      <c r="F271" s="7">
        <f t="shared" si="13"/>
        <v>567</v>
      </c>
      <c r="G271" s="8" t="s">
        <v>579</v>
      </c>
      <c r="H271" s="7">
        <v>338.3</v>
      </c>
      <c r="I271" s="7">
        <f t="shared" si="14"/>
        <v>11.79</v>
      </c>
    </row>
    <row r="272" spans="1:9" x14ac:dyDescent="0.5">
      <c r="A272" s="1" t="s">
        <v>560</v>
      </c>
      <c r="B272" s="1" t="s">
        <v>580</v>
      </c>
      <c r="C272" s="2">
        <v>715.06</v>
      </c>
      <c r="D272" s="7">
        <v>323072</v>
      </c>
      <c r="E272" s="7">
        <f t="shared" si="15"/>
        <v>32.31</v>
      </c>
      <c r="F272" s="7">
        <f t="shared" si="13"/>
        <v>452</v>
      </c>
      <c r="G272" s="8" t="s">
        <v>581</v>
      </c>
      <c r="H272" s="7">
        <v>269.06</v>
      </c>
      <c r="I272" s="7">
        <f t="shared" si="14"/>
        <v>8.33</v>
      </c>
    </row>
    <row r="273" spans="1:9" x14ac:dyDescent="0.5">
      <c r="A273" s="1" t="s">
        <v>560</v>
      </c>
      <c r="B273" s="1" t="s">
        <v>582</v>
      </c>
      <c r="C273" s="2">
        <v>1162.4000000000001</v>
      </c>
      <c r="D273" s="7">
        <v>527311</v>
      </c>
      <c r="E273" s="7">
        <f t="shared" si="15"/>
        <v>52.73</v>
      </c>
      <c r="F273" s="7">
        <f t="shared" si="13"/>
        <v>454</v>
      </c>
      <c r="G273" s="8" t="s">
        <v>583</v>
      </c>
      <c r="H273" s="7">
        <v>208.48</v>
      </c>
      <c r="I273" s="7">
        <f t="shared" si="14"/>
        <v>3.95</v>
      </c>
    </row>
    <row r="274" spans="1:9" x14ac:dyDescent="0.5">
      <c r="A274" s="1" t="s">
        <v>584</v>
      </c>
      <c r="B274" s="1" t="s">
        <v>180</v>
      </c>
      <c r="C274" s="2">
        <v>35.43</v>
      </c>
      <c r="D274" s="7">
        <v>669090</v>
      </c>
      <c r="E274" s="7">
        <f t="shared" si="15"/>
        <v>66.91</v>
      </c>
      <c r="F274" s="7">
        <f t="shared" si="13"/>
        <v>18885</v>
      </c>
      <c r="G274" s="8" t="s">
        <v>585</v>
      </c>
      <c r="H274" s="7">
        <v>0</v>
      </c>
      <c r="I274" s="7">
        <f t="shared" si="14"/>
        <v>0</v>
      </c>
    </row>
    <row r="275" spans="1:9" x14ac:dyDescent="0.5">
      <c r="A275" s="1" t="s">
        <v>584</v>
      </c>
      <c r="B275" s="1" t="s">
        <v>586</v>
      </c>
      <c r="C275" s="2">
        <v>17.09</v>
      </c>
      <c r="D275" s="7">
        <v>411819</v>
      </c>
      <c r="E275" s="7">
        <f t="shared" si="15"/>
        <v>41.18</v>
      </c>
      <c r="F275" s="7">
        <f t="shared" ref="F275:F286" si="16">ROUND(D275/C275,0)</f>
        <v>24097</v>
      </c>
      <c r="G275" s="8" t="s">
        <v>587</v>
      </c>
      <c r="H275" s="7">
        <v>0</v>
      </c>
      <c r="I275" s="7">
        <f t="shared" si="14"/>
        <v>0</v>
      </c>
    </row>
    <row r="276" spans="1:9" x14ac:dyDescent="0.5">
      <c r="A276" s="1" t="s">
        <v>584</v>
      </c>
      <c r="B276" s="1" t="s">
        <v>588</v>
      </c>
      <c r="C276" s="2">
        <v>146.24</v>
      </c>
      <c r="D276" s="7">
        <v>1142991</v>
      </c>
      <c r="E276" s="7">
        <f t="shared" si="15"/>
        <v>114.3</v>
      </c>
      <c r="F276" s="7">
        <f t="shared" si="16"/>
        <v>7816</v>
      </c>
      <c r="G276" s="8" t="s">
        <v>589</v>
      </c>
      <c r="H276" s="7">
        <v>0</v>
      </c>
      <c r="I276" s="7">
        <f t="shared" si="14"/>
        <v>0</v>
      </c>
    </row>
    <row r="277" spans="1:9" x14ac:dyDescent="0.5">
      <c r="A277" s="1" t="s">
        <v>584</v>
      </c>
      <c r="B277" s="1" t="s">
        <v>590</v>
      </c>
      <c r="C277" s="2">
        <v>275.58</v>
      </c>
      <c r="D277" s="7">
        <v>290554</v>
      </c>
      <c r="E277" s="7">
        <f t="shared" si="15"/>
        <v>29.06</v>
      </c>
      <c r="F277" s="7">
        <f t="shared" si="16"/>
        <v>1054</v>
      </c>
      <c r="G277" s="8" t="s">
        <v>591</v>
      </c>
      <c r="H277" s="7">
        <v>0</v>
      </c>
      <c r="I277" s="7">
        <f t="shared" si="14"/>
        <v>0</v>
      </c>
    </row>
    <row r="278" spans="1:9" x14ac:dyDescent="0.5">
      <c r="A278" s="1" t="s">
        <v>584</v>
      </c>
      <c r="B278" s="1" t="s">
        <v>592</v>
      </c>
      <c r="C278" s="2">
        <v>551.69000000000005</v>
      </c>
      <c r="D278" s="7">
        <v>789775</v>
      </c>
      <c r="E278" s="7">
        <f t="shared" si="15"/>
        <v>78.98</v>
      </c>
      <c r="F278" s="7">
        <f t="shared" si="16"/>
        <v>1432</v>
      </c>
      <c r="G278" s="8" t="s">
        <v>593</v>
      </c>
      <c r="H278" s="7">
        <v>0</v>
      </c>
      <c r="I278" s="7">
        <f t="shared" si="14"/>
        <v>0</v>
      </c>
    </row>
    <row r="279" spans="1:9" x14ac:dyDescent="0.5">
      <c r="A279" s="1" t="s">
        <v>584</v>
      </c>
      <c r="B279" s="1" t="s">
        <v>594</v>
      </c>
      <c r="C279" s="2">
        <v>728.29</v>
      </c>
      <c r="D279" s="7">
        <v>790262</v>
      </c>
      <c r="E279" s="7">
        <f t="shared" si="15"/>
        <v>79.03</v>
      </c>
      <c r="F279" s="7">
        <f t="shared" si="16"/>
        <v>1085</v>
      </c>
      <c r="G279" s="8" t="s">
        <v>595</v>
      </c>
      <c r="H279" s="7">
        <v>0</v>
      </c>
      <c r="I279" s="7">
        <f t="shared" si="14"/>
        <v>0</v>
      </c>
    </row>
    <row r="280" spans="1:9" x14ac:dyDescent="0.5">
      <c r="A280" s="1" t="s">
        <v>584</v>
      </c>
      <c r="B280" s="1" t="s">
        <v>596</v>
      </c>
      <c r="C280" s="2">
        <v>2126.2399999999998</v>
      </c>
      <c r="D280" s="7">
        <v>988200</v>
      </c>
      <c r="E280" s="7">
        <f t="shared" si="15"/>
        <v>98.82</v>
      </c>
      <c r="F280" s="7">
        <f t="shared" si="16"/>
        <v>465</v>
      </c>
      <c r="G280" s="8" t="s">
        <v>597</v>
      </c>
      <c r="H280" s="7">
        <v>0</v>
      </c>
      <c r="I280" s="7">
        <f t="shared" si="14"/>
        <v>0</v>
      </c>
    </row>
    <row r="281" spans="1:9" x14ac:dyDescent="0.5">
      <c r="A281" s="1" t="s">
        <v>584</v>
      </c>
      <c r="B281" s="1" t="s">
        <v>598</v>
      </c>
      <c r="C281" s="2">
        <v>1254.69</v>
      </c>
      <c r="D281" s="7">
        <v>639498</v>
      </c>
      <c r="E281" s="7">
        <f t="shared" si="15"/>
        <v>63.95</v>
      </c>
      <c r="F281" s="7">
        <f t="shared" si="16"/>
        <v>510</v>
      </c>
      <c r="G281" s="8" t="s">
        <v>599</v>
      </c>
      <c r="H281" s="7">
        <v>0</v>
      </c>
      <c r="I281" s="7">
        <f t="shared" si="14"/>
        <v>0</v>
      </c>
    </row>
    <row r="282" spans="1:9" x14ac:dyDescent="0.5">
      <c r="A282" s="1" t="s">
        <v>584</v>
      </c>
      <c r="B282" s="1" t="s">
        <v>600</v>
      </c>
      <c r="C282" s="2">
        <v>1100.26</v>
      </c>
      <c r="D282" s="7">
        <v>255214</v>
      </c>
      <c r="E282" s="7">
        <f t="shared" si="15"/>
        <v>25.52</v>
      </c>
      <c r="F282" s="7">
        <f t="shared" si="16"/>
        <v>232</v>
      </c>
      <c r="G282" s="8" t="s">
        <v>601</v>
      </c>
      <c r="H282" s="7">
        <v>0</v>
      </c>
      <c r="I282" s="7">
        <f t="shared" si="14"/>
        <v>0</v>
      </c>
    </row>
    <row r="283" spans="1:9" x14ac:dyDescent="0.5">
      <c r="A283" s="1" t="s">
        <v>584</v>
      </c>
      <c r="B283" s="1" t="s">
        <v>602</v>
      </c>
      <c r="C283" s="2">
        <v>1494.34</v>
      </c>
      <c r="D283" s="7">
        <v>256181</v>
      </c>
      <c r="E283" s="7">
        <f t="shared" si="15"/>
        <v>25.62</v>
      </c>
      <c r="F283" s="7">
        <f t="shared" si="16"/>
        <v>171</v>
      </c>
      <c r="G283" s="8" t="s">
        <v>603</v>
      </c>
      <c r="H283" s="7">
        <v>0</v>
      </c>
      <c r="I283" s="7">
        <f t="shared" si="14"/>
        <v>0</v>
      </c>
    </row>
    <row r="284" spans="1:9" x14ac:dyDescent="0.5">
      <c r="A284" s="1" t="s">
        <v>584</v>
      </c>
      <c r="B284" s="1" t="s">
        <v>604</v>
      </c>
      <c r="C284" s="2">
        <v>2229.02</v>
      </c>
      <c r="D284" s="7">
        <v>281216</v>
      </c>
      <c r="E284" s="7">
        <f t="shared" si="15"/>
        <v>28.12</v>
      </c>
      <c r="F284" s="7">
        <f t="shared" si="16"/>
        <v>126</v>
      </c>
      <c r="G284" s="8" t="s">
        <v>605</v>
      </c>
      <c r="H284" s="7">
        <v>0</v>
      </c>
      <c r="I284" s="7">
        <f t="shared" si="14"/>
        <v>0</v>
      </c>
    </row>
    <row r="285" spans="1:9" x14ac:dyDescent="0.5">
      <c r="A285" s="1" t="s">
        <v>584</v>
      </c>
      <c r="B285" s="1" t="s">
        <v>606</v>
      </c>
      <c r="C285" s="2">
        <v>392.92</v>
      </c>
      <c r="D285" s="7">
        <v>385981</v>
      </c>
      <c r="E285" s="7">
        <f t="shared" si="15"/>
        <v>38.6</v>
      </c>
      <c r="F285" s="7">
        <f t="shared" si="16"/>
        <v>982</v>
      </c>
      <c r="G285" s="8" t="s">
        <v>607</v>
      </c>
      <c r="H285" s="7">
        <v>0</v>
      </c>
      <c r="I285" s="7">
        <f t="shared" si="14"/>
        <v>0</v>
      </c>
    </row>
    <row r="286" spans="1:9" x14ac:dyDescent="0.5">
      <c r="A286" s="1" t="s">
        <v>584</v>
      </c>
      <c r="B286" s="1" t="s">
        <v>608</v>
      </c>
      <c r="C286" s="2">
        <v>1898.93</v>
      </c>
      <c r="D286" s="7">
        <v>1390487</v>
      </c>
      <c r="E286" s="7">
        <f t="shared" si="15"/>
        <v>139.05000000000001</v>
      </c>
      <c r="F286" s="7">
        <f t="shared" si="16"/>
        <v>732</v>
      </c>
      <c r="G286" s="8" t="s">
        <v>609</v>
      </c>
      <c r="H286" s="7">
        <v>0</v>
      </c>
      <c r="I286" s="7">
        <f t="shared" si="14"/>
        <v>0</v>
      </c>
    </row>
    <row r="287" spans="1:9" x14ac:dyDescent="0.5">
      <c r="A287" s="1" t="s">
        <v>610</v>
      </c>
      <c r="B287" s="1" t="s">
        <v>612</v>
      </c>
      <c r="C287" s="2">
        <v>332.37</v>
      </c>
      <c r="D287" s="7">
        <v>832499</v>
      </c>
      <c r="E287" s="7">
        <f t="shared" si="15"/>
        <v>83.25</v>
      </c>
      <c r="F287" s="7">
        <f t="shared" ref="F287:F311" si="17">ROUND(D287/C287,0)</f>
        <v>2505</v>
      </c>
      <c r="G287" s="8" t="s">
        <v>613</v>
      </c>
      <c r="H287" s="7">
        <v>0</v>
      </c>
      <c r="I287" s="7">
        <f t="shared" si="14"/>
        <v>0</v>
      </c>
    </row>
    <row r="288" spans="1:9" x14ac:dyDescent="0.5">
      <c r="A288" s="1" t="s">
        <v>610</v>
      </c>
      <c r="B288" s="1" t="s">
        <v>614</v>
      </c>
      <c r="C288" s="2">
        <v>2231.46</v>
      </c>
      <c r="D288" s="7">
        <v>1388972</v>
      </c>
      <c r="E288" s="7">
        <f t="shared" si="15"/>
        <v>138.9</v>
      </c>
      <c r="F288" s="7">
        <f t="shared" si="17"/>
        <v>622</v>
      </c>
      <c r="G288" s="8" t="s">
        <v>615</v>
      </c>
      <c r="H288" s="7">
        <v>0</v>
      </c>
      <c r="I288" s="7">
        <f t="shared" si="14"/>
        <v>0</v>
      </c>
    </row>
    <row r="289" spans="1:9" x14ac:dyDescent="0.5">
      <c r="A289" s="1" t="s">
        <v>610</v>
      </c>
      <c r="B289" s="1" t="s">
        <v>616</v>
      </c>
      <c r="C289" s="2">
        <v>489.96</v>
      </c>
      <c r="D289" s="7">
        <v>891055</v>
      </c>
      <c r="E289" s="7">
        <f t="shared" si="15"/>
        <v>89.11</v>
      </c>
      <c r="F289" s="7">
        <f t="shared" si="17"/>
        <v>1819</v>
      </c>
      <c r="G289" s="8" t="s">
        <v>617</v>
      </c>
      <c r="H289" s="7">
        <v>0</v>
      </c>
      <c r="I289" s="7">
        <f t="shared" si="14"/>
        <v>0</v>
      </c>
    </row>
    <row r="290" spans="1:9" x14ac:dyDescent="0.5">
      <c r="A290" s="1" t="s">
        <v>610</v>
      </c>
      <c r="B290" s="1" t="s">
        <v>611</v>
      </c>
      <c r="C290" s="2">
        <v>361.61</v>
      </c>
      <c r="D290" s="7">
        <v>2058010</v>
      </c>
      <c r="E290" s="7">
        <f t="shared" si="15"/>
        <v>205.8</v>
      </c>
      <c r="F290" s="7">
        <f t="shared" si="17"/>
        <v>5691</v>
      </c>
      <c r="G290" s="8" t="s">
        <v>618</v>
      </c>
      <c r="H290" s="7">
        <v>0</v>
      </c>
      <c r="I290" s="7">
        <f t="shared" si="14"/>
        <v>0</v>
      </c>
    </row>
    <row r="291" spans="1:9" x14ac:dyDescent="0.5">
      <c r="A291" s="1" t="s">
        <v>610</v>
      </c>
      <c r="B291" s="1" t="s">
        <v>619</v>
      </c>
      <c r="C291" s="2">
        <v>1237.44</v>
      </c>
      <c r="D291" s="7">
        <v>1545023</v>
      </c>
      <c r="E291" s="7">
        <f t="shared" si="15"/>
        <v>154.5</v>
      </c>
      <c r="F291" s="7">
        <f t="shared" si="17"/>
        <v>1249</v>
      </c>
      <c r="G291" s="8" t="s">
        <v>620</v>
      </c>
      <c r="H291" s="7">
        <v>0</v>
      </c>
      <c r="I291" s="7">
        <f t="shared" si="14"/>
        <v>0</v>
      </c>
    </row>
    <row r="292" spans="1:9" x14ac:dyDescent="0.5">
      <c r="A292" s="1" t="s">
        <v>610</v>
      </c>
      <c r="B292" s="1" t="s">
        <v>621</v>
      </c>
      <c r="C292" s="2">
        <v>1276.32</v>
      </c>
      <c r="D292" s="7">
        <v>1677050</v>
      </c>
      <c r="E292" s="7">
        <f t="shared" si="15"/>
        <v>167.71</v>
      </c>
      <c r="F292" s="7">
        <f t="shared" si="17"/>
        <v>1314</v>
      </c>
      <c r="G292" s="8" t="s">
        <v>622</v>
      </c>
      <c r="H292" s="7">
        <v>0</v>
      </c>
      <c r="I292" s="7">
        <f t="shared" si="14"/>
        <v>0</v>
      </c>
    </row>
    <row r="293" spans="1:9" x14ac:dyDescent="0.5">
      <c r="A293" s="1" t="s">
        <v>610</v>
      </c>
      <c r="B293" s="1" t="s">
        <v>623</v>
      </c>
      <c r="C293" s="2">
        <v>986.73</v>
      </c>
      <c r="D293" s="7">
        <v>1432044</v>
      </c>
      <c r="E293" s="7">
        <f t="shared" si="15"/>
        <v>143.19999999999999</v>
      </c>
      <c r="F293" s="7">
        <f t="shared" si="17"/>
        <v>1451</v>
      </c>
      <c r="G293" s="8" t="s">
        <v>624</v>
      </c>
      <c r="H293" s="7">
        <v>0</v>
      </c>
      <c r="I293" s="7">
        <f t="shared" si="14"/>
        <v>0</v>
      </c>
    </row>
    <row r="294" spans="1:9" x14ac:dyDescent="0.5">
      <c r="A294" s="1" t="s">
        <v>610</v>
      </c>
      <c r="B294" s="1" t="s">
        <v>625</v>
      </c>
      <c r="C294" s="2">
        <v>931.51</v>
      </c>
      <c r="D294" s="7">
        <v>2092496</v>
      </c>
      <c r="E294" s="7">
        <f t="shared" si="15"/>
        <v>209.25</v>
      </c>
      <c r="F294" s="7">
        <f t="shared" si="17"/>
        <v>2246</v>
      </c>
      <c r="G294" s="8" t="s">
        <v>626</v>
      </c>
      <c r="H294" s="7">
        <v>0</v>
      </c>
      <c r="I294" s="7">
        <f t="shared" si="14"/>
        <v>0</v>
      </c>
    </row>
    <row r="295" spans="1:9" x14ac:dyDescent="0.5">
      <c r="A295" s="1" t="s">
        <v>610</v>
      </c>
      <c r="B295" s="1" t="s">
        <v>627</v>
      </c>
      <c r="C295" s="2">
        <v>809.93</v>
      </c>
      <c r="D295" s="7">
        <v>831113</v>
      </c>
      <c r="E295" s="7">
        <f t="shared" si="15"/>
        <v>83.11</v>
      </c>
      <c r="F295" s="7">
        <f t="shared" si="17"/>
        <v>1026</v>
      </c>
      <c r="G295" s="8" t="s">
        <v>628</v>
      </c>
      <c r="H295" s="7">
        <v>0</v>
      </c>
      <c r="I295" s="7">
        <f t="shared" si="14"/>
        <v>0</v>
      </c>
    </row>
    <row r="296" spans="1:9" x14ac:dyDescent="0.5">
      <c r="A296" s="1" t="s">
        <v>629</v>
      </c>
      <c r="B296" s="1" t="s">
        <v>315</v>
      </c>
      <c r="C296" s="2">
        <v>9.98</v>
      </c>
      <c r="D296" s="7">
        <v>355000</v>
      </c>
      <c r="E296" s="7">
        <f t="shared" si="15"/>
        <v>35.5</v>
      </c>
      <c r="F296" s="7">
        <f t="shared" si="17"/>
        <v>35571</v>
      </c>
      <c r="G296" s="8" t="s">
        <v>642</v>
      </c>
      <c r="H296" s="7">
        <v>0</v>
      </c>
      <c r="I296" s="7">
        <f t="shared" ref="I296:I311" si="18">ROUND(H296/E296,2)</f>
        <v>0</v>
      </c>
    </row>
    <row r="297" spans="1:9" x14ac:dyDescent="0.5">
      <c r="A297" s="1" t="s">
        <v>629</v>
      </c>
      <c r="B297" s="1" t="s">
        <v>643</v>
      </c>
      <c r="C297" s="2">
        <v>39.630000000000003</v>
      </c>
      <c r="D297" s="7">
        <v>858787</v>
      </c>
      <c r="E297" s="7">
        <f t="shared" si="15"/>
        <v>85.88</v>
      </c>
      <c r="F297" s="7">
        <f t="shared" si="17"/>
        <v>21670</v>
      </c>
      <c r="G297" s="8" t="s">
        <v>644</v>
      </c>
      <c r="H297" s="7">
        <v>0</v>
      </c>
      <c r="I297" s="7">
        <f t="shared" si="18"/>
        <v>0</v>
      </c>
    </row>
    <row r="298" spans="1:9" x14ac:dyDescent="0.5">
      <c r="A298" s="1" t="s">
        <v>629</v>
      </c>
      <c r="B298" s="1" t="s">
        <v>640</v>
      </c>
      <c r="C298" s="2">
        <v>38.01</v>
      </c>
      <c r="D298" s="7">
        <v>822174</v>
      </c>
      <c r="E298" s="7">
        <f t="shared" si="15"/>
        <v>82.22</v>
      </c>
      <c r="F298" s="7">
        <f t="shared" si="17"/>
        <v>21630</v>
      </c>
      <c r="G298" s="8" t="s">
        <v>645</v>
      </c>
      <c r="H298" s="7">
        <v>0</v>
      </c>
      <c r="I298" s="7">
        <f t="shared" si="18"/>
        <v>0</v>
      </c>
    </row>
    <row r="299" spans="1:9" x14ac:dyDescent="0.5">
      <c r="A299" s="1" t="s">
        <v>629</v>
      </c>
      <c r="B299" s="1" t="s">
        <v>646</v>
      </c>
      <c r="C299" s="2">
        <v>40.64</v>
      </c>
      <c r="D299" s="7">
        <v>890422</v>
      </c>
      <c r="E299" s="7">
        <f t="shared" si="15"/>
        <v>89.04</v>
      </c>
      <c r="F299" s="7">
        <f t="shared" si="17"/>
        <v>21910</v>
      </c>
      <c r="G299" s="8" t="s">
        <v>647</v>
      </c>
      <c r="H299" s="7">
        <v>0</v>
      </c>
      <c r="I299" s="7">
        <f t="shared" si="18"/>
        <v>0</v>
      </c>
    </row>
    <row r="300" spans="1:9" x14ac:dyDescent="0.5">
      <c r="A300" s="1" t="s">
        <v>629</v>
      </c>
      <c r="B300" s="1" t="s">
        <v>648</v>
      </c>
      <c r="C300" s="2">
        <v>29.62</v>
      </c>
      <c r="D300" s="7">
        <v>647702</v>
      </c>
      <c r="E300" s="7">
        <f t="shared" si="15"/>
        <v>64.77</v>
      </c>
      <c r="F300" s="7">
        <f t="shared" si="17"/>
        <v>21867</v>
      </c>
      <c r="G300" s="8" t="s">
        <v>649</v>
      </c>
      <c r="H300" s="7">
        <v>0</v>
      </c>
      <c r="I300" s="7">
        <f t="shared" si="18"/>
        <v>0</v>
      </c>
    </row>
    <row r="301" spans="1:9" x14ac:dyDescent="0.5">
      <c r="A301" s="1" t="s">
        <v>629</v>
      </c>
      <c r="B301" s="1" t="s">
        <v>650</v>
      </c>
      <c r="C301" s="2">
        <v>21.26</v>
      </c>
      <c r="D301" s="7">
        <v>483130</v>
      </c>
      <c r="E301" s="7">
        <f t="shared" si="15"/>
        <v>48.31</v>
      </c>
      <c r="F301" s="7">
        <f t="shared" si="17"/>
        <v>22725</v>
      </c>
      <c r="G301" s="8" t="s">
        <v>651</v>
      </c>
      <c r="H301" s="7">
        <v>0</v>
      </c>
      <c r="I301" s="7">
        <f t="shared" si="18"/>
        <v>0</v>
      </c>
    </row>
    <row r="302" spans="1:9" x14ac:dyDescent="0.5">
      <c r="A302" s="1" t="s">
        <v>629</v>
      </c>
      <c r="B302" s="1" t="s">
        <v>652</v>
      </c>
      <c r="C302" s="2">
        <v>475.45</v>
      </c>
      <c r="D302" s="7">
        <v>857027</v>
      </c>
      <c r="E302" s="7">
        <f t="shared" si="15"/>
        <v>85.7</v>
      </c>
      <c r="F302" s="7">
        <f t="shared" si="17"/>
        <v>1803</v>
      </c>
      <c r="G302" s="8" t="s">
        <v>653</v>
      </c>
      <c r="H302" s="7">
        <v>0</v>
      </c>
      <c r="I302" s="7">
        <f t="shared" si="18"/>
        <v>0</v>
      </c>
    </row>
    <row r="303" spans="1:9" x14ac:dyDescent="0.5">
      <c r="A303" s="1" t="s">
        <v>629</v>
      </c>
      <c r="B303" s="1" t="s">
        <v>654</v>
      </c>
      <c r="C303" s="2">
        <v>565.36</v>
      </c>
      <c r="D303" s="7">
        <v>1195124</v>
      </c>
      <c r="E303" s="7">
        <f t="shared" si="15"/>
        <v>119.51</v>
      </c>
      <c r="F303" s="7">
        <f t="shared" si="17"/>
        <v>2114</v>
      </c>
      <c r="G303" s="8" t="s">
        <v>655</v>
      </c>
      <c r="H303" s="7">
        <v>0</v>
      </c>
      <c r="I303" s="7">
        <f t="shared" si="18"/>
        <v>0</v>
      </c>
    </row>
    <row r="304" spans="1:9" x14ac:dyDescent="0.5">
      <c r="A304" s="1" t="s">
        <v>629</v>
      </c>
      <c r="B304" s="1" t="s">
        <v>656</v>
      </c>
      <c r="C304" s="2">
        <v>387.61</v>
      </c>
      <c r="D304" s="7">
        <v>928066</v>
      </c>
      <c r="E304" s="7">
        <f t="shared" si="15"/>
        <v>92.81</v>
      </c>
      <c r="F304" s="7">
        <f t="shared" si="17"/>
        <v>2394</v>
      </c>
      <c r="G304" s="8" t="s">
        <v>657</v>
      </c>
      <c r="H304" s="7">
        <v>0</v>
      </c>
      <c r="I304" s="7">
        <f t="shared" si="18"/>
        <v>0</v>
      </c>
    </row>
    <row r="305" spans="1:9" x14ac:dyDescent="0.5">
      <c r="A305" s="1" t="s">
        <v>629</v>
      </c>
      <c r="B305" s="1" t="s">
        <v>658</v>
      </c>
      <c r="C305" s="2">
        <v>475.75</v>
      </c>
      <c r="D305" s="7">
        <v>909643</v>
      </c>
      <c r="E305" s="7">
        <f t="shared" si="15"/>
        <v>90.96</v>
      </c>
      <c r="F305" s="7">
        <f t="shared" si="17"/>
        <v>1912</v>
      </c>
      <c r="G305" s="8" t="s">
        <v>659</v>
      </c>
      <c r="H305" s="7">
        <v>0</v>
      </c>
      <c r="I305" s="7">
        <f t="shared" si="18"/>
        <v>0</v>
      </c>
    </row>
    <row r="306" spans="1:9" x14ac:dyDescent="0.5">
      <c r="A306" s="1" t="s">
        <v>629</v>
      </c>
      <c r="B306" s="1" t="s">
        <v>660</v>
      </c>
      <c r="C306" s="2">
        <v>1571.68</v>
      </c>
      <c r="D306" s="7">
        <v>1151313</v>
      </c>
      <c r="E306" s="7">
        <f t="shared" si="15"/>
        <v>115.13</v>
      </c>
      <c r="F306" s="7">
        <f t="shared" si="17"/>
        <v>733</v>
      </c>
      <c r="G306" s="8" t="s">
        <v>661</v>
      </c>
      <c r="H306" s="7">
        <v>0</v>
      </c>
      <c r="I306" s="7">
        <f t="shared" si="18"/>
        <v>0</v>
      </c>
    </row>
    <row r="307" spans="1:9" x14ac:dyDescent="0.5">
      <c r="A307" s="1" t="s">
        <v>629</v>
      </c>
      <c r="B307" s="1" t="s">
        <v>662</v>
      </c>
      <c r="C307" s="2">
        <v>1509.71</v>
      </c>
      <c r="D307" s="7">
        <v>722367</v>
      </c>
      <c r="E307" s="7">
        <f t="shared" si="15"/>
        <v>72.239999999999995</v>
      </c>
      <c r="F307" s="7">
        <f t="shared" si="17"/>
        <v>478</v>
      </c>
      <c r="G307" s="8" t="s">
        <v>663</v>
      </c>
      <c r="H307" s="7">
        <v>0</v>
      </c>
      <c r="I307" s="7">
        <f t="shared" si="18"/>
        <v>0</v>
      </c>
    </row>
    <row r="308" spans="1:9" x14ac:dyDescent="0.5">
      <c r="A308" s="1" t="s">
        <v>629</v>
      </c>
      <c r="B308" s="1" t="s">
        <v>664</v>
      </c>
      <c r="C308" s="2">
        <v>2389.1999999999998</v>
      </c>
      <c r="D308" s="7">
        <v>2067318</v>
      </c>
      <c r="E308" s="7">
        <f t="shared" si="15"/>
        <v>206.73</v>
      </c>
      <c r="F308" s="7">
        <f t="shared" si="17"/>
        <v>865</v>
      </c>
      <c r="G308" s="8" t="s">
        <v>665</v>
      </c>
      <c r="H308" s="7">
        <v>0</v>
      </c>
      <c r="I308" s="7">
        <f t="shared" si="18"/>
        <v>0</v>
      </c>
    </row>
    <row r="309" spans="1:9" x14ac:dyDescent="0.5">
      <c r="A309" s="1" t="s">
        <v>629</v>
      </c>
      <c r="B309" s="1" t="s">
        <v>666</v>
      </c>
      <c r="C309" s="2">
        <v>1298.32</v>
      </c>
      <c r="D309" s="7">
        <v>395314</v>
      </c>
      <c r="E309" s="7">
        <f t="shared" si="15"/>
        <v>39.53</v>
      </c>
      <c r="F309" s="7">
        <f t="shared" si="17"/>
        <v>304</v>
      </c>
      <c r="G309" s="8" t="s">
        <v>667</v>
      </c>
      <c r="H309" s="7">
        <v>0</v>
      </c>
      <c r="I309" s="7">
        <f t="shared" si="18"/>
        <v>0</v>
      </c>
    </row>
    <row r="310" spans="1:9" x14ac:dyDescent="0.5">
      <c r="A310" s="1" t="s">
        <v>629</v>
      </c>
      <c r="B310" s="1" t="s">
        <v>668</v>
      </c>
      <c r="C310" s="2">
        <v>1474.03</v>
      </c>
      <c r="D310" s="7">
        <v>787106</v>
      </c>
      <c r="E310" s="7">
        <f t="shared" si="15"/>
        <v>78.709999999999994</v>
      </c>
      <c r="F310" s="7">
        <f t="shared" si="17"/>
        <v>534</v>
      </c>
      <c r="G310" s="8" t="s">
        <v>669</v>
      </c>
      <c r="H310" s="7">
        <v>0</v>
      </c>
      <c r="I310" s="7">
        <f t="shared" si="18"/>
        <v>0</v>
      </c>
    </row>
    <row r="311" spans="1:9" x14ac:dyDescent="0.5">
      <c r="A311" s="1" t="s">
        <v>629</v>
      </c>
      <c r="B311" s="1" t="s">
        <v>670</v>
      </c>
      <c r="C311" s="2">
        <v>1589.36</v>
      </c>
      <c r="D311" s="7">
        <v>795516</v>
      </c>
      <c r="E311" s="7">
        <f t="shared" si="15"/>
        <v>79.55</v>
      </c>
      <c r="F311" s="7">
        <f t="shared" si="17"/>
        <v>501</v>
      </c>
      <c r="G311" s="8" t="s">
        <v>572</v>
      </c>
      <c r="H311" s="7">
        <v>0</v>
      </c>
      <c r="I311" s="7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AB40-F6BF-453A-B43C-27E96A93437B}">
  <dimension ref="H8:P27"/>
  <sheetViews>
    <sheetView topLeftCell="A4" workbookViewId="0">
      <selection activeCell="L12" sqref="L12:L27"/>
    </sheetView>
  </sheetViews>
  <sheetFormatPr defaultRowHeight="14.35" x14ac:dyDescent="0.5"/>
  <cols>
    <col min="8" max="8" width="61.76171875" customWidth="1"/>
    <col min="11" max="11" width="16.29296875" bestFit="1" customWidth="1"/>
  </cols>
  <sheetData>
    <row r="8" spans="8:16" x14ac:dyDescent="0.5">
      <c r="H8" t="s">
        <v>630</v>
      </c>
      <c r="I8" t="s">
        <v>0</v>
      </c>
      <c r="J8" t="s">
        <v>631</v>
      </c>
      <c r="K8" t="s">
        <v>633</v>
      </c>
      <c r="L8" t="s">
        <v>1</v>
      </c>
      <c r="M8" t="s">
        <v>635</v>
      </c>
    </row>
    <row r="9" spans="8:16" x14ac:dyDescent="0.5">
      <c r="I9" s="6"/>
      <c r="J9" t="s">
        <v>632</v>
      </c>
      <c r="K9" t="s">
        <v>634</v>
      </c>
      <c r="M9" t="s">
        <v>636</v>
      </c>
      <c r="N9" t="s">
        <v>637</v>
      </c>
      <c r="O9" t="s">
        <v>638</v>
      </c>
      <c r="P9" t="s">
        <v>639</v>
      </c>
    </row>
    <row r="10" spans="8:16" x14ac:dyDescent="0.5">
      <c r="H10">
        <v>120000</v>
      </c>
      <c r="I10" t="s">
        <v>629</v>
      </c>
      <c r="J10" s="10">
        <v>11916.85</v>
      </c>
      <c r="K10" s="11">
        <v>13866009</v>
      </c>
      <c r="L10" t="s">
        <v>640</v>
      </c>
      <c r="M10">
        <v>121</v>
      </c>
      <c r="N10">
        <v>125</v>
      </c>
      <c r="O10">
        <v>2</v>
      </c>
      <c r="P10">
        <v>1</v>
      </c>
    </row>
    <row r="11" spans="8:16" x14ac:dyDescent="0.5">
      <c r="H11" t="s">
        <v>641</v>
      </c>
    </row>
    <row r="12" spans="8:16" x14ac:dyDescent="0.5">
      <c r="H12">
        <v>120101</v>
      </c>
      <c r="I12" t="s">
        <v>315</v>
      </c>
      <c r="J12">
        <v>9.98</v>
      </c>
      <c r="K12" s="11">
        <v>355000</v>
      </c>
      <c r="L12" t="s">
        <v>642</v>
      </c>
      <c r="M12">
        <v>6</v>
      </c>
    </row>
    <row r="13" spans="8:16" x14ac:dyDescent="0.5">
      <c r="H13">
        <v>120102</v>
      </c>
      <c r="I13" t="s">
        <v>643</v>
      </c>
      <c r="J13">
        <v>39.630000000000003</v>
      </c>
      <c r="K13" s="11">
        <v>858787</v>
      </c>
      <c r="L13" t="s">
        <v>644</v>
      </c>
      <c r="M13">
        <v>13</v>
      </c>
    </row>
    <row r="14" spans="8:16" x14ac:dyDescent="0.5">
      <c r="H14">
        <v>120103</v>
      </c>
      <c r="I14" t="s">
        <v>640</v>
      </c>
      <c r="J14">
        <v>38.01</v>
      </c>
      <c r="K14" s="11">
        <v>822174</v>
      </c>
      <c r="L14" t="s">
        <v>645</v>
      </c>
      <c r="M14">
        <v>14</v>
      </c>
    </row>
    <row r="15" spans="8:16" x14ac:dyDescent="0.5">
      <c r="H15">
        <v>120104</v>
      </c>
      <c r="I15" t="s">
        <v>646</v>
      </c>
      <c r="J15">
        <v>40.64</v>
      </c>
      <c r="K15" s="11">
        <v>890422</v>
      </c>
      <c r="L15" t="s">
        <v>647</v>
      </c>
      <c r="M15">
        <v>12</v>
      </c>
    </row>
    <row r="16" spans="8:16" x14ac:dyDescent="0.5">
      <c r="H16">
        <v>120105</v>
      </c>
      <c r="I16" t="s">
        <v>648</v>
      </c>
      <c r="J16">
        <v>29.62</v>
      </c>
      <c r="K16" s="11">
        <v>647702</v>
      </c>
      <c r="L16" t="s">
        <v>649</v>
      </c>
      <c r="M16">
        <v>10</v>
      </c>
    </row>
    <row r="17" spans="8:16" x14ac:dyDescent="0.5">
      <c r="H17">
        <v>120106</v>
      </c>
      <c r="I17" t="s">
        <v>650</v>
      </c>
      <c r="J17">
        <v>21.26</v>
      </c>
      <c r="K17" s="11">
        <v>483130</v>
      </c>
      <c r="L17" t="s">
        <v>651</v>
      </c>
      <c r="M17">
        <v>10</v>
      </c>
    </row>
    <row r="18" spans="8:16" x14ac:dyDescent="0.5">
      <c r="H18">
        <v>120110</v>
      </c>
      <c r="I18" t="s">
        <v>652</v>
      </c>
      <c r="J18">
        <v>475.45</v>
      </c>
      <c r="K18" s="11">
        <v>857027</v>
      </c>
      <c r="L18" t="s">
        <v>653</v>
      </c>
      <c r="M18">
        <v>11</v>
      </c>
    </row>
    <row r="19" spans="8:16" x14ac:dyDescent="0.5">
      <c r="H19">
        <v>120111</v>
      </c>
      <c r="I19" t="s">
        <v>654</v>
      </c>
      <c r="J19">
        <v>565.36</v>
      </c>
      <c r="K19" s="11">
        <v>1195124</v>
      </c>
      <c r="L19" t="s">
        <v>655</v>
      </c>
      <c r="M19">
        <v>4</v>
      </c>
      <c r="N19">
        <v>7</v>
      </c>
    </row>
    <row r="20" spans="8:16" x14ac:dyDescent="0.5">
      <c r="H20">
        <v>120112</v>
      </c>
      <c r="I20" t="s">
        <v>656</v>
      </c>
      <c r="J20">
        <v>387.61</v>
      </c>
      <c r="K20" s="11">
        <v>928066</v>
      </c>
      <c r="L20" t="s">
        <v>657</v>
      </c>
      <c r="M20">
        <v>2</v>
      </c>
      <c r="N20">
        <v>8</v>
      </c>
    </row>
    <row r="21" spans="8:16" x14ac:dyDescent="0.5">
      <c r="H21">
        <v>120113</v>
      </c>
      <c r="I21" t="s">
        <v>658</v>
      </c>
      <c r="J21">
        <v>475.75</v>
      </c>
      <c r="K21" s="11">
        <v>909643</v>
      </c>
      <c r="L21" t="s">
        <v>659</v>
      </c>
      <c r="M21">
        <v>7</v>
      </c>
      <c r="N21">
        <v>9</v>
      </c>
    </row>
    <row r="22" spans="8:16" x14ac:dyDescent="0.5">
      <c r="H22">
        <v>120114</v>
      </c>
      <c r="I22" t="s">
        <v>660</v>
      </c>
      <c r="J22" s="10">
        <v>1571.68</v>
      </c>
      <c r="K22" s="11">
        <v>1151313</v>
      </c>
      <c r="L22" t="s">
        <v>661</v>
      </c>
      <c r="M22">
        <v>6</v>
      </c>
      <c r="N22">
        <v>24</v>
      </c>
    </row>
    <row r="23" spans="8:16" x14ac:dyDescent="0.5">
      <c r="H23">
        <v>120115</v>
      </c>
      <c r="I23" t="s">
        <v>662</v>
      </c>
      <c r="J23" s="10">
        <v>1509.71</v>
      </c>
      <c r="K23" s="11">
        <v>722367</v>
      </c>
      <c r="L23" t="s">
        <v>663</v>
      </c>
      <c r="M23">
        <v>6</v>
      </c>
      <c r="N23">
        <v>18</v>
      </c>
    </row>
    <row r="24" spans="8:16" x14ac:dyDescent="0.5">
      <c r="H24">
        <v>120116</v>
      </c>
      <c r="I24" t="s">
        <v>664</v>
      </c>
      <c r="J24" s="10">
        <v>2389.1999999999998</v>
      </c>
      <c r="K24" s="11">
        <v>2067318</v>
      </c>
      <c r="L24" t="s">
        <v>665</v>
      </c>
      <c r="M24">
        <v>16</v>
      </c>
      <c r="N24">
        <v>5</v>
      </c>
    </row>
    <row r="25" spans="8:16" x14ac:dyDescent="0.5">
      <c r="H25">
        <v>120117</v>
      </c>
      <c r="I25" t="s">
        <v>666</v>
      </c>
      <c r="J25" s="10">
        <v>1298.32</v>
      </c>
      <c r="K25" s="11">
        <v>395314</v>
      </c>
      <c r="L25" t="s">
        <v>667</v>
      </c>
      <c r="M25">
        <v>2</v>
      </c>
      <c r="N25">
        <v>13</v>
      </c>
    </row>
    <row r="26" spans="8:16" x14ac:dyDescent="0.5">
      <c r="H26">
        <v>120118</v>
      </c>
      <c r="I26" t="s">
        <v>668</v>
      </c>
      <c r="J26" s="10">
        <v>1474.03</v>
      </c>
      <c r="K26" s="11">
        <v>787106</v>
      </c>
      <c r="L26" t="s">
        <v>669</v>
      </c>
      <c r="M26">
        <v>1</v>
      </c>
      <c r="N26">
        <v>16</v>
      </c>
      <c r="O26">
        <v>2</v>
      </c>
    </row>
    <row r="27" spans="8:16" x14ac:dyDescent="0.5">
      <c r="H27">
        <v>120119</v>
      </c>
      <c r="I27" t="s">
        <v>670</v>
      </c>
      <c r="J27" s="10">
        <v>1589.36</v>
      </c>
      <c r="K27" s="11">
        <v>795516</v>
      </c>
      <c r="L27" t="s">
        <v>572</v>
      </c>
      <c r="M27">
        <v>1</v>
      </c>
      <c r="N27">
        <v>25</v>
      </c>
      <c r="P2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D42F-E179-4FCC-BB97-4E96EEE58993}">
  <dimension ref="A1:C45"/>
  <sheetViews>
    <sheetView workbookViewId="0">
      <selection activeCell="B11" sqref="B11"/>
    </sheetView>
  </sheetViews>
  <sheetFormatPr defaultRowHeight="14.35" x14ac:dyDescent="0.5"/>
  <cols>
    <col min="1" max="1" width="11.76171875" bestFit="1" customWidth="1"/>
    <col min="2" max="2" width="14.41015625" bestFit="1" customWidth="1"/>
    <col min="3" max="3" width="11" bestFit="1" customWidth="1"/>
  </cols>
  <sheetData>
    <row r="1" spans="1:3" x14ac:dyDescent="0.5">
      <c r="A1" s="4" t="s">
        <v>362</v>
      </c>
      <c r="B1" t="s">
        <v>364</v>
      </c>
      <c r="C1" t="s">
        <v>487</v>
      </c>
    </row>
    <row r="2" spans="1:3" x14ac:dyDescent="0.5">
      <c r="A2" s="5" t="s">
        <v>173</v>
      </c>
      <c r="B2" s="6">
        <v>931.46999999999991</v>
      </c>
      <c r="C2" s="6">
        <v>6587.0300000000007</v>
      </c>
    </row>
    <row r="3" spans="1:3" x14ac:dyDescent="0.5">
      <c r="A3" s="5" t="s">
        <v>340</v>
      </c>
      <c r="B3" s="6">
        <v>0</v>
      </c>
      <c r="C3" s="6">
        <v>13632.79</v>
      </c>
    </row>
    <row r="4" spans="1:3" x14ac:dyDescent="0.5">
      <c r="A4" s="5" t="s">
        <v>248</v>
      </c>
      <c r="B4" s="6">
        <v>940.44</v>
      </c>
      <c r="C4" s="6">
        <v>9365.5799999999981</v>
      </c>
    </row>
    <row r="5" spans="1:3" x14ac:dyDescent="0.5">
      <c r="A5" s="5" t="s">
        <v>195</v>
      </c>
      <c r="B5" s="6">
        <v>1867.65</v>
      </c>
      <c r="C5" s="6">
        <v>7475.1500000000005</v>
      </c>
    </row>
    <row r="6" spans="1:3" x14ac:dyDescent="0.5">
      <c r="A6" s="5" t="s">
        <v>2</v>
      </c>
      <c r="B6" s="6">
        <v>2093.7999999999997</v>
      </c>
      <c r="C6" s="6">
        <v>14334.780000000002</v>
      </c>
    </row>
    <row r="7" spans="1:3" x14ac:dyDescent="0.5">
      <c r="A7" s="5" t="s">
        <v>68</v>
      </c>
      <c r="B7" s="6">
        <v>1193.6200000000001</v>
      </c>
      <c r="C7" s="6">
        <v>16853.57</v>
      </c>
    </row>
    <row r="8" spans="1:3" x14ac:dyDescent="0.5">
      <c r="A8" s="5" t="s">
        <v>259</v>
      </c>
      <c r="B8" s="6">
        <v>1232.6600000000001</v>
      </c>
      <c r="C8" s="6">
        <v>8569.15</v>
      </c>
    </row>
    <row r="9" spans="1:3" x14ac:dyDescent="0.5">
      <c r="A9" s="5" t="s">
        <v>313</v>
      </c>
      <c r="B9" s="6">
        <v>907.01000000000022</v>
      </c>
      <c r="C9" s="6">
        <v>12859.900000000001</v>
      </c>
    </row>
    <row r="10" spans="1:3" x14ac:dyDescent="0.5">
      <c r="A10" s="5" t="s">
        <v>218</v>
      </c>
      <c r="B10" s="6">
        <v>1749.43</v>
      </c>
      <c r="C10" s="6">
        <v>1997.3</v>
      </c>
    </row>
    <row r="11" spans="1:3" x14ac:dyDescent="0.5">
      <c r="A11" s="5" t="s">
        <v>286</v>
      </c>
      <c r="B11" s="6">
        <v>887.06000000000006</v>
      </c>
      <c r="C11" s="6">
        <v>10096.82</v>
      </c>
    </row>
    <row r="12" spans="1:3" x14ac:dyDescent="0.5">
      <c r="A12" s="5" t="s">
        <v>96</v>
      </c>
      <c r="B12" s="6">
        <v>3205.4000000000005</v>
      </c>
      <c r="C12" s="6">
        <v>82374.069999999992</v>
      </c>
    </row>
    <row r="13" spans="1:3" x14ac:dyDescent="0.5">
      <c r="A13" s="5" t="s">
        <v>67</v>
      </c>
      <c r="B13" s="6">
        <v>1006.9000000000001</v>
      </c>
      <c r="C13" s="6">
        <v>11293.359999999999</v>
      </c>
    </row>
    <row r="14" spans="1:3" x14ac:dyDescent="0.5">
      <c r="A14" s="5" t="s">
        <v>365</v>
      </c>
      <c r="B14" s="6">
        <v>0</v>
      </c>
      <c r="C14" s="6">
        <v>7567.1900000000005</v>
      </c>
    </row>
    <row r="15" spans="1:3" x14ac:dyDescent="0.5">
      <c r="A15" s="5" t="s">
        <v>390</v>
      </c>
      <c r="B15" s="6">
        <v>516.4</v>
      </c>
      <c r="C15" s="6">
        <v>1700.6100000000001</v>
      </c>
    </row>
    <row r="16" spans="1:3" x14ac:dyDescent="0.5">
      <c r="A16" s="5" t="s">
        <v>403</v>
      </c>
      <c r="B16" s="6"/>
      <c r="C16" s="6"/>
    </row>
    <row r="17" spans="1:3" x14ac:dyDescent="0.5">
      <c r="A17" s="5" t="s">
        <v>404</v>
      </c>
      <c r="B17" s="6">
        <v>1004.7900000000001</v>
      </c>
      <c r="C17" s="6">
        <v>11815.970000000001</v>
      </c>
    </row>
    <row r="18" spans="1:3" x14ac:dyDescent="0.5">
      <c r="A18" s="5" t="s">
        <v>423</v>
      </c>
      <c r="B18" s="6">
        <v>2189.3200000000002</v>
      </c>
      <c r="C18" s="6">
        <v>16406.16</v>
      </c>
    </row>
    <row r="19" spans="1:3" x14ac:dyDescent="0.5">
      <c r="A19" s="5" t="s">
        <v>454</v>
      </c>
      <c r="B19" s="6">
        <v>0</v>
      </c>
      <c r="C19" s="6">
        <v>6340.99</v>
      </c>
    </row>
    <row r="20" spans="1:3" x14ac:dyDescent="0.5">
      <c r="A20" s="5" t="s">
        <v>512</v>
      </c>
      <c r="B20" s="6">
        <v>1000.97</v>
      </c>
      <c r="C20" s="6">
        <v>53076.600000000006</v>
      </c>
    </row>
    <row r="21" spans="1:3" x14ac:dyDescent="0.5">
      <c r="A21" s="5" t="s">
        <v>549</v>
      </c>
      <c r="B21" s="6">
        <v>0</v>
      </c>
      <c r="C21" s="6">
        <v>24734.129999999997</v>
      </c>
    </row>
    <row r="22" spans="1:3" x14ac:dyDescent="0.5">
      <c r="A22" s="5" t="s">
        <v>560</v>
      </c>
      <c r="B22" s="6">
        <v>825.43000000000006</v>
      </c>
      <c r="C22" s="6">
        <v>10244.439999999999</v>
      </c>
    </row>
    <row r="23" spans="1:3" x14ac:dyDescent="0.5">
      <c r="A23" s="5" t="s">
        <v>584</v>
      </c>
      <c r="B23" s="6">
        <v>829.1400000000001</v>
      </c>
      <c r="C23" s="6">
        <v>12250.720000000001</v>
      </c>
    </row>
    <row r="24" spans="1:3" x14ac:dyDescent="0.5">
      <c r="A24" s="5" t="s">
        <v>610</v>
      </c>
      <c r="B24" s="6">
        <v>1274.83</v>
      </c>
      <c r="C24" s="6">
        <v>8657.33</v>
      </c>
    </row>
    <row r="25" spans="1:3" x14ac:dyDescent="0.5">
      <c r="A25" s="5" t="s">
        <v>363</v>
      </c>
      <c r="B25" s="6">
        <v>23656.32</v>
      </c>
      <c r="C25" s="6">
        <v>348233.63999999996</v>
      </c>
    </row>
    <row r="35" spans="1:2" x14ac:dyDescent="0.5">
      <c r="A35" t="s">
        <v>492</v>
      </c>
      <c r="B35" t="s">
        <v>493</v>
      </c>
    </row>
    <row r="36" spans="1:2" x14ac:dyDescent="0.5">
      <c r="A36" t="s">
        <v>494</v>
      </c>
      <c r="B36" t="s">
        <v>495</v>
      </c>
    </row>
    <row r="37" spans="1:2" x14ac:dyDescent="0.5">
      <c r="A37" t="s">
        <v>496</v>
      </c>
      <c r="B37" t="s">
        <v>491</v>
      </c>
    </row>
    <row r="38" spans="1:2" x14ac:dyDescent="0.5">
      <c r="A38" t="s">
        <v>490</v>
      </c>
      <c r="B38" t="s">
        <v>497</v>
      </c>
    </row>
    <row r="39" spans="1:2" x14ac:dyDescent="0.5">
      <c r="A39" t="s">
        <v>498</v>
      </c>
      <c r="B39" t="s">
        <v>499</v>
      </c>
    </row>
    <row r="40" spans="1:2" x14ac:dyDescent="0.5">
      <c r="A40" t="s">
        <v>500</v>
      </c>
      <c r="B40" t="s">
        <v>501</v>
      </c>
    </row>
    <row r="41" spans="1:2" x14ac:dyDescent="0.5">
      <c r="A41" t="s">
        <v>502</v>
      </c>
      <c r="B41" t="s">
        <v>503</v>
      </c>
    </row>
    <row r="42" spans="1:2" x14ac:dyDescent="0.5">
      <c r="A42" t="s">
        <v>504</v>
      </c>
      <c r="B42" t="s">
        <v>505</v>
      </c>
    </row>
    <row r="43" spans="1:2" x14ac:dyDescent="0.5">
      <c r="A43" t="s">
        <v>506</v>
      </c>
      <c r="B43" t="s">
        <v>507</v>
      </c>
    </row>
    <row r="44" spans="1:2" x14ac:dyDescent="0.5">
      <c r="A44" t="s">
        <v>508</v>
      </c>
      <c r="B44" t="s">
        <v>509</v>
      </c>
    </row>
    <row r="45" spans="1:2" x14ac:dyDescent="0.5">
      <c r="A45" t="s">
        <v>510</v>
      </c>
      <c r="B45" t="s">
        <v>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65E-B7E5-42E3-8FDB-383E9BF2B380}">
  <dimension ref="A1:I14"/>
  <sheetViews>
    <sheetView workbookViewId="0">
      <selection activeCell="H2" sqref="H2:H14"/>
    </sheetView>
  </sheetViews>
  <sheetFormatPr defaultRowHeight="14.35" x14ac:dyDescent="0.5"/>
  <cols>
    <col min="1" max="2" width="8.9375" style="1"/>
    <col min="3" max="3" width="9.8203125" style="2" bestFit="1" customWidth="1"/>
    <col min="4" max="4" width="13.9375" style="2" bestFit="1" customWidth="1"/>
    <col min="5" max="6" width="13.9375" style="2" customWidth="1"/>
    <col min="7" max="7" width="16.3515625" style="1" bestFit="1" customWidth="1"/>
    <col min="8" max="9" width="13.9375" style="2" customWidth="1"/>
    <col min="10" max="16384" width="8.9375" style="1"/>
  </cols>
  <sheetData>
    <row r="1" spans="1:9" x14ac:dyDescent="0.5">
      <c r="A1" s="1" t="s">
        <v>45</v>
      </c>
      <c r="B1" s="1" t="s">
        <v>0</v>
      </c>
      <c r="C1" s="2" t="s">
        <v>43</v>
      </c>
      <c r="D1" s="2" t="s">
        <v>489</v>
      </c>
      <c r="E1" s="2" t="s">
        <v>44</v>
      </c>
      <c r="F1" s="2" t="s">
        <v>46</v>
      </c>
      <c r="G1" s="1" t="s">
        <v>1</v>
      </c>
      <c r="H1" s="2" t="s">
        <v>95</v>
      </c>
      <c r="I1" s="2" t="s">
        <v>488</v>
      </c>
    </row>
    <row r="2" spans="1:9" x14ac:dyDescent="0.5">
      <c r="A2" s="1" t="s">
        <v>68</v>
      </c>
      <c r="B2" s="1" t="s">
        <v>69</v>
      </c>
      <c r="C2" s="2">
        <v>119.68</v>
      </c>
      <c r="D2" s="2">
        <v>1323467</v>
      </c>
      <c r="E2" s="2">
        <f>ROUND(D2/10000,2)</f>
        <v>132.35</v>
      </c>
      <c r="F2" s="2">
        <f>ROUND(D2/C2,0)</f>
        <v>11058</v>
      </c>
      <c r="G2" s="1" t="s">
        <v>70</v>
      </c>
      <c r="H2" s="3">
        <v>2417.5100000000002</v>
      </c>
      <c r="I2" s="2">
        <f>ROUND(H2/D2*10000,2)</f>
        <v>18.27</v>
      </c>
    </row>
    <row r="3" spans="1:9" x14ac:dyDescent="0.5">
      <c r="A3" s="1" t="s">
        <v>68</v>
      </c>
      <c r="B3" s="1" t="s">
        <v>71</v>
      </c>
      <c r="C3" s="2">
        <v>98.58</v>
      </c>
      <c r="D3" s="2">
        <v>1120985</v>
      </c>
      <c r="E3" s="2">
        <f t="shared" ref="E3:E14" si="0">ROUND(D3/10000,2)</f>
        <v>112.1</v>
      </c>
      <c r="F3" s="2">
        <f t="shared" ref="F3:F14" si="1">ROUND(D3/C3,0)</f>
        <v>11371</v>
      </c>
      <c r="G3" s="1" t="s">
        <v>72</v>
      </c>
      <c r="H3" s="3">
        <v>1968.51</v>
      </c>
      <c r="I3" s="2">
        <f t="shared" ref="I3:I14" si="2">ROUND(H3/D3*10000,2)</f>
        <v>17.559999999999999</v>
      </c>
    </row>
    <row r="4" spans="1:9" x14ac:dyDescent="0.5">
      <c r="A4" s="1" t="s">
        <v>68</v>
      </c>
      <c r="B4" s="1" t="s">
        <v>73</v>
      </c>
      <c r="C4" s="2">
        <v>309.41000000000003</v>
      </c>
      <c r="D4" s="2">
        <v>1112992</v>
      </c>
      <c r="E4" s="2">
        <f t="shared" si="0"/>
        <v>111.3</v>
      </c>
      <c r="F4" s="2">
        <f t="shared" si="1"/>
        <v>3597</v>
      </c>
      <c r="G4" s="1" t="s">
        <v>74</v>
      </c>
      <c r="H4" s="3">
        <v>1904.22</v>
      </c>
      <c r="I4" s="2">
        <f t="shared" si="2"/>
        <v>17.11</v>
      </c>
    </row>
    <row r="5" spans="1:9" x14ac:dyDescent="0.5">
      <c r="A5" s="1" t="s">
        <v>68</v>
      </c>
      <c r="B5" s="1" t="s">
        <v>75</v>
      </c>
      <c r="C5" s="2">
        <v>72.22</v>
      </c>
      <c r="D5" s="2">
        <v>503859</v>
      </c>
      <c r="E5" s="2">
        <f t="shared" si="0"/>
        <v>50.39</v>
      </c>
      <c r="F5" s="2">
        <f t="shared" si="1"/>
        <v>6977</v>
      </c>
      <c r="G5" s="1" t="s">
        <v>76</v>
      </c>
      <c r="H5" s="3">
        <v>2022.6</v>
      </c>
      <c r="I5" s="2">
        <f t="shared" si="2"/>
        <v>40.14</v>
      </c>
    </row>
    <row r="6" spans="1:9" x14ac:dyDescent="0.5">
      <c r="A6" s="1" t="s">
        <v>68</v>
      </c>
      <c r="B6" s="1" t="s">
        <v>77</v>
      </c>
      <c r="C6" s="2">
        <v>1029.32</v>
      </c>
      <c r="D6" s="2">
        <v>2011699</v>
      </c>
      <c r="E6" s="2">
        <f t="shared" si="0"/>
        <v>201.17</v>
      </c>
      <c r="F6" s="2">
        <f t="shared" si="1"/>
        <v>1954</v>
      </c>
      <c r="G6" s="1" t="s">
        <v>78</v>
      </c>
      <c r="H6" s="3">
        <v>2011.62</v>
      </c>
      <c r="I6" s="2">
        <f t="shared" si="2"/>
        <v>10</v>
      </c>
    </row>
    <row r="7" spans="1:9" x14ac:dyDescent="0.5">
      <c r="A7" s="1" t="s">
        <v>68</v>
      </c>
      <c r="B7" s="1" t="s">
        <v>79</v>
      </c>
      <c r="C7" s="2">
        <v>942.38</v>
      </c>
      <c r="D7" s="2">
        <v>1226673</v>
      </c>
      <c r="E7" s="2">
        <f t="shared" si="0"/>
        <v>122.67</v>
      </c>
      <c r="F7" s="2">
        <f t="shared" si="1"/>
        <v>1302</v>
      </c>
      <c r="G7" s="1" t="s">
        <v>80</v>
      </c>
      <c r="H7" s="3">
        <v>2502.1999999999998</v>
      </c>
      <c r="I7" s="2">
        <f t="shared" si="2"/>
        <v>20.399999999999999</v>
      </c>
    </row>
    <row r="8" spans="1:9" x14ac:dyDescent="0.5">
      <c r="A8" s="1" t="s">
        <v>68</v>
      </c>
      <c r="B8" s="1" t="s">
        <v>81</v>
      </c>
      <c r="C8" s="2">
        <v>1821.03</v>
      </c>
      <c r="D8" s="2">
        <v>832017</v>
      </c>
      <c r="E8" s="2">
        <f t="shared" si="0"/>
        <v>83.2</v>
      </c>
      <c r="F8" s="2">
        <f t="shared" si="1"/>
        <v>457</v>
      </c>
      <c r="G8" s="1" t="s">
        <v>82</v>
      </c>
      <c r="H8" s="3">
        <v>873.3</v>
      </c>
      <c r="I8" s="2">
        <f t="shared" si="2"/>
        <v>10.5</v>
      </c>
    </row>
    <row r="9" spans="1:9" x14ac:dyDescent="0.5">
      <c r="A9" s="1" t="s">
        <v>68</v>
      </c>
      <c r="B9" s="1" t="s">
        <v>83</v>
      </c>
      <c r="C9" s="2">
        <v>3118.77</v>
      </c>
      <c r="D9" s="2">
        <v>634555</v>
      </c>
      <c r="E9" s="2">
        <f t="shared" si="0"/>
        <v>63.46</v>
      </c>
      <c r="F9" s="2">
        <f t="shared" si="1"/>
        <v>203</v>
      </c>
      <c r="G9" s="1" t="s">
        <v>84</v>
      </c>
      <c r="H9" s="3">
        <v>658.35</v>
      </c>
      <c r="I9" s="2">
        <f t="shared" si="2"/>
        <v>10.37</v>
      </c>
    </row>
    <row r="10" spans="1:9" x14ac:dyDescent="0.5">
      <c r="A10" s="1" t="s">
        <v>68</v>
      </c>
      <c r="B10" s="1" t="s">
        <v>85</v>
      </c>
      <c r="C10" s="2">
        <v>286.02999999999997</v>
      </c>
      <c r="D10" s="2">
        <v>1175841</v>
      </c>
      <c r="E10" s="2">
        <f t="shared" si="0"/>
        <v>117.58</v>
      </c>
      <c r="F10" s="2">
        <f t="shared" si="1"/>
        <v>4111</v>
      </c>
      <c r="G10" s="1" t="s">
        <v>86</v>
      </c>
      <c r="H10" s="3">
        <v>940.06</v>
      </c>
      <c r="I10" s="2">
        <f t="shared" si="2"/>
        <v>7.99</v>
      </c>
    </row>
    <row r="11" spans="1:9" x14ac:dyDescent="0.5">
      <c r="A11" s="1" t="s">
        <v>68</v>
      </c>
      <c r="B11" s="1" t="s">
        <v>87</v>
      </c>
      <c r="C11" s="2">
        <v>494.89</v>
      </c>
      <c r="D11" s="2">
        <v>769150</v>
      </c>
      <c r="E11" s="2">
        <f t="shared" si="0"/>
        <v>76.92</v>
      </c>
      <c r="F11" s="2">
        <f t="shared" si="1"/>
        <v>1554</v>
      </c>
      <c r="G11" s="1" t="s">
        <v>88</v>
      </c>
      <c r="H11" s="3">
        <v>1218.23</v>
      </c>
      <c r="I11" s="2">
        <f t="shared" si="2"/>
        <v>15.84</v>
      </c>
    </row>
    <row r="12" spans="1:9" x14ac:dyDescent="0.5">
      <c r="A12" s="1" t="s">
        <v>68</v>
      </c>
      <c r="B12" s="1" t="s">
        <v>89</v>
      </c>
      <c r="C12" s="2">
        <v>1829.59</v>
      </c>
      <c r="D12" s="2">
        <v>453106</v>
      </c>
      <c r="E12" s="2">
        <f t="shared" si="0"/>
        <v>45.31</v>
      </c>
      <c r="F12" s="2">
        <f t="shared" si="1"/>
        <v>248</v>
      </c>
      <c r="G12" s="1" t="s">
        <v>90</v>
      </c>
      <c r="H12" s="3">
        <v>413.88</v>
      </c>
      <c r="I12" s="2">
        <f t="shared" si="2"/>
        <v>9.1300000000000008</v>
      </c>
    </row>
    <row r="13" spans="1:9" x14ac:dyDescent="0.5">
      <c r="A13" s="1" t="s">
        <v>68</v>
      </c>
      <c r="B13" s="1" t="s">
        <v>91</v>
      </c>
      <c r="C13" s="2">
        <v>4417.4799999999996</v>
      </c>
      <c r="D13" s="2">
        <v>328957</v>
      </c>
      <c r="E13" s="2">
        <f t="shared" si="0"/>
        <v>32.9</v>
      </c>
      <c r="F13" s="2">
        <f t="shared" si="1"/>
        <v>74</v>
      </c>
      <c r="G13" s="1" t="s">
        <v>92</v>
      </c>
      <c r="H13" s="3">
        <v>255.17</v>
      </c>
      <c r="I13" s="2">
        <f t="shared" si="2"/>
        <v>7.76</v>
      </c>
    </row>
    <row r="14" spans="1:9" x14ac:dyDescent="0.5">
      <c r="A14" s="1" t="s">
        <v>68</v>
      </c>
      <c r="B14" s="1" t="s">
        <v>93</v>
      </c>
      <c r="C14" s="2">
        <v>2314.19</v>
      </c>
      <c r="D14" s="2">
        <v>442709</v>
      </c>
      <c r="E14" s="2">
        <f t="shared" si="0"/>
        <v>44.27</v>
      </c>
      <c r="F14" s="2">
        <f t="shared" si="1"/>
        <v>191</v>
      </c>
      <c r="G14" s="1" t="s">
        <v>94</v>
      </c>
      <c r="H14" s="3">
        <v>430.6</v>
      </c>
      <c r="I14" s="2">
        <f t="shared" si="2"/>
        <v>9.73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230B-E9ED-48B3-A037-63654D9FCDEE}">
  <dimension ref="A1:J11"/>
  <sheetViews>
    <sheetView workbookViewId="0">
      <selection activeCell="H2" sqref="H2:H11"/>
    </sheetView>
  </sheetViews>
  <sheetFormatPr defaultRowHeight="14.35" x14ac:dyDescent="0.5"/>
  <cols>
    <col min="1" max="2" width="8.9375" style="1"/>
    <col min="3" max="3" width="9.8203125" style="2" bestFit="1" customWidth="1"/>
    <col min="4" max="4" width="9.8203125" style="2" customWidth="1"/>
    <col min="5" max="5" width="13.9375" style="2" bestFit="1" customWidth="1"/>
    <col min="6" max="6" width="13.9375" style="2" customWidth="1"/>
    <col min="7" max="7" width="16.3515625" style="1" bestFit="1" customWidth="1"/>
    <col min="8" max="10" width="13.9375" style="2" customWidth="1"/>
    <col min="11" max="16384" width="8.9375" style="1"/>
  </cols>
  <sheetData>
    <row r="1" spans="1:9" x14ac:dyDescent="0.5">
      <c r="A1" s="1" t="s">
        <v>45</v>
      </c>
      <c r="B1" s="1" t="s">
        <v>0</v>
      </c>
      <c r="C1" s="2" t="s">
        <v>43</v>
      </c>
      <c r="D1" s="2" t="s">
        <v>489</v>
      </c>
      <c r="E1" s="2" t="s">
        <v>44</v>
      </c>
      <c r="F1" s="2" t="s">
        <v>46</v>
      </c>
      <c r="G1" s="1" t="s">
        <v>1</v>
      </c>
      <c r="H1" s="2" t="s">
        <v>95</v>
      </c>
      <c r="I1" s="2" t="s">
        <v>488</v>
      </c>
    </row>
    <row r="2" spans="1:9" x14ac:dyDescent="0.5">
      <c r="A2" s="1" t="s">
        <v>67</v>
      </c>
      <c r="B2" s="1" t="s">
        <v>47</v>
      </c>
      <c r="C2" s="2">
        <v>32.21</v>
      </c>
      <c r="E2" s="3">
        <v>48.66</v>
      </c>
      <c r="F2" s="3">
        <v>15108</v>
      </c>
      <c r="G2" s="1" t="s">
        <v>48</v>
      </c>
      <c r="H2" s="2">
        <v>1400.58</v>
      </c>
      <c r="I2" s="2">
        <f>ROUND(H2/E2,2)</f>
        <v>28.78</v>
      </c>
    </row>
    <row r="3" spans="1:9" x14ac:dyDescent="0.5">
      <c r="A3" s="1" t="s">
        <v>67</v>
      </c>
      <c r="B3" s="1" t="s">
        <v>49</v>
      </c>
      <c r="C3" s="2">
        <v>65.849999999999994</v>
      </c>
      <c r="E3" s="3">
        <v>109.69</v>
      </c>
      <c r="F3" s="3">
        <v>16657</v>
      </c>
      <c r="G3" s="1" t="s">
        <v>58</v>
      </c>
      <c r="H3" s="2">
        <v>1063.56</v>
      </c>
      <c r="I3" s="2">
        <f t="shared" ref="I3:I11" si="0">ROUND(H3/E3,2)</f>
        <v>9.6999999999999993</v>
      </c>
    </row>
    <row r="4" spans="1:9" x14ac:dyDescent="0.5">
      <c r="A4" s="1" t="s">
        <v>67</v>
      </c>
      <c r="B4" s="1" t="s">
        <v>53</v>
      </c>
      <c r="C4" s="2">
        <v>2128.31</v>
      </c>
      <c r="E4" s="3">
        <v>190.36</v>
      </c>
      <c r="F4" s="3">
        <v>894</v>
      </c>
      <c r="G4" s="1" t="s">
        <v>59</v>
      </c>
      <c r="H4" s="2">
        <v>4368.53</v>
      </c>
      <c r="I4" s="2">
        <f t="shared" si="0"/>
        <v>22.95</v>
      </c>
    </row>
    <row r="5" spans="1:9" x14ac:dyDescent="0.5">
      <c r="A5" s="1" t="s">
        <v>67</v>
      </c>
      <c r="B5" s="1" t="s">
        <v>51</v>
      </c>
      <c r="C5" s="2">
        <v>395.79</v>
      </c>
      <c r="E5" s="3">
        <v>50.24</v>
      </c>
      <c r="F5" s="3">
        <v>1269</v>
      </c>
      <c r="G5" s="1" t="s">
        <v>60</v>
      </c>
      <c r="H5" s="2">
        <v>1011.08</v>
      </c>
      <c r="I5" s="2">
        <f t="shared" si="0"/>
        <v>20.13</v>
      </c>
    </row>
    <row r="6" spans="1:9" x14ac:dyDescent="0.5">
      <c r="A6" s="1" t="s">
        <v>67</v>
      </c>
      <c r="B6" s="1" t="s">
        <v>50</v>
      </c>
      <c r="C6" s="2">
        <v>99.1</v>
      </c>
      <c r="E6" s="3">
        <v>73.73</v>
      </c>
      <c r="F6" s="3">
        <v>7440</v>
      </c>
      <c r="G6" s="1" t="s">
        <v>61</v>
      </c>
      <c r="H6" s="2">
        <v>601.21</v>
      </c>
      <c r="I6" s="2">
        <f t="shared" si="0"/>
        <v>8.15</v>
      </c>
    </row>
    <row r="7" spans="1:9" x14ac:dyDescent="0.5">
      <c r="A7" s="1" t="s">
        <v>67</v>
      </c>
      <c r="B7" s="1" t="s">
        <v>52</v>
      </c>
      <c r="C7" s="2">
        <v>583.67999999999995</v>
      </c>
      <c r="E7" s="3">
        <v>110.69</v>
      </c>
      <c r="F7" s="3">
        <v>1901</v>
      </c>
      <c r="G7" s="1" t="s">
        <v>62</v>
      </c>
      <c r="H7" s="2">
        <v>1334.2</v>
      </c>
      <c r="I7" s="2">
        <f t="shared" si="0"/>
        <v>12.05</v>
      </c>
    </row>
    <row r="8" spans="1:9" x14ac:dyDescent="0.5">
      <c r="A8" s="1" t="s">
        <v>67</v>
      </c>
      <c r="B8" s="1" t="s">
        <v>54</v>
      </c>
      <c r="C8" s="2">
        <v>1920.9</v>
      </c>
      <c r="E8" s="3">
        <v>133.61000000000001</v>
      </c>
      <c r="F8" s="3">
        <v>696</v>
      </c>
      <c r="G8" s="1" t="s">
        <v>63</v>
      </c>
      <c r="H8" s="2">
        <v>1452.52</v>
      </c>
      <c r="I8" s="2">
        <f t="shared" si="0"/>
        <v>10.87</v>
      </c>
    </row>
    <row r="9" spans="1:9" x14ac:dyDescent="0.5">
      <c r="A9" s="1" t="s">
        <v>67</v>
      </c>
      <c r="B9" s="1" t="s">
        <v>55</v>
      </c>
      <c r="C9" s="2">
        <v>1323.65</v>
      </c>
      <c r="E9" s="3">
        <v>98.78</v>
      </c>
      <c r="F9" s="3">
        <v>746</v>
      </c>
      <c r="G9" s="1" t="s">
        <v>64</v>
      </c>
      <c r="H9" s="2">
        <v>1456.27</v>
      </c>
      <c r="I9" s="2">
        <f t="shared" si="0"/>
        <v>14.74</v>
      </c>
    </row>
    <row r="10" spans="1:9" x14ac:dyDescent="0.5">
      <c r="A10" s="1" t="s">
        <v>67</v>
      </c>
      <c r="B10" s="1" t="s">
        <v>56</v>
      </c>
      <c r="C10" s="2">
        <v>3175.65</v>
      </c>
      <c r="E10" s="3">
        <v>119.13</v>
      </c>
      <c r="F10" s="3">
        <v>375</v>
      </c>
      <c r="G10" s="1" t="s">
        <v>65</v>
      </c>
      <c r="H10" s="2">
        <v>821.14</v>
      </c>
      <c r="I10" s="2">
        <f t="shared" si="0"/>
        <v>6.89</v>
      </c>
    </row>
    <row r="11" spans="1:9" x14ac:dyDescent="0.5">
      <c r="A11" s="1" t="s">
        <v>67</v>
      </c>
      <c r="B11" s="1" t="s">
        <v>57</v>
      </c>
      <c r="C11" s="2">
        <v>1568.22</v>
      </c>
      <c r="E11" s="3">
        <v>72.010000000000005</v>
      </c>
      <c r="F11" s="3">
        <v>459</v>
      </c>
      <c r="G11" s="1" t="s">
        <v>66</v>
      </c>
      <c r="H11" s="2">
        <v>625.5</v>
      </c>
      <c r="I11" s="2">
        <f t="shared" si="0"/>
        <v>8.69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05B3-9E3E-4972-8683-B70A3EF236E0}">
  <dimension ref="A1:I21"/>
  <sheetViews>
    <sheetView workbookViewId="0">
      <selection activeCell="H2" sqref="H2:H21"/>
    </sheetView>
  </sheetViews>
  <sheetFormatPr defaultRowHeight="14.35" x14ac:dyDescent="0.5"/>
  <cols>
    <col min="1" max="2" width="8.9375" style="1"/>
    <col min="3" max="3" width="9.8203125" style="2" bestFit="1" customWidth="1"/>
    <col min="4" max="4" width="13.9375" style="2" bestFit="1" customWidth="1"/>
    <col min="5" max="6" width="13.9375" style="2" customWidth="1"/>
    <col min="7" max="7" width="16.3515625" style="1" bestFit="1" customWidth="1"/>
    <col min="8" max="8" width="13.9375" style="2" customWidth="1"/>
    <col min="9" max="16384" width="8.9375" style="1"/>
  </cols>
  <sheetData>
    <row r="1" spans="1:9" x14ac:dyDescent="0.5">
      <c r="A1" s="1" t="s">
        <v>45</v>
      </c>
      <c r="B1" s="1" t="s">
        <v>0</v>
      </c>
      <c r="C1" s="2" t="s">
        <v>43</v>
      </c>
      <c r="D1" s="2" t="s">
        <v>489</v>
      </c>
      <c r="E1" s="2" t="s">
        <v>44</v>
      </c>
      <c r="F1" s="2" t="s">
        <v>46</v>
      </c>
      <c r="G1" s="1" t="s">
        <v>1</v>
      </c>
      <c r="H1" s="2" t="s">
        <v>95</v>
      </c>
      <c r="I1" s="1" t="s">
        <v>488</v>
      </c>
    </row>
    <row r="2" spans="1:9" x14ac:dyDescent="0.5">
      <c r="A2" s="1" t="s">
        <v>2</v>
      </c>
      <c r="B2" s="1" t="s">
        <v>3</v>
      </c>
      <c r="C2" s="2">
        <v>60.99</v>
      </c>
      <c r="D2" s="2">
        <v>902933</v>
      </c>
      <c r="E2" s="2">
        <f>ROUND(D2/10000,2)</f>
        <v>90.29</v>
      </c>
      <c r="F2" s="2">
        <f>ROUND(D2/C2,0)</f>
        <v>14805</v>
      </c>
      <c r="G2" s="1" t="s">
        <v>4</v>
      </c>
      <c r="H2" s="2">
        <v>1260.5999999999999</v>
      </c>
      <c r="I2" s="1">
        <f>ROUND(H2/E2,2)</f>
        <v>13.96</v>
      </c>
    </row>
    <row r="3" spans="1:9" x14ac:dyDescent="0.5">
      <c r="A3" s="1" t="s">
        <v>2</v>
      </c>
      <c r="B3" s="1" t="s">
        <v>5</v>
      </c>
      <c r="C3" s="2">
        <v>66.31</v>
      </c>
      <c r="D3" s="2">
        <v>955954</v>
      </c>
      <c r="E3" s="2">
        <f t="shared" ref="E3:E21" si="0">ROUND(D3/10000,2)</f>
        <v>95.6</v>
      </c>
      <c r="F3" s="2">
        <f t="shared" ref="F3:F21" si="1">ROUND(D3/C3,0)</f>
        <v>14416</v>
      </c>
      <c r="G3" s="1" t="s">
        <v>6</v>
      </c>
      <c r="H3" s="2">
        <v>1454.9</v>
      </c>
      <c r="I3" s="1">
        <f t="shared" ref="I3:I21" si="2">ROUND(H3/E3,2)</f>
        <v>15.22</v>
      </c>
    </row>
    <row r="4" spans="1:9" x14ac:dyDescent="0.5">
      <c r="A4" s="1" t="s">
        <v>2</v>
      </c>
      <c r="B4" s="1" t="s">
        <v>7</v>
      </c>
      <c r="C4" s="2">
        <v>107.65</v>
      </c>
      <c r="D4" s="2">
        <v>1265398</v>
      </c>
      <c r="E4" s="2">
        <f t="shared" si="0"/>
        <v>126.54</v>
      </c>
      <c r="F4" s="2">
        <f t="shared" si="1"/>
        <v>11755</v>
      </c>
      <c r="G4" s="1" t="s">
        <v>8</v>
      </c>
      <c r="H4" s="2">
        <v>1472.9</v>
      </c>
      <c r="I4" s="1">
        <f t="shared" si="2"/>
        <v>11.64</v>
      </c>
    </row>
    <row r="5" spans="1:9" x14ac:dyDescent="0.5">
      <c r="A5" s="1" t="s">
        <v>2</v>
      </c>
      <c r="B5" s="1" t="s">
        <v>9</v>
      </c>
      <c r="C5" s="2">
        <v>122.4</v>
      </c>
      <c r="D5" s="2">
        <v>1855186</v>
      </c>
      <c r="E5" s="2">
        <f t="shared" si="0"/>
        <v>185.52</v>
      </c>
      <c r="F5" s="2">
        <f t="shared" si="1"/>
        <v>15157</v>
      </c>
      <c r="G5" s="1" t="s">
        <v>10</v>
      </c>
      <c r="H5" s="2">
        <v>2574.8000000000002</v>
      </c>
      <c r="I5" s="1">
        <f t="shared" si="2"/>
        <v>13.88</v>
      </c>
    </row>
    <row r="6" spans="1:9" x14ac:dyDescent="0.5">
      <c r="A6" s="1" t="s">
        <v>2</v>
      </c>
      <c r="B6" s="1" t="s">
        <v>11</v>
      </c>
      <c r="C6" s="2">
        <v>108.25</v>
      </c>
      <c r="D6" s="2">
        <v>1381894</v>
      </c>
      <c r="E6" s="2">
        <f t="shared" si="0"/>
        <v>138.19</v>
      </c>
      <c r="F6" s="2">
        <f t="shared" si="1"/>
        <v>12766</v>
      </c>
      <c r="G6" s="1" t="s">
        <v>12</v>
      </c>
      <c r="H6" s="2">
        <v>1273.3</v>
      </c>
      <c r="I6" s="1">
        <f t="shared" si="2"/>
        <v>9.2100000000000009</v>
      </c>
    </row>
    <row r="7" spans="1:9" x14ac:dyDescent="0.5">
      <c r="A7" s="1" t="s">
        <v>2</v>
      </c>
      <c r="B7" s="1" t="s">
        <v>13</v>
      </c>
      <c r="C7" s="2">
        <v>555.69000000000005</v>
      </c>
      <c r="D7" s="2">
        <v>1346210</v>
      </c>
      <c r="E7" s="2">
        <f t="shared" si="0"/>
        <v>134.62</v>
      </c>
      <c r="F7" s="2">
        <f t="shared" si="1"/>
        <v>2423</v>
      </c>
      <c r="G7" s="1" t="s">
        <v>14</v>
      </c>
      <c r="H7" s="2">
        <v>1504.4</v>
      </c>
      <c r="I7" s="1">
        <f t="shared" si="2"/>
        <v>11.18</v>
      </c>
    </row>
    <row r="8" spans="1:9" x14ac:dyDescent="0.5">
      <c r="A8" s="1" t="s">
        <v>2</v>
      </c>
      <c r="B8" s="1" t="s">
        <v>15</v>
      </c>
      <c r="C8" s="2">
        <v>378.94</v>
      </c>
      <c r="D8" s="2">
        <v>490091</v>
      </c>
      <c r="E8" s="2">
        <f t="shared" si="0"/>
        <v>49.01</v>
      </c>
      <c r="F8" s="2">
        <f t="shared" si="1"/>
        <v>1293</v>
      </c>
      <c r="G8" s="1" t="s">
        <v>16</v>
      </c>
      <c r="H8" s="2">
        <v>620.20000000000005</v>
      </c>
      <c r="I8" s="1">
        <f t="shared" si="2"/>
        <v>12.65</v>
      </c>
    </row>
    <row r="9" spans="1:9" x14ac:dyDescent="0.5">
      <c r="A9" s="1" t="s">
        <v>2</v>
      </c>
      <c r="B9" s="1" t="s">
        <v>17</v>
      </c>
      <c r="C9" s="2">
        <v>496.49</v>
      </c>
      <c r="D9" s="2">
        <v>1558466</v>
      </c>
      <c r="E9" s="2">
        <f t="shared" si="0"/>
        <v>155.85</v>
      </c>
      <c r="F9" s="2">
        <f t="shared" si="1"/>
        <v>3139</v>
      </c>
      <c r="G9" s="1" t="s">
        <v>18</v>
      </c>
      <c r="H9" s="2">
        <v>1000.1</v>
      </c>
      <c r="I9" s="1">
        <f t="shared" si="2"/>
        <v>6.42</v>
      </c>
    </row>
    <row r="10" spans="1:9" x14ac:dyDescent="0.5">
      <c r="A10" s="1" t="s">
        <v>2</v>
      </c>
      <c r="B10" s="1" t="s">
        <v>19</v>
      </c>
      <c r="C10" s="2">
        <v>276.14</v>
      </c>
      <c r="D10" s="2">
        <v>967868</v>
      </c>
      <c r="E10" s="2">
        <f t="shared" si="0"/>
        <v>96.79</v>
      </c>
      <c r="F10" s="2">
        <f t="shared" si="1"/>
        <v>3505</v>
      </c>
      <c r="G10" s="1" t="s">
        <v>20</v>
      </c>
      <c r="H10" s="2">
        <v>688.1</v>
      </c>
      <c r="I10" s="1">
        <f t="shared" si="2"/>
        <v>7.11</v>
      </c>
    </row>
    <row r="11" spans="1:9" x14ac:dyDescent="0.5">
      <c r="A11" s="1" t="s">
        <v>2</v>
      </c>
      <c r="B11" s="1" t="s">
        <v>21</v>
      </c>
      <c r="C11" s="2">
        <v>1067.6300000000001</v>
      </c>
      <c r="D11" s="2">
        <v>2659829</v>
      </c>
      <c r="E11" s="2">
        <f t="shared" si="0"/>
        <v>265.98</v>
      </c>
      <c r="F11" s="2">
        <f t="shared" si="1"/>
        <v>2491</v>
      </c>
      <c r="G11" s="1" t="s">
        <v>22</v>
      </c>
      <c r="H11" s="2">
        <v>1806.71</v>
      </c>
      <c r="I11" s="1">
        <f t="shared" si="2"/>
        <v>6.79</v>
      </c>
    </row>
    <row r="12" spans="1:9" x14ac:dyDescent="0.5">
      <c r="A12" s="1" t="s">
        <v>2</v>
      </c>
      <c r="B12" s="1" t="s">
        <v>23</v>
      </c>
      <c r="C12" s="2">
        <v>437.18</v>
      </c>
      <c r="D12" s="2">
        <v>1672025</v>
      </c>
      <c r="E12" s="2">
        <f t="shared" si="0"/>
        <v>167.2</v>
      </c>
      <c r="F12" s="2">
        <f t="shared" si="1"/>
        <v>3825</v>
      </c>
      <c r="G12" s="1" t="s">
        <v>24</v>
      </c>
      <c r="H12" s="2">
        <v>2104.86</v>
      </c>
      <c r="I12" s="1">
        <f t="shared" si="2"/>
        <v>12.59</v>
      </c>
    </row>
    <row r="13" spans="1:9" x14ac:dyDescent="0.5">
      <c r="A13" s="1" t="s">
        <v>2</v>
      </c>
      <c r="B13" s="1" t="s">
        <v>25</v>
      </c>
      <c r="C13" s="2">
        <v>329.02</v>
      </c>
      <c r="D13" s="2">
        <v>363591</v>
      </c>
      <c r="E13" s="2">
        <f t="shared" si="0"/>
        <v>36.36</v>
      </c>
      <c r="F13" s="2">
        <f t="shared" si="1"/>
        <v>1105</v>
      </c>
      <c r="G13" s="1" t="s">
        <v>26</v>
      </c>
      <c r="H13" s="2">
        <v>444.4</v>
      </c>
      <c r="I13" s="1">
        <f t="shared" si="2"/>
        <v>12.22</v>
      </c>
    </row>
    <row r="14" spans="1:9" x14ac:dyDescent="0.5">
      <c r="A14" s="1" t="s">
        <v>2</v>
      </c>
      <c r="B14" s="1" t="s">
        <v>27</v>
      </c>
      <c r="C14" s="2">
        <v>1155.6099999999999</v>
      </c>
      <c r="D14" s="2">
        <v>800371</v>
      </c>
      <c r="E14" s="2">
        <f t="shared" si="0"/>
        <v>80.040000000000006</v>
      </c>
      <c r="F14" s="2">
        <f t="shared" si="1"/>
        <v>693</v>
      </c>
      <c r="G14" s="1" t="s">
        <v>28</v>
      </c>
      <c r="H14" s="2">
        <v>524.4</v>
      </c>
      <c r="I14" s="1">
        <f t="shared" si="2"/>
        <v>6.55</v>
      </c>
    </row>
    <row r="15" spans="1:9" x14ac:dyDescent="0.5">
      <c r="A15" s="1" t="s">
        <v>2</v>
      </c>
      <c r="B15" s="1" t="s">
        <v>29</v>
      </c>
      <c r="C15" s="2">
        <v>1283.6400000000001</v>
      </c>
      <c r="D15" s="2">
        <v>515962</v>
      </c>
      <c r="E15" s="2">
        <f t="shared" si="0"/>
        <v>51.6</v>
      </c>
      <c r="F15" s="2">
        <f t="shared" si="1"/>
        <v>402</v>
      </c>
      <c r="G15" s="1" t="s">
        <v>30</v>
      </c>
      <c r="H15" s="2">
        <v>317.39999999999998</v>
      </c>
      <c r="I15" s="1">
        <f t="shared" si="2"/>
        <v>6.15</v>
      </c>
    </row>
    <row r="16" spans="1:9" x14ac:dyDescent="0.5">
      <c r="A16" s="1" t="s">
        <v>2</v>
      </c>
      <c r="B16" s="1" t="s">
        <v>31</v>
      </c>
      <c r="C16" s="2">
        <v>580.14</v>
      </c>
      <c r="D16" s="2">
        <v>255563</v>
      </c>
      <c r="E16" s="2">
        <f t="shared" si="0"/>
        <v>25.56</v>
      </c>
      <c r="F16" s="2">
        <f t="shared" si="1"/>
        <v>441</v>
      </c>
      <c r="G16" s="1" t="s">
        <v>32</v>
      </c>
      <c r="H16" s="2">
        <v>203.9</v>
      </c>
      <c r="I16" s="1">
        <f t="shared" si="2"/>
        <v>7.98</v>
      </c>
    </row>
    <row r="17" spans="1:9" x14ac:dyDescent="0.5">
      <c r="A17" s="1" t="s">
        <v>2</v>
      </c>
      <c r="B17" s="1" t="s">
        <v>33</v>
      </c>
      <c r="C17" s="2">
        <v>1208.44</v>
      </c>
      <c r="D17" s="2">
        <v>710056</v>
      </c>
      <c r="E17" s="2">
        <f t="shared" si="0"/>
        <v>71.010000000000005</v>
      </c>
      <c r="F17" s="2">
        <f t="shared" si="1"/>
        <v>588</v>
      </c>
      <c r="G17" s="1" t="s">
        <v>34</v>
      </c>
      <c r="H17" s="2">
        <v>484.3</v>
      </c>
      <c r="I17" s="1">
        <f t="shared" si="2"/>
        <v>6.82</v>
      </c>
    </row>
    <row r="18" spans="1:9" x14ac:dyDescent="0.5">
      <c r="A18" s="1" t="s">
        <v>2</v>
      </c>
      <c r="B18" s="1" t="s">
        <v>35</v>
      </c>
      <c r="C18" s="2">
        <v>1421.43</v>
      </c>
      <c r="D18" s="2">
        <v>780399</v>
      </c>
      <c r="E18" s="2">
        <f t="shared" si="0"/>
        <v>78.040000000000006</v>
      </c>
      <c r="F18" s="2">
        <f t="shared" si="1"/>
        <v>549</v>
      </c>
      <c r="G18" s="1" t="s">
        <v>36</v>
      </c>
      <c r="H18" s="2">
        <v>602</v>
      </c>
      <c r="I18" s="1">
        <f t="shared" si="2"/>
        <v>7.71</v>
      </c>
    </row>
    <row r="19" spans="1:9" x14ac:dyDescent="0.5">
      <c r="A19" s="1" t="s">
        <v>2</v>
      </c>
      <c r="B19" s="1" t="s">
        <v>37</v>
      </c>
      <c r="C19" s="2">
        <v>1376.63</v>
      </c>
      <c r="D19" s="2">
        <v>602973</v>
      </c>
      <c r="E19" s="2">
        <f t="shared" si="0"/>
        <v>60.3</v>
      </c>
      <c r="F19" s="2">
        <f t="shared" si="1"/>
        <v>438</v>
      </c>
      <c r="G19" s="1" t="s">
        <v>38</v>
      </c>
      <c r="H19" s="2">
        <v>386.3</v>
      </c>
      <c r="I19" s="1">
        <f t="shared" si="2"/>
        <v>6.41</v>
      </c>
    </row>
    <row r="20" spans="1:9" x14ac:dyDescent="0.5">
      <c r="A20" s="1" t="s">
        <v>2</v>
      </c>
      <c r="B20" s="1" t="s">
        <v>39</v>
      </c>
      <c r="C20" s="2">
        <v>1088.7</v>
      </c>
      <c r="D20" s="2">
        <v>735723</v>
      </c>
      <c r="E20" s="2">
        <f t="shared" si="0"/>
        <v>73.569999999999993</v>
      </c>
      <c r="F20" s="2">
        <f t="shared" si="1"/>
        <v>676</v>
      </c>
      <c r="G20" s="1" t="s">
        <v>40</v>
      </c>
      <c r="H20" s="2">
        <v>442.6</v>
      </c>
      <c r="I20" s="1">
        <f t="shared" si="2"/>
        <v>6.02</v>
      </c>
    </row>
    <row r="21" spans="1:9" x14ac:dyDescent="0.5">
      <c r="A21" s="1" t="s">
        <v>2</v>
      </c>
      <c r="B21" s="1" t="s">
        <v>41</v>
      </c>
      <c r="C21" s="2">
        <v>2213.5</v>
      </c>
      <c r="D21" s="2">
        <v>1117265</v>
      </c>
      <c r="E21" s="2">
        <f t="shared" si="0"/>
        <v>111.73</v>
      </c>
      <c r="F21" s="2">
        <f t="shared" si="1"/>
        <v>505</v>
      </c>
      <c r="G21" s="1" t="s">
        <v>42</v>
      </c>
      <c r="H21" s="2">
        <v>612.32000000000005</v>
      </c>
      <c r="I21" s="1">
        <f t="shared" si="2"/>
        <v>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PivoTable</vt:lpstr>
      <vt:lpstr>杭州</vt:lpstr>
      <vt:lpstr>青岛</vt:lpstr>
      <vt:lpstr>成都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Tomcat</dc:creator>
  <cp:lastModifiedBy>Alex Zoo</cp:lastModifiedBy>
  <dcterms:created xsi:type="dcterms:W3CDTF">2015-06-05T18:17:20Z</dcterms:created>
  <dcterms:modified xsi:type="dcterms:W3CDTF">2022-02-22T13:05:36Z</dcterms:modified>
</cp:coreProperties>
</file>