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Abanob Malak\My-Github\Graduation_Project\"/>
    </mc:Choice>
  </mc:AlternateContent>
  <xr:revisionPtr revIDLastSave="0" documentId="13_ncr:1_{1B7370A0-7C4A-497D-988E-E7FC4F27BE0E}" xr6:coauthVersionLast="47" xr6:coauthVersionMax="47" xr10:uidLastSave="{00000000-0000-0000-0000-000000000000}"/>
  <bookViews>
    <workbookView xWindow="72" yWindow="0" windowWidth="22968" windowHeight="1224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H43" i="11"/>
  <c r="H7" i="11"/>
  <c r="I5" i="11" l="1"/>
  <c r="H25" i="11"/>
  <c r="H19" i="11"/>
  <c r="H13" i="11"/>
  <c r="H8" i="11"/>
  <c r="I6" i="11" l="1"/>
  <c r="H24" i="11" l="1"/>
  <c r="H9" i="11"/>
  <c r="H30" i="11"/>
  <c r="H29" i="11"/>
  <c r="H21" i="11"/>
  <c r="H20" i="11"/>
  <c r="H22" i="11"/>
  <c r="H14" i="11"/>
  <c r="H12" i="11"/>
  <c r="J5" i="11"/>
  <c r="K5" i="11" s="1"/>
  <c r="L5" i="11" s="1"/>
  <c r="M5" i="11" s="1"/>
  <c r="N5" i="11" s="1"/>
  <c r="O5" i="11" s="1"/>
  <c r="P5" i="11" s="1"/>
  <c r="I4" i="11"/>
  <c r="H37" i="11" l="1"/>
  <c r="H10" i="11"/>
  <c r="H26" i="11"/>
  <c r="H32" i="11"/>
  <c r="H27" i="11"/>
  <c r="H28" i="11"/>
  <c r="H23" i="11"/>
  <c r="H15" i="11"/>
  <c r="E17" i="11"/>
  <c r="E18" i="11" s="1"/>
  <c r="H11" i="11"/>
  <c r="P4" i="11"/>
  <c r="Q5" i="11"/>
  <c r="R5" i="11" s="1"/>
  <c r="S5" i="11" s="1"/>
  <c r="T5" i="11" s="1"/>
  <c r="U5" i="11" s="1"/>
  <c r="V5" i="11" s="1"/>
  <c r="W5" i="11" s="1"/>
  <c r="J6" i="11"/>
  <c r="H18" i="11" l="1"/>
  <c r="H17" i="11"/>
  <c r="H16"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M4" i="11"/>
  <c r="BN5" i="11"/>
  <c r="BL6" i="11"/>
  <c r="AG6" i="11"/>
  <c r="BN6" i="11" l="1"/>
  <c r="BO5" i="11"/>
  <c r="AH6" i="11"/>
  <c r="BP5" i="11" l="1"/>
  <c r="BO6" i="11"/>
  <c r="AI6" i="11"/>
  <c r="BQ5" i="11" l="1"/>
  <c r="BP6" i="11"/>
  <c r="AJ6" i="11"/>
  <c r="BR5" i="11" l="1"/>
  <c r="BQ6" i="11"/>
  <c r="AK6" i="11"/>
  <c r="BR6" i="11" l="1"/>
  <c r="BS5" i="11"/>
  <c r="AL6" i="11"/>
  <c r="BS6" i="11" l="1"/>
  <c r="BT5" i="11"/>
  <c r="AM6" i="11"/>
  <c r="BT4" i="11" l="1"/>
  <c r="BT6" i="11"/>
  <c r="BU5" i="11"/>
  <c r="AN6" i="11"/>
  <c r="BV5" i="11" l="1"/>
  <c r="BU6" i="11"/>
  <c r="AO6" i="11"/>
  <c r="BW5" i="11" l="1"/>
  <c r="BV6" i="11"/>
  <c r="AP6" i="11"/>
  <c r="BX5" i="11" l="1"/>
  <c r="BW6" i="11"/>
  <c r="AQ6" i="11"/>
  <c r="BX6" i="11" l="1"/>
  <c r="BY5" i="11"/>
  <c r="AR6" i="11"/>
  <c r="BY6" i="11" l="1"/>
  <c r="BZ5" i="11"/>
  <c r="BZ6" i="11" s="1"/>
</calcChain>
</file>

<file path=xl/sharedStrings.xml><?xml version="1.0" encoding="utf-8"?>
<sst xmlns="http://schemas.openxmlformats.org/spreadsheetml/2006/main" count="67" uniqueCount="56">
  <si>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</si>
  <si>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</si>
  <si>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</si>
  <si>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</si>
  <si>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</si>
  <si>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</si>
  <si>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</si>
  <si>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</si>
  <si>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</si>
  <si>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</si>
  <si>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</si>
  <si>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</si>
  <si>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</si>
  <si>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</si>
  <si>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</si>
  <si>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</si>
  <si>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</si>
  <si>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</si>
  <si>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</si>
  <si>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Testing and validation</t>
  </si>
  <si>
    <t>Project start:</t>
  </si>
  <si>
    <t>Display week:</t>
  </si>
  <si>
    <t>ASSIGNED TO</t>
  </si>
  <si>
    <t>ADAS Scheduling</t>
  </si>
  <si>
    <t>Design the basic car chassis, including steering mechanism and body</t>
  </si>
  <si>
    <t>Create CAD models and prepare the car for simulation.</t>
  </si>
  <si>
    <t xml:space="preserve">Car Prototype Design (2 weeks) </t>
  </si>
  <si>
    <t xml:space="preserve">Run basic steering simulations for the Ackerman chassis. </t>
  </si>
  <si>
    <t xml:space="preserve">Analyze the results and fine-tune the steering geometry for smooth turning. </t>
  </si>
  <si>
    <t>Finalize the Ackerman steering system for integration with other ADAS features.</t>
  </si>
  <si>
    <t>Blind Spot Detection – Algorithm Development (2 weeks)</t>
  </si>
  <si>
    <t>Develop the blind spot detection algorithm using LiDAR or ultrasonic sensor 
data.</t>
  </si>
  <si>
    <t>Simulate the algorithm for detecting obstacles in the car’s blind spots.</t>
  </si>
  <si>
    <t xml:space="preserve">Optimize detection accuracy and performance. </t>
  </si>
  <si>
    <t xml:space="preserve"> Ackerman Chassis Simulation (1 week) </t>
  </si>
  <si>
    <t xml:space="preserve">Lane Keeping Assist – Algorithm Development (2 weeks) </t>
  </si>
  <si>
    <t xml:space="preserve">Test and simulate the lane-keeping logic (e.g., PID control). </t>
  </si>
  <si>
    <t xml:space="preserve"> Optimize lane detection and steering adjustments for lane-keeping accuracy. </t>
  </si>
  <si>
    <t xml:space="preserve">Simulate speed and distance control with sensor data. </t>
  </si>
  <si>
    <t xml:space="preserve">Test and fine-tune the adaptive cruise control for smooth vehicle operation. </t>
  </si>
  <si>
    <t>Revise and Report Writing gantt Chart Update</t>
  </si>
  <si>
    <t>Develop the adaptive cruise control logic (speed regulation based on proximity to other vehicles).</t>
  </si>
  <si>
    <t xml:space="preserve"> Full System Integration and Simulation (3 weeks)</t>
  </si>
  <si>
    <t xml:space="preserve">Run full system simulations, ensuring all features work together seamlessly. </t>
  </si>
  <si>
    <t xml:space="preserve">Debug and optimize the complete ADAS system for simulation performance. </t>
  </si>
  <si>
    <t xml:space="preserve"> Document simulation results for final evaluation.</t>
  </si>
  <si>
    <t>Integrate the car prototype, Ackerman chassis, blind spot detection, lane keeping assist, and adaptive cruise control into a single system</t>
  </si>
  <si>
    <t xml:space="preserve">Develop lane detection algorithms using camera data and image processing  (OpenCV or machine learning). </t>
  </si>
  <si>
    <t>Magdy &amp; Abanob</t>
  </si>
  <si>
    <t>Kareem &amp; Omar &amp; Magdy</t>
  </si>
  <si>
    <t>Revise, Report Writing  and gantt Chart Update</t>
  </si>
  <si>
    <t xml:space="preserve">Integrate the Ackerman steering design . </t>
  </si>
  <si>
    <t>Final Report and Presentation Preparation (1 week)</t>
  </si>
  <si>
    <t xml:space="preserve">Omar &amp; Essam </t>
  </si>
  <si>
    <t>Omar &amp; Essam &amp; abanob</t>
  </si>
  <si>
    <t xml:space="preserve">Adaptive Cruise Control – Algorithm Development (3 weeks)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</si>
</sst>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36"/>
      <color theme="9"/>
      <name val="Arial Black"/>
      <family val="2"/>
      <scheme val="maj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9" fillId="10" borderId="20" xfId="0" applyNumberFormat="1" applyFont="1" applyFill="1" applyBorder="1" applyAlignment="1">
      <alignment horizontal="center" vertical="center"/>
    </xf>
    <xf numFmtId="167" fontId="19" fillId="10" borderId="18" xfId="0" applyNumberFormat="1" applyFont="1" applyFill="1" applyBorder="1" applyAlignment="1">
      <alignment horizontal="center" vertical="center"/>
    </xf>
    <xf numFmtId="167" fontId="19" fillId="10"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4" fontId="17"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4"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4"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4" fontId="17"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4"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4" fontId="17"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4" fontId="17" fillId="5" borderId="8" xfId="10" applyFont="1" applyFill="1" applyBorder="1">
      <alignment horizontal="center" vertical="center"/>
    </xf>
    <xf numFmtId="0" fontId="4" fillId="0" borderId="10" xfId="0" applyFont="1" applyBorder="1" applyAlignment="1">
      <alignment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5" fillId="0" borderId="0" xfId="0" applyFont="1" applyAlignment="1">
      <alignment horizontal="left" vertical="top" wrapText="1" indent="1"/>
    </xf>
    <xf numFmtId="0" fontId="0" fillId="0" borderId="0" xfId="0" applyAlignment="1">
      <alignment horizontal="left" vertical="top" wrapText="1" indent="1"/>
    </xf>
    <xf numFmtId="0" fontId="26" fillId="0" borderId="0" xfId="1" applyFont="1" applyAlignment="1" applyProtection="1">
      <alignment horizontal="left" vertical="top" indent="1"/>
    </xf>
    <xf numFmtId="0" fontId="1" fillId="0" borderId="0" xfId="0" applyFont="1" applyAlignment="1">
      <alignment horizontal="left" vertical="top" indent="1"/>
    </xf>
    <xf numFmtId="0" fontId="18" fillId="9" borderId="16" xfId="0" applyFont="1" applyFill="1" applyBorder="1" applyAlignment="1">
      <alignment horizontal="left" vertical="center" indent="1"/>
    </xf>
    <xf numFmtId="0" fontId="4" fillId="2" borderId="21" xfId="0" applyFont="1" applyFill="1" applyBorder="1" applyAlignment="1">
      <alignment horizontal="left" indent="1"/>
    </xf>
    <xf numFmtId="0" fontId="17" fillId="5" borderId="8" xfId="12" applyFont="1" applyFill="1" applyBorder="1" applyAlignment="1">
      <alignment horizontal="left" vertical="center" wrapText="1" indent="2"/>
    </xf>
    <xf numFmtId="0" fontId="17" fillId="3" borderId="9" xfId="12" applyFont="1" applyFill="1" applyBorder="1" applyAlignment="1">
      <alignment horizontal="left" vertical="center" wrapText="1" indent="2"/>
    </xf>
    <xf numFmtId="0" fontId="17" fillId="3" borderId="9" xfId="11" applyFont="1" applyFill="1" applyBorder="1" applyAlignment="1">
      <alignment vertical="center"/>
    </xf>
    <xf numFmtId="9" fontId="1" fillId="3" borderId="9" xfId="2" applyFont="1" applyFill="1" applyBorder="1" applyAlignment="1">
      <alignment horizontal="center" vertical="center"/>
    </xf>
    <xf numFmtId="164" fontId="17" fillId="3" borderId="9" xfId="10" applyFont="1" applyFill="1" applyBorder="1">
      <alignment horizontal="center" vertical="center"/>
    </xf>
    <xf numFmtId="0" fontId="17" fillId="3" borderId="9" xfId="12" applyFont="1" applyFill="1" applyBorder="1">
      <alignment horizontal="left" vertical="center" indent="2"/>
    </xf>
    <xf numFmtId="0" fontId="17" fillId="3" borderId="8" xfId="12" applyFont="1" applyFill="1" applyBorder="1">
      <alignment horizontal="left" vertical="center" indent="2"/>
    </xf>
    <xf numFmtId="0" fontId="17" fillId="4" borderId="9" xfId="12" applyFont="1" applyFill="1" applyBorder="1" applyAlignment="1">
      <alignment horizontal="left" vertical="center" wrapText="1" indent="2"/>
    </xf>
    <xf numFmtId="0" fontId="17" fillId="4" borderId="9" xfId="11" applyFont="1" applyFill="1" applyBorder="1" applyAlignment="1">
      <alignment vertical="center"/>
    </xf>
    <xf numFmtId="9" fontId="1" fillId="4" borderId="9" xfId="2" applyFont="1" applyFill="1" applyBorder="1" applyAlignment="1">
      <alignment horizontal="center" vertical="center"/>
    </xf>
    <xf numFmtId="164" fontId="17" fillId="4" borderId="9" xfId="10" applyFont="1" applyFill="1" applyBorder="1">
      <alignment horizontal="center" vertical="center"/>
    </xf>
    <xf numFmtId="0" fontId="17" fillId="4" borderId="9" xfId="12" applyFont="1" applyFill="1" applyBorder="1">
      <alignment horizontal="left" vertical="center" indent="2"/>
    </xf>
    <xf numFmtId="0" fontId="17" fillId="5" borderId="9" xfId="12" applyFont="1" applyFill="1" applyBorder="1" applyAlignment="1">
      <alignment horizontal="left" vertical="center" wrapText="1" indent="2"/>
    </xf>
    <xf numFmtId="0" fontId="17" fillId="5" borderId="9" xfId="11" applyFont="1" applyFill="1" applyBorder="1" applyAlignment="1">
      <alignment vertical="center"/>
    </xf>
    <xf numFmtId="9" fontId="1" fillId="5" borderId="9" xfId="2" applyFont="1" applyFill="1" applyBorder="1" applyAlignment="1">
      <alignment horizontal="center" vertical="center"/>
    </xf>
    <xf numFmtId="164" fontId="17" fillId="5" borderId="9" xfId="10" applyFont="1" applyFill="1" applyBorder="1">
      <alignment horizontal="center" vertical="center"/>
    </xf>
    <xf numFmtId="0" fontId="17" fillId="5" borderId="9" xfId="12" applyFont="1" applyFill="1" applyBorder="1">
      <alignment horizontal="left" vertical="center" indent="2"/>
    </xf>
    <xf numFmtId="0" fontId="21" fillId="11" borderId="0" xfId="0" applyFont="1" applyFill="1" applyAlignment="1">
      <alignment horizontal="left" vertical="center" indent="1"/>
    </xf>
    <xf numFmtId="0" fontId="17" fillId="11" borderId="0" xfId="11" applyFont="1" applyFill="1" applyBorder="1" applyAlignment="1">
      <alignment vertical="center"/>
    </xf>
    <xf numFmtId="9" fontId="1" fillId="11" borderId="0" xfId="2" applyFont="1" applyFill="1" applyBorder="1" applyAlignment="1">
      <alignment horizontal="center" vertical="center"/>
    </xf>
    <xf numFmtId="164" fontId="17" fillId="11" borderId="0" xfId="0" applyNumberFormat="1" applyFont="1" applyFill="1" applyAlignment="1">
      <alignment horizontal="center" vertical="center"/>
    </xf>
    <xf numFmtId="164" fontId="1" fillId="11" borderId="0" xfId="0" applyNumberFormat="1" applyFont="1" applyFill="1" applyAlignment="1">
      <alignment horizontal="center" vertical="center"/>
    </xf>
    <xf numFmtId="0" fontId="21" fillId="12" borderId="0" xfId="0" applyFont="1" applyFill="1" applyAlignment="1">
      <alignment horizontal="left" vertical="center" indent="1"/>
    </xf>
    <xf numFmtId="0" fontId="17" fillId="12" borderId="0" xfId="11" applyFont="1" applyFill="1" applyBorder="1" applyAlignment="1">
      <alignment vertical="center"/>
    </xf>
    <xf numFmtId="9" fontId="1" fillId="12" borderId="0" xfId="2" applyFont="1" applyFill="1" applyBorder="1" applyAlignment="1">
      <alignment horizontal="center" vertical="center"/>
    </xf>
    <xf numFmtId="164" fontId="17" fillId="12" borderId="0" xfId="0" applyNumberFormat="1" applyFont="1" applyFill="1" applyAlignment="1">
      <alignment horizontal="center" vertical="center"/>
    </xf>
    <xf numFmtId="164" fontId="1" fillId="12" borderId="0" xfId="0" applyNumberFormat="1" applyFont="1" applyFill="1" applyAlignment="1">
      <alignment horizontal="center" vertical="center"/>
    </xf>
    <xf numFmtId="0" fontId="21" fillId="13" borderId="0" xfId="0" applyFont="1" applyFill="1" applyAlignment="1">
      <alignment horizontal="left" vertical="center" indent="1"/>
    </xf>
    <xf numFmtId="0" fontId="17" fillId="13" borderId="0" xfId="11" applyFont="1" applyFill="1" applyBorder="1" applyAlignment="1">
      <alignment vertical="center"/>
    </xf>
    <xf numFmtId="9" fontId="1" fillId="13" borderId="0" xfId="2" applyFont="1" applyFill="1" applyBorder="1" applyAlignment="1">
      <alignment horizontal="center" vertical="center"/>
    </xf>
    <xf numFmtId="164" fontId="17"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14" fontId="13" fillId="0" borderId="0" xfId="0" applyNumberFormat="1" applyFont="1"/>
    <xf numFmtId="0" fontId="27" fillId="0" borderId="0" xfId="5" applyFont="1" applyAlignment="1">
      <alignment horizontal="left"/>
    </xf>
    <xf numFmtId="0" fontId="11" fillId="0" borderId="0" xfId="3" applyAlignment="1">
      <alignment wrapText="1"/>
    </xf>
    <xf numFmtId="0" fontId="18" fillId="9" borderId="16" xfId="0" applyFont="1" applyFill="1" applyBorder="1" applyAlignment="1">
      <alignment vertical="center"/>
    </xf>
    <xf numFmtId="0" fontId="4" fillId="2" borderId="21" xfId="0" applyFont="1" applyFill="1" applyBorder="1"/>
    <xf numFmtId="0" fontId="18" fillId="9" borderId="16" xfId="0" applyFont="1" applyFill="1" applyBorder="1" applyAlignment="1">
      <alignment horizontal="center" vertical="center"/>
    </xf>
    <xf numFmtId="0" fontId="23" fillId="0" borderId="0" xfId="0" applyFont="1" applyAlignment="1">
      <alignment horizontal="left"/>
    </xf>
    <xf numFmtId="0" fontId="24" fillId="0" borderId="0" xfId="0" applyFont="1"/>
    <xf numFmtId="165" fontId="23" fillId="0" borderId="0" xfId="9" applyFont="1" applyBorder="1" applyAlignment="1">
      <alignment horizontal="left"/>
    </xf>
    <xf numFmtId="0" fontId="22" fillId="0" borderId="0" xfId="8" applyFont="1" applyAlignment="1">
      <alignment horizontal="left"/>
    </xf>
    <xf numFmtId="0" fontId="4" fillId="0" borderId="0" xfId="0" applyFont="1"/>
    <xf numFmtId="166" fontId="17" fillId="2" borderId="13" xfId="0" applyNumberFormat="1" applyFont="1" applyFill="1" applyBorder="1" applyAlignment="1">
      <alignment horizontal="center" vertical="center" wrapText="1"/>
    </xf>
    <xf numFmtId="166" fontId="17" fillId="2" borderId="19" xfId="0" applyNumberFormat="1" applyFont="1" applyFill="1" applyBorder="1" applyAlignment="1">
      <alignment horizontal="center" vertical="center" wrapText="1"/>
    </xf>
    <xf numFmtId="166" fontId="17"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46">
    <dxf>
      <border>
        <left style="thin">
          <color theme="5"/>
        </left>
        <right style="thin">
          <color theme="5"/>
        </right>
        <vertical/>
        <horizontal/>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fill>
        <patternFill>
          <bgColor theme="8"/>
        </patternFill>
      </fill>
      <border>
        <left/>
        <right/>
      </border>
    </dxf>
    <dxf>
      <fill>
        <patternFill>
          <bgColor theme="8" tint="0.59996337778862885"/>
        </patternFill>
      </fill>
      <border>
        <left/>
        <right/>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5"/>
      <tableStyleElement type="headerRow" dxfId="44"/>
      <tableStyleElement type="totalRow" dxfId="43"/>
      <tableStyleElement type="firstColumn" dxfId="42"/>
      <tableStyleElement type="lastColumn" dxfId="41"/>
      <tableStyleElement type="firstRowStripe" dxfId="40"/>
      <tableStyleElement type="secondRowStripe" dxfId="39"/>
      <tableStyleElement type="firstColumnStripe" dxfId="38"/>
      <tableStyleElement type="secondColumnStripe" dxfId="3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47"/>
  <sheetViews>
    <sheetView showGridLines="0" tabSelected="1" showRuler="0" topLeftCell="A28" zoomScaleNormal="100" zoomScalePageLayoutView="70" workbookViewId="0">
      <selection activeCell="B31" sqref="B31"/>
    </sheetView>
  </sheetViews>
  <sheetFormatPr defaultColWidth="8.69921875" defaultRowHeight="30" customHeight="1" x14ac:dyDescent="0.25"/>
  <cols>
    <col min="1" max="1" width="2.69921875" style="12" customWidth="1"/>
    <col min="2" max="2" width="60.69921875" customWidth="1"/>
    <col min="3" max="3" width="20.69921875" customWidth="1"/>
    <col min="4" max="4" width="10.69921875" customWidth="1"/>
    <col min="5" max="5" width="10.69921875" style="2" customWidth="1"/>
    <col min="6" max="6" width="10.69921875" customWidth="1"/>
    <col min="7" max="7" width="2.69921875" customWidth="1"/>
    <col min="8" max="8" width="6" hidden="1" customWidth="1"/>
    <col min="9" max="78" width="2.69921875" customWidth="1"/>
  </cols>
  <sheetData>
    <row r="1" spans="1:78" ht="90" customHeight="1" x14ac:dyDescent="1.3">
      <c r="A1" s="13"/>
      <c r="B1" s="117" t="s">
        <v>23</v>
      </c>
      <c r="C1" s="116">
        <v>45587</v>
      </c>
      <c r="D1" s="15"/>
      <c r="E1" s="16"/>
      <c r="F1" s="17"/>
      <c r="H1" s="1"/>
      <c r="I1" s="125" t="s">
        <v>20</v>
      </c>
      <c r="J1" s="126"/>
      <c r="K1" s="126"/>
      <c r="L1" s="126"/>
      <c r="M1" s="126"/>
      <c r="N1" s="126"/>
      <c r="O1" s="126"/>
      <c r="P1" s="20"/>
      <c r="Q1" s="124">
        <f ca="1">TODAY()</f>
        <v>45613</v>
      </c>
      <c r="R1" s="123"/>
      <c r="S1" s="123"/>
      <c r="T1" s="123"/>
      <c r="U1" s="123"/>
      <c r="V1" s="123"/>
      <c r="W1" s="123"/>
      <c r="X1" s="123"/>
      <c r="Y1" s="123"/>
      <c r="Z1" s="123"/>
    </row>
    <row r="2" spans="1:78" ht="30" customHeight="1" x14ac:dyDescent="0.6">
      <c r="B2" s="73"/>
      <c r="C2" s="74"/>
      <c r="D2" s="18"/>
      <c r="E2" s="19"/>
      <c r="F2" s="18"/>
      <c r="I2" s="125" t="s">
        <v>21</v>
      </c>
      <c r="J2" s="126"/>
      <c r="K2" s="126"/>
      <c r="L2" s="126"/>
      <c r="M2" s="126"/>
      <c r="N2" s="126"/>
      <c r="O2" s="126"/>
      <c r="P2" s="20"/>
      <c r="Q2" s="122">
        <v>1</v>
      </c>
      <c r="R2" s="123"/>
      <c r="S2" s="123"/>
      <c r="T2" s="123"/>
      <c r="U2" s="123"/>
      <c r="V2" s="123"/>
      <c r="W2" s="123"/>
      <c r="X2" s="123"/>
      <c r="Y2" s="123"/>
      <c r="Z2" s="123"/>
    </row>
    <row r="3" spans="1:78" s="22" customFormat="1" ht="30" customHeight="1" x14ac:dyDescent="0.25">
      <c r="A3" s="12"/>
      <c r="B3" s="21"/>
      <c r="D3" s="23"/>
      <c r="E3" s="24"/>
    </row>
    <row r="4" spans="1:78" s="22" customFormat="1" ht="30" customHeight="1" x14ac:dyDescent="0.25">
      <c r="A4" s="13"/>
      <c r="B4" s="25"/>
      <c r="E4" s="26"/>
      <c r="I4" s="129">
        <f ca="1">I5</f>
        <v>45614</v>
      </c>
      <c r="J4" s="127"/>
      <c r="K4" s="127"/>
      <c r="L4" s="127"/>
      <c r="M4" s="127"/>
      <c r="N4" s="127"/>
      <c r="O4" s="127"/>
      <c r="P4" s="127">
        <f ca="1">P5</f>
        <v>45621</v>
      </c>
      <c r="Q4" s="127"/>
      <c r="R4" s="127"/>
      <c r="S4" s="127"/>
      <c r="T4" s="127"/>
      <c r="U4" s="127"/>
      <c r="V4" s="127"/>
      <c r="W4" s="127">
        <f ca="1">W5</f>
        <v>45628</v>
      </c>
      <c r="X4" s="127"/>
      <c r="Y4" s="127"/>
      <c r="Z4" s="127"/>
      <c r="AA4" s="127"/>
      <c r="AB4" s="127"/>
      <c r="AC4" s="127"/>
      <c r="AD4" s="127">
        <f ca="1">AD5</f>
        <v>45635</v>
      </c>
      <c r="AE4" s="127"/>
      <c r="AF4" s="127"/>
      <c r="AG4" s="127"/>
      <c r="AH4" s="127"/>
      <c r="AI4" s="127"/>
      <c r="AJ4" s="127"/>
      <c r="AK4" s="127">
        <f ca="1">AK5</f>
        <v>45642</v>
      </c>
      <c r="AL4" s="127"/>
      <c r="AM4" s="127"/>
      <c r="AN4" s="127"/>
      <c r="AO4" s="127"/>
      <c r="AP4" s="127"/>
      <c r="AQ4" s="127"/>
      <c r="AR4" s="127">
        <f ca="1">AR5</f>
        <v>45649</v>
      </c>
      <c r="AS4" s="127"/>
      <c r="AT4" s="127"/>
      <c r="AU4" s="127"/>
      <c r="AV4" s="127"/>
      <c r="AW4" s="127"/>
      <c r="AX4" s="127"/>
      <c r="AY4" s="127">
        <f ca="1">AY5</f>
        <v>45656</v>
      </c>
      <c r="AZ4" s="127"/>
      <c r="BA4" s="127"/>
      <c r="BB4" s="127"/>
      <c r="BC4" s="127"/>
      <c r="BD4" s="127"/>
      <c r="BE4" s="127"/>
      <c r="BF4" s="127">
        <f ca="1">BF5</f>
        <v>45663</v>
      </c>
      <c r="BG4" s="127"/>
      <c r="BH4" s="127"/>
      <c r="BI4" s="127"/>
      <c r="BJ4" s="127"/>
      <c r="BK4" s="127"/>
      <c r="BL4" s="128"/>
      <c r="BM4" s="127">
        <f ca="1">BM5</f>
        <v>45670</v>
      </c>
      <c r="BN4" s="127"/>
      <c r="BO4" s="127"/>
      <c r="BP4" s="127"/>
      <c r="BQ4" s="127"/>
      <c r="BR4" s="127"/>
      <c r="BS4" s="127"/>
      <c r="BT4" s="127">
        <f ca="1">BT5</f>
        <v>45677</v>
      </c>
      <c r="BU4" s="127"/>
      <c r="BV4" s="127"/>
      <c r="BW4" s="127"/>
      <c r="BX4" s="127"/>
      <c r="BY4" s="127"/>
      <c r="BZ4" s="128"/>
    </row>
    <row r="5" spans="1:78" s="22" customFormat="1" ht="15" customHeight="1" x14ac:dyDescent="0.25">
      <c r="A5" s="118"/>
      <c r="B5" s="82" t="s">
        <v>4</v>
      </c>
      <c r="C5" s="119" t="s">
        <v>22</v>
      </c>
      <c r="D5" s="121" t="s">
        <v>0</v>
      </c>
      <c r="E5" s="121" t="s">
        <v>2</v>
      </c>
      <c r="F5" s="121" t="s">
        <v>3</v>
      </c>
      <c r="I5" s="27">
        <f ca="1">Project_Start-WEEKDAY(Project_Start,1)+2+7*(Display_Week-1)</f>
        <v>45614</v>
      </c>
      <c r="J5" s="27">
        <f ca="1">I5+1</f>
        <v>45615</v>
      </c>
      <c r="K5" s="27">
        <f t="shared" ref="K5:AX5" ca="1" si="0">J5+1</f>
        <v>45616</v>
      </c>
      <c r="L5" s="27">
        <f t="shared" ca="1" si="0"/>
        <v>45617</v>
      </c>
      <c r="M5" s="27">
        <f t="shared" ca="1" si="0"/>
        <v>45618</v>
      </c>
      <c r="N5" s="27">
        <f t="shared" ca="1" si="0"/>
        <v>45619</v>
      </c>
      <c r="O5" s="28">
        <f t="shared" ca="1" si="0"/>
        <v>45620</v>
      </c>
      <c r="P5" s="29">
        <f ca="1">O5+1</f>
        <v>45621</v>
      </c>
      <c r="Q5" s="27">
        <f ca="1">P5+1</f>
        <v>45622</v>
      </c>
      <c r="R5" s="27">
        <f t="shared" ca="1" si="0"/>
        <v>45623</v>
      </c>
      <c r="S5" s="27">
        <f t="shared" ca="1" si="0"/>
        <v>45624</v>
      </c>
      <c r="T5" s="27">
        <f t="shared" ca="1" si="0"/>
        <v>45625</v>
      </c>
      <c r="U5" s="27">
        <f t="shared" ca="1" si="0"/>
        <v>45626</v>
      </c>
      <c r="V5" s="28">
        <f t="shared" ca="1" si="0"/>
        <v>45627</v>
      </c>
      <c r="W5" s="29">
        <f ca="1">V5+1</f>
        <v>45628</v>
      </c>
      <c r="X5" s="27">
        <f ca="1">W5+1</f>
        <v>45629</v>
      </c>
      <c r="Y5" s="27">
        <f t="shared" ca="1" si="0"/>
        <v>45630</v>
      </c>
      <c r="Z5" s="27">
        <f t="shared" ca="1" si="0"/>
        <v>45631</v>
      </c>
      <c r="AA5" s="27">
        <f t="shared" ca="1" si="0"/>
        <v>45632</v>
      </c>
      <c r="AB5" s="27">
        <f t="shared" ca="1" si="0"/>
        <v>45633</v>
      </c>
      <c r="AC5" s="28">
        <f t="shared" ca="1" si="0"/>
        <v>45634</v>
      </c>
      <c r="AD5" s="29">
        <f ca="1">AC5+1</f>
        <v>45635</v>
      </c>
      <c r="AE5" s="27">
        <f ca="1">AD5+1</f>
        <v>45636</v>
      </c>
      <c r="AF5" s="27">
        <f t="shared" ca="1" si="0"/>
        <v>45637</v>
      </c>
      <c r="AG5" s="27">
        <f t="shared" ca="1" si="0"/>
        <v>45638</v>
      </c>
      <c r="AH5" s="27">
        <f t="shared" ca="1" si="0"/>
        <v>45639</v>
      </c>
      <c r="AI5" s="27">
        <f t="shared" ca="1" si="0"/>
        <v>45640</v>
      </c>
      <c r="AJ5" s="28">
        <f t="shared" ca="1" si="0"/>
        <v>45641</v>
      </c>
      <c r="AK5" s="29">
        <f ca="1">AJ5+1</f>
        <v>45642</v>
      </c>
      <c r="AL5" s="27">
        <f ca="1">AK5+1</f>
        <v>45643</v>
      </c>
      <c r="AM5" s="27">
        <f t="shared" ca="1" si="0"/>
        <v>45644</v>
      </c>
      <c r="AN5" s="27">
        <f t="shared" ca="1" si="0"/>
        <v>45645</v>
      </c>
      <c r="AO5" s="27">
        <f t="shared" ca="1" si="0"/>
        <v>45646</v>
      </c>
      <c r="AP5" s="27">
        <f t="shared" ca="1" si="0"/>
        <v>45647</v>
      </c>
      <c r="AQ5" s="28">
        <f t="shared" ca="1" si="0"/>
        <v>45648</v>
      </c>
      <c r="AR5" s="29">
        <f ca="1">AQ5+1</f>
        <v>45649</v>
      </c>
      <c r="AS5" s="27">
        <f ca="1">AR5+1</f>
        <v>45650</v>
      </c>
      <c r="AT5" s="27">
        <f t="shared" ca="1" si="0"/>
        <v>45651</v>
      </c>
      <c r="AU5" s="27">
        <f t="shared" ca="1" si="0"/>
        <v>45652</v>
      </c>
      <c r="AV5" s="27">
        <f t="shared" ca="1" si="0"/>
        <v>45653</v>
      </c>
      <c r="AW5" s="27">
        <f t="shared" ca="1" si="0"/>
        <v>45654</v>
      </c>
      <c r="AX5" s="28">
        <f t="shared" ca="1" si="0"/>
        <v>45655</v>
      </c>
      <c r="AY5" s="29">
        <f ca="1">AX5+1</f>
        <v>45656</v>
      </c>
      <c r="AZ5" s="27">
        <f ca="1">AY5+1</f>
        <v>45657</v>
      </c>
      <c r="BA5" s="27">
        <f t="shared" ref="BA5:BE5" ca="1" si="1">AZ5+1</f>
        <v>45658</v>
      </c>
      <c r="BB5" s="27">
        <f t="shared" ca="1" si="1"/>
        <v>45659</v>
      </c>
      <c r="BC5" s="27">
        <f t="shared" ca="1" si="1"/>
        <v>45660</v>
      </c>
      <c r="BD5" s="27">
        <f t="shared" ca="1" si="1"/>
        <v>45661</v>
      </c>
      <c r="BE5" s="28">
        <f t="shared" ca="1" si="1"/>
        <v>45662</v>
      </c>
      <c r="BF5" s="29">
        <f ca="1">BE5+1</f>
        <v>45663</v>
      </c>
      <c r="BG5" s="27">
        <f ca="1">BF5+1</f>
        <v>45664</v>
      </c>
      <c r="BH5" s="27">
        <f t="shared" ref="BH5:BL5" ca="1" si="2">BG5+1</f>
        <v>45665</v>
      </c>
      <c r="BI5" s="27">
        <f t="shared" ca="1" si="2"/>
        <v>45666</v>
      </c>
      <c r="BJ5" s="27">
        <f t="shared" ca="1" si="2"/>
        <v>45667</v>
      </c>
      <c r="BK5" s="27">
        <f t="shared" ca="1" si="2"/>
        <v>45668</v>
      </c>
      <c r="BL5" s="27">
        <f t="shared" ca="1" si="2"/>
        <v>45669</v>
      </c>
      <c r="BM5" s="29">
        <f ca="1">BL5+1</f>
        <v>45670</v>
      </c>
      <c r="BN5" s="27">
        <f ca="1">BM5+1</f>
        <v>45671</v>
      </c>
      <c r="BO5" s="27">
        <f t="shared" ref="BO5" ca="1" si="3">BN5+1</f>
        <v>45672</v>
      </c>
      <c r="BP5" s="27">
        <f t="shared" ref="BP5" ca="1" si="4">BO5+1</f>
        <v>45673</v>
      </c>
      <c r="BQ5" s="27">
        <f t="shared" ref="BQ5" ca="1" si="5">BP5+1</f>
        <v>45674</v>
      </c>
      <c r="BR5" s="27">
        <f t="shared" ref="BR5" ca="1" si="6">BQ5+1</f>
        <v>45675</v>
      </c>
      <c r="BS5" s="28">
        <f t="shared" ref="BS5" ca="1" si="7">BR5+1</f>
        <v>45676</v>
      </c>
      <c r="BT5" s="29">
        <f ca="1">BS5+1</f>
        <v>45677</v>
      </c>
      <c r="BU5" s="27">
        <f ca="1">BT5+1</f>
        <v>45678</v>
      </c>
      <c r="BV5" s="27">
        <f t="shared" ref="BV5" ca="1" si="8">BU5+1</f>
        <v>45679</v>
      </c>
      <c r="BW5" s="27">
        <f t="shared" ref="BW5" ca="1" si="9">BV5+1</f>
        <v>45680</v>
      </c>
      <c r="BX5" s="27">
        <f t="shared" ref="BX5" ca="1" si="10">BW5+1</f>
        <v>45681</v>
      </c>
      <c r="BY5" s="27">
        <f t="shared" ref="BY5" ca="1" si="11">BX5+1</f>
        <v>45682</v>
      </c>
      <c r="BZ5" s="27">
        <f t="shared" ref="BZ5" ca="1" si="12">BY5+1</f>
        <v>45683</v>
      </c>
    </row>
    <row r="6" spans="1:78" s="22" customFormat="1" ht="15" customHeight="1" thickBot="1" x14ac:dyDescent="0.3">
      <c r="A6" s="118"/>
      <c r="B6" s="83"/>
      <c r="C6" s="120"/>
      <c r="D6" s="120"/>
      <c r="E6" s="120"/>
      <c r="F6" s="120"/>
      <c r="I6" s="30" t="str">
        <f t="shared" ref="I6:AN6" ca="1" si="13">LEFT(TEXT(I5,"ddd"),1)</f>
        <v>M</v>
      </c>
      <c r="J6" s="31" t="str">
        <f t="shared" ca="1" si="13"/>
        <v>T</v>
      </c>
      <c r="K6" s="31" t="str">
        <f t="shared" ca="1" si="13"/>
        <v>W</v>
      </c>
      <c r="L6" s="31" t="str">
        <f t="shared" ca="1" si="13"/>
        <v>T</v>
      </c>
      <c r="M6" s="31" t="str">
        <f t="shared" ca="1" si="13"/>
        <v>F</v>
      </c>
      <c r="N6" s="31" t="str">
        <f t="shared" ca="1" si="13"/>
        <v>S</v>
      </c>
      <c r="O6" s="31" t="str">
        <f t="shared" ca="1" si="13"/>
        <v>S</v>
      </c>
      <c r="P6" s="31" t="str">
        <f t="shared" ca="1" si="13"/>
        <v>M</v>
      </c>
      <c r="Q6" s="31" t="str">
        <f t="shared" ca="1" si="13"/>
        <v>T</v>
      </c>
      <c r="R6" s="31" t="str">
        <f t="shared" ca="1" si="13"/>
        <v>W</v>
      </c>
      <c r="S6" s="31" t="str">
        <f t="shared" ca="1" si="13"/>
        <v>T</v>
      </c>
      <c r="T6" s="31" t="str">
        <f t="shared" ca="1" si="13"/>
        <v>F</v>
      </c>
      <c r="U6" s="31" t="str">
        <f t="shared" ca="1" si="13"/>
        <v>S</v>
      </c>
      <c r="V6" s="31" t="str">
        <f t="shared" ca="1" si="13"/>
        <v>S</v>
      </c>
      <c r="W6" s="31" t="str">
        <f t="shared" ca="1" si="13"/>
        <v>M</v>
      </c>
      <c r="X6" s="31" t="str">
        <f t="shared" ca="1" si="13"/>
        <v>T</v>
      </c>
      <c r="Y6" s="31" t="str">
        <f t="shared" ca="1" si="13"/>
        <v>W</v>
      </c>
      <c r="Z6" s="31" t="str">
        <f t="shared" ca="1" si="13"/>
        <v>T</v>
      </c>
      <c r="AA6" s="31" t="str">
        <f t="shared" ca="1" si="13"/>
        <v>F</v>
      </c>
      <c r="AB6" s="31" t="str">
        <f t="shared" ca="1" si="13"/>
        <v>S</v>
      </c>
      <c r="AC6" s="31" t="str">
        <f t="shared" ca="1" si="13"/>
        <v>S</v>
      </c>
      <c r="AD6" s="31" t="str">
        <f t="shared" ca="1" si="13"/>
        <v>M</v>
      </c>
      <c r="AE6" s="31" t="str">
        <f t="shared" ca="1" si="13"/>
        <v>T</v>
      </c>
      <c r="AF6" s="31" t="str">
        <f t="shared" ca="1" si="13"/>
        <v>W</v>
      </c>
      <c r="AG6" s="31" t="str">
        <f t="shared" ca="1" si="13"/>
        <v>T</v>
      </c>
      <c r="AH6" s="31" t="str">
        <f t="shared" ca="1" si="13"/>
        <v>F</v>
      </c>
      <c r="AI6" s="31" t="str">
        <f t="shared" ca="1" si="13"/>
        <v>S</v>
      </c>
      <c r="AJ6" s="31" t="str">
        <f t="shared" ca="1" si="13"/>
        <v>S</v>
      </c>
      <c r="AK6" s="31" t="str">
        <f t="shared" ca="1" si="13"/>
        <v>M</v>
      </c>
      <c r="AL6" s="31" t="str">
        <f t="shared" ca="1" si="13"/>
        <v>T</v>
      </c>
      <c r="AM6" s="31" t="str">
        <f t="shared" ca="1" si="13"/>
        <v>W</v>
      </c>
      <c r="AN6" s="31" t="str">
        <f t="shared" ca="1" si="13"/>
        <v>T</v>
      </c>
      <c r="AO6" s="31" t="str">
        <f t="shared" ref="AO6:BL6" ca="1" si="14">LEFT(TEXT(AO5,"ddd"),1)</f>
        <v>F</v>
      </c>
      <c r="AP6" s="31" t="str">
        <f t="shared" ca="1" si="14"/>
        <v>S</v>
      </c>
      <c r="AQ6" s="31" t="str">
        <f t="shared" ca="1" si="14"/>
        <v>S</v>
      </c>
      <c r="AR6" s="31" t="str">
        <f t="shared" ca="1" si="14"/>
        <v>M</v>
      </c>
      <c r="AS6" s="31" t="str">
        <f t="shared" ca="1" si="14"/>
        <v>T</v>
      </c>
      <c r="AT6" s="31" t="str">
        <f t="shared" ca="1" si="14"/>
        <v>W</v>
      </c>
      <c r="AU6" s="31" t="str">
        <f t="shared" ca="1" si="14"/>
        <v>T</v>
      </c>
      <c r="AV6" s="31" t="str">
        <f t="shared" ca="1" si="14"/>
        <v>F</v>
      </c>
      <c r="AW6" s="31" t="str">
        <f t="shared" ca="1" si="14"/>
        <v>S</v>
      </c>
      <c r="AX6" s="31" t="str">
        <f t="shared" ca="1" si="14"/>
        <v>S</v>
      </c>
      <c r="AY6" s="31" t="str">
        <f t="shared" ca="1" si="14"/>
        <v>M</v>
      </c>
      <c r="AZ6" s="31" t="str">
        <f t="shared" ca="1" si="14"/>
        <v>T</v>
      </c>
      <c r="BA6" s="31" t="str">
        <f t="shared" ca="1" si="14"/>
        <v>W</v>
      </c>
      <c r="BB6" s="31" t="str">
        <f t="shared" ca="1" si="14"/>
        <v>T</v>
      </c>
      <c r="BC6" s="31" t="str">
        <f t="shared" ca="1" si="14"/>
        <v>F</v>
      </c>
      <c r="BD6" s="31" t="str">
        <f t="shared" ca="1" si="14"/>
        <v>S</v>
      </c>
      <c r="BE6" s="31" t="str">
        <f t="shared" ca="1" si="14"/>
        <v>S</v>
      </c>
      <c r="BF6" s="31" t="str">
        <f t="shared" ca="1" si="14"/>
        <v>M</v>
      </c>
      <c r="BG6" s="31" t="str">
        <f t="shared" ca="1" si="14"/>
        <v>T</v>
      </c>
      <c r="BH6" s="31" t="str">
        <f t="shared" ca="1" si="14"/>
        <v>W</v>
      </c>
      <c r="BI6" s="31" t="str">
        <f t="shared" ca="1" si="14"/>
        <v>T</v>
      </c>
      <c r="BJ6" s="31" t="str">
        <f t="shared" ca="1" si="14"/>
        <v>F</v>
      </c>
      <c r="BK6" s="31" t="str">
        <f t="shared" ca="1" si="14"/>
        <v>S</v>
      </c>
      <c r="BL6" s="32" t="str">
        <f t="shared" ca="1" si="14"/>
        <v>S</v>
      </c>
      <c r="BM6" s="31" t="str">
        <f t="shared" ref="BM6:BZ6" ca="1" si="15">LEFT(TEXT(BM5,"ddd"),1)</f>
        <v>M</v>
      </c>
      <c r="BN6" s="31" t="str">
        <f t="shared" ca="1" si="15"/>
        <v>T</v>
      </c>
      <c r="BO6" s="31" t="str">
        <f t="shared" ca="1" si="15"/>
        <v>W</v>
      </c>
      <c r="BP6" s="31" t="str">
        <f t="shared" ca="1" si="15"/>
        <v>T</v>
      </c>
      <c r="BQ6" s="31" t="str">
        <f t="shared" ca="1" si="15"/>
        <v>F</v>
      </c>
      <c r="BR6" s="31" t="str">
        <f t="shared" ca="1" si="15"/>
        <v>S</v>
      </c>
      <c r="BS6" s="31" t="str">
        <f t="shared" ca="1" si="15"/>
        <v>S</v>
      </c>
      <c r="BT6" s="31" t="str">
        <f t="shared" ca="1" si="15"/>
        <v>M</v>
      </c>
      <c r="BU6" s="31" t="str">
        <f t="shared" ca="1" si="15"/>
        <v>T</v>
      </c>
      <c r="BV6" s="31" t="str">
        <f t="shared" ca="1" si="15"/>
        <v>W</v>
      </c>
      <c r="BW6" s="31" t="str">
        <f t="shared" ca="1" si="15"/>
        <v>T</v>
      </c>
      <c r="BX6" s="31" t="str">
        <f t="shared" ca="1" si="15"/>
        <v>F</v>
      </c>
      <c r="BY6" s="31" t="str">
        <f t="shared" ca="1" si="15"/>
        <v>S</v>
      </c>
      <c r="BZ6" s="32" t="str">
        <f t="shared" ca="1" si="15"/>
        <v>S</v>
      </c>
    </row>
    <row r="7" spans="1:78" s="22" customFormat="1" ht="30" hidden="1" customHeight="1" thickBot="1" x14ac:dyDescent="0.3">
      <c r="A7" s="12" t="s">
        <v>18</v>
      </c>
      <c r="B7" s="33"/>
      <c r="C7" s="34"/>
      <c r="D7" s="33"/>
      <c r="E7" s="33"/>
      <c r="F7" s="33"/>
      <c r="H7" s="22"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78" s="42" customFormat="1" ht="30" customHeight="1" thickBot="1" x14ac:dyDescent="0.3">
      <c r="A8" s="13"/>
      <c r="B8" s="36" t="s">
        <v>26</v>
      </c>
      <c r="C8" s="37"/>
      <c r="D8" s="38"/>
      <c r="E8" s="39">
        <v>45588</v>
      </c>
      <c r="F8" s="40">
        <v>45602</v>
      </c>
      <c r="G8" s="14"/>
      <c r="H8" s="4">
        <f t="shared" ref="H8:H32" si="16">IF(OR(ISBLANK(task_start),ISBLANK(task_end)),"",task_end-task_start+1)</f>
        <v>15</v>
      </c>
      <c r="I8" s="41"/>
      <c r="J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78" s="42" customFormat="1" ht="30" customHeight="1" thickBot="1" x14ac:dyDescent="0.3">
      <c r="A9" s="13"/>
      <c r="B9" s="43" t="s">
        <v>24</v>
      </c>
      <c r="C9" s="44" t="s">
        <v>53</v>
      </c>
      <c r="D9" s="45">
        <v>0.2</v>
      </c>
      <c r="E9" s="46">
        <v>45588</v>
      </c>
      <c r="F9" s="46">
        <v>45602</v>
      </c>
      <c r="G9" s="14"/>
      <c r="H9" s="4">
        <f t="shared" si="16"/>
        <v>15</v>
      </c>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row>
    <row r="10" spans="1:78" s="42" customFormat="1" ht="30" customHeight="1" thickBot="1" x14ac:dyDescent="0.3">
      <c r="A10" s="13"/>
      <c r="B10" s="48" t="s">
        <v>51</v>
      </c>
      <c r="C10" s="49" t="s">
        <v>48</v>
      </c>
      <c r="D10" s="50">
        <v>0</v>
      </c>
      <c r="E10" s="51">
        <v>45588</v>
      </c>
      <c r="F10" s="51">
        <v>45602</v>
      </c>
      <c r="G10" s="14"/>
      <c r="H10" s="4">
        <f t="shared" si="16"/>
        <v>15</v>
      </c>
      <c r="I10" s="47"/>
      <c r="J10" s="47"/>
      <c r="K10" s="47"/>
      <c r="L10" s="47"/>
      <c r="M10" s="47"/>
      <c r="N10" s="47"/>
      <c r="O10" s="47"/>
      <c r="P10" s="47"/>
      <c r="Q10" s="47"/>
      <c r="R10" s="47"/>
      <c r="S10" s="47"/>
      <c r="T10" s="47"/>
      <c r="U10" s="52"/>
      <c r="V10" s="52"/>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row>
    <row r="11" spans="1:78" s="42" customFormat="1" ht="30" customHeight="1" thickBot="1" x14ac:dyDescent="0.3">
      <c r="A11" s="12"/>
      <c r="B11" s="48" t="s">
        <v>25</v>
      </c>
      <c r="C11" s="49" t="s">
        <v>54</v>
      </c>
      <c r="D11" s="50">
        <v>0</v>
      </c>
      <c r="E11" s="51">
        <v>45588</v>
      </c>
      <c r="F11" s="51">
        <v>45602</v>
      </c>
      <c r="G11" s="14"/>
      <c r="H11" s="4">
        <f t="shared" si="16"/>
        <v>15</v>
      </c>
      <c r="I11" s="47"/>
      <c r="J11" s="47"/>
      <c r="K11" s="47"/>
      <c r="L11" s="47"/>
      <c r="M11" s="47"/>
      <c r="N11" s="47"/>
      <c r="O11" s="47"/>
      <c r="P11" s="47"/>
      <c r="Q11" s="47"/>
      <c r="R11" s="47"/>
      <c r="S11" s="47"/>
      <c r="T11" s="47"/>
      <c r="U11" s="47"/>
      <c r="V11" s="47"/>
      <c r="W11" s="47"/>
      <c r="X11" s="47"/>
      <c r="Y11" s="52"/>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row>
    <row r="12" spans="1:78" s="42" customFormat="1" ht="30" customHeight="1" thickBot="1" x14ac:dyDescent="0.3">
      <c r="A12" s="12"/>
      <c r="B12" s="48" t="s">
        <v>50</v>
      </c>
      <c r="C12" s="49" t="s">
        <v>49</v>
      </c>
      <c r="D12" s="50">
        <v>0</v>
      </c>
      <c r="E12" s="51">
        <v>45588</v>
      </c>
      <c r="F12" s="51">
        <v>45602</v>
      </c>
      <c r="G12" s="14"/>
      <c r="H12" s="4">
        <f t="shared" si="16"/>
        <v>15</v>
      </c>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row>
    <row r="13" spans="1:78" s="42" customFormat="1" ht="30" customHeight="1" thickBot="1" x14ac:dyDescent="0.3">
      <c r="A13" s="13"/>
      <c r="B13" s="53" t="s">
        <v>34</v>
      </c>
      <c r="C13" s="54"/>
      <c r="D13" s="55"/>
      <c r="E13" s="56"/>
      <c r="F13" s="57"/>
      <c r="G13" s="14"/>
      <c r="H13" s="4" t="str">
        <f t="shared" si="16"/>
        <v/>
      </c>
    </row>
    <row r="14" spans="1:78" s="42" customFormat="1" ht="30" customHeight="1" thickBot="1" x14ac:dyDescent="0.3">
      <c r="A14" s="13"/>
      <c r="B14" s="58" t="s">
        <v>27</v>
      </c>
      <c r="C14" s="59"/>
      <c r="D14" s="60">
        <v>0</v>
      </c>
      <c r="E14" s="61">
        <v>45602</v>
      </c>
      <c r="F14" s="61">
        <v>45609</v>
      </c>
      <c r="G14" s="14"/>
      <c r="H14" s="4">
        <f t="shared" si="16"/>
        <v>8</v>
      </c>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row>
    <row r="15" spans="1:78" s="42" customFormat="1" ht="30" customHeight="1" thickBot="1" x14ac:dyDescent="0.3">
      <c r="A15" s="12"/>
      <c r="B15" s="58" t="s">
        <v>28</v>
      </c>
      <c r="C15" s="59"/>
      <c r="D15" s="60">
        <v>0</v>
      </c>
      <c r="E15" s="61">
        <v>45602</v>
      </c>
      <c r="F15" s="61">
        <v>45609</v>
      </c>
      <c r="G15" s="14"/>
      <c r="H15" s="4">
        <f t="shared" si="16"/>
        <v>8</v>
      </c>
      <c r="I15" s="47"/>
      <c r="J15" s="47"/>
      <c r="K15" s="47"/>
      <c r="L15" s="47"/>
      <c r="M15" s="47"/>
      <c r="N15" s="47"/>
      <c r="O15" s="47"/>
      <c r="P15" s="47"/>
      <c r="Q15" s="47"/>
      <c r="R15" s="47"/>
      <c r="S15" s="47"/>
      <c r="T15" s="47"/>
      <c r="U15" s="52"/>
      <c r="V15" s="52"/>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row>
    <row r="16" spans="1:78" s="42" customFormat="1" ht="30" customHeight="1" thickBot="1" x14ac:dyDescent="0.3">
      <c r="A16" s="12"/>
      <c r="B16" s="58" t="s">
        <v>29</v>
      </c>
      <c r="C16" s="59"/>
      <c r="D16" s="60">
        <v>0</v>
      </c>
      <c r="E16" s="61">
        <v>45602</v>
      </c>
      <c r="F16" s="61">
        <v>45609</v>
      </c>
      <c r="G16" s="14"/>
      <c r="H16" s="4">
        <f t="shared" si="16"/>
        <v>8</v>
      </c>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row>
    <row r="17" spans="1:64" s="42" customFormat="1" ht="30" customHeight="1" thickBot="1" x14ac:dyDescent="0.3">
      <c r="A17" s="12"/>
      <c r="B17" s="58" t="s">
        <v>19</v>
      </c>
      <c r="C17" s="59"/>
      <c r="D17" s="60">
        <v>0</v>
      </c>
      <c r="E17" s="61">
        <f>E16</f>
        <v>45602</v>
      </c>
      <c r="F17" s="61">
        <v>45609</v>
      </c>
      <c r="G17" s="14"/>
      <c r="H17" s="4">
        <f t="shared" si="16"/>
        <v>8</v>
      </c>
      <c r="I17" s="47"/>
      <c r="J17" s="47"/>
      <c r="K17" s="47"/>
      <c r="L17" s="47"/>
      <c r="M17" s="47"/>
      <c r="N17" s="47"/>
      <c r="O17" s="47"/>
      <c r="P17" s="47"/>
      <c r="Q17" s="47"/>
      <c r="R17" s="47"/>
      <c r="S17" s="47"/>
      <c r="T17" s="47"/>
      <c r="U17" s="47"/>
      <c r="V17" s="47"/>
      <c r="W17" s="47"/>
      <c r="X17" s="47"/>
      <c r="Y17" s="52"/>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row>
    <row r="18" spans="1:64" s="42" customFormat="1" ht="30" customHeight="1" thickBot="1" x14ac:dyDescent="0.3">
      <c r="A18" s="12"/>
      <c r="B18" s="58" t="s">
        <v>50</v>
      </c>
      <c r="C18" s="59"/>
      <c r="D18" s="60">
        <v>0</v>
      </c>
      <c r="E18" s="61">
        <f>E17</f>
        <v>45602</v>
      </c>
      <c r="F18" s="61">
        <v>45609</v>
      </c>
      <c r="G18" s="14"/>
      <c r="H18" s="4">
        <f t="shared" si="16"/>
        <v>8</v>
      </c>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row>
    <row r="19" spans="1:64" s="42" customFormat="1" ht="30" customHeight="1" thickBot="1" x14ac:dyDescent="0.3">
      <c r="A19" s="12"/>
      <c r="B19" s="62" t="s">
        <v>30</v>
      </c>
      <c r="C19" s="63"/>
      <c r="D19" s="64"/>
      <c r="E19" s="65"/>
      <c r="F19" s="66"/>
      <c r="G19" s="14"/>
      <c r="H19" s="4" t="str">
        <f t="shared" si="16"/>
        <v/>
      </c>
      <c r="I19" s="67"/>
      <c r="J19" s="67"/>
      <c r="K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row>
    <row r="20" spans="1:64" s="42" customFormat="1" ht="30" customHeight="1" thickBot="1" x14ac:dyDescent="0.3">
      <c r="A20" s="12"/>
      <c r="B20" s="84" t="s">
        <v>31</v>
      </c>
      <c r="C20" s="69"/>
      <c r="D20" s="70">
        <v>0</v>
      </c>
      <c r="E20" s="71">
        <v>45598</v>
      </c>
      <c r="F20" s="71">
        <v>45609</v>
      </c>
      <c r="G20" s="14"/>
      <c r="H20" s="4">
        <f t="shared" si="16"/>
        <v>12</v>
      </c>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row>
    <row r="21" spans="1:64" s="42" customFormat="1" ht="30" customHeight="1" thickBot="1" x14ac:dyDescent="0.3">
      <c r="A21" s="12"/>
      <c r="B21" s="68" t="s">
        <v>32</v>
      </c>
      <c r="C21" s="69"/>
      <c r="D21" s="70">
        <v>0</v>
      </c>
      <c r="E21" s="71">
        <v>45598</v>
      </c>
      <c r="F21" s="71">
        <v>45609</v>
      </c>
      <c r="G21" s="14"/>
      <c r="H21" s="4">
        <f t="shared" si="16"/>
        <v>12</v>
      </c>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row>
    <row r="22" spans="1:64" s="42" customFormat="1" ht="30" customHeight="1" thickBot="1" x14ac:dyDescent="0.3">
      <c r="A22" s="12"/>
      <c r="B22" s="68" t="s">
        <v>33</v>
      </c>
      <c r="C22" s="69"/>
      <c r="D22" s="70">
        <v>0</v>
      </c>
      <c r="E22" s="71">
        <v>45598</v>
      </c>
      <c r="F22" s="71">
        <v>45609</v>
      </c>
      <c r="G22" s="14"/>
      <c r="H22" s="4">
        <f t="shared" si="16"/>
        <v>12</v>
      </c>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row>
    <row r="23" spans="1:64" s="42" customFormat="1" ht="30" customHeight="1" thickBot="1" x14ac:dyDescent="0.3">
      <c r="A23" s="12"/>
      <c r="B23" s="68" t="s">
        <v>19</v>
      </c>
      <c r="C23" s="69"/>
      <c r="D23" s="70">
        <v>0</v>
      </c>
      <c r="E23" s="71">
        <v>45598</v>
      </c>
      <c r="F23" s="71">
        <v>45609</v>
      </c>
      <c r="G23" s="14"/>
      <c r="H23" s="4">
        <f t="shared" si="16"/>
        <v>12</v>
      </c>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row>
    <row r="24" spans="1:64" s="42" customFormat="1" ht="30" customHeight="1" thickBot="1" x14ac:dyDescent="0.3">
      <c r="A24" s="12"/>
      <c r="B24" s="68" t="s">
        <v>50</v>
      </c>
      <c r="C24" s="69"/>
      <c r="D24" s="70">
        <v>0</v>
      </c>
      <c r="E24" s="71">
        <v>45598</v>
      </c>
      <c r="F24" s="71">
        <v>45609</v>
      </c>
      <c r="G24" s="14"/>
      <c r="H24" s="4">
        <f t="shared" si="16"/>
        <v>12</v>
      </c>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row>
    <row r="25" spans="1:64" s="42" customFormat="1" ht="30" customHeight="1" thickBot="1" x14ac:dyDescent="0.3">
      <c r="A25" s="12"/>
      <c r="B25" s="101" t="s">
        <v>35</v>
      </c>
      <c r="C25" s="102"/>
      <c r="D25" s="103"/>
      <c r="E25" s="104"/>
      <c r="F25" s="105"/>
      <c r="G25" s="14"/>
      <c r="H25" s="4" t="str">
        <f t="shared" si="16"/>
        <v/>
      </c>
      <c r="I25" s="72"/>
      <c r="J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72"/>
      <c r="BF25" s="72"/>
      <c r="BG25" s="72"/>
      <c r="BH25" s="72"/>
      <c r="BI25" s="72"/>
      <c r="BJ25" s="72"/>
      <c r="BK25" s="72"/>
      <c r="BL25" s="72"/>
    </row>
    <row r="26" spans="1:64" s="42" customFormat="1" ht="30" customHeight="1" thickBot="1" x14ac:dyDescent="0.3">
      <c r="A26" s="12"/>
      <c r="B26" s="85" t="s">
        <v>47</v>
      </c>
      <c r="C26" s="86"/>
      <c r="D26" s="87">
        <v>0</v>
      </c>
      <c r="E26" s="88">
        <v>45602</v>
      </c>
      <c r="F26" s="88">
        <v>45616</v>
      </c>
      <c r="G26" s="14"/>
      <c r="H26" s="4">
        <f t="shared" si="16"/>
        <v>15</v>
      </c>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row>
    <row r="27" spans="1:64" s="42" customFormat="1" ht="30" customHeight="1" thickBot="1" x14ac:dyDescent="0.3">
      <c r="A27" s="12"/>
      <c r="B27" s="89" t="s">
        <v>36</v>
      </c>
      <c r="C27" s="86"/>
      <c r="D27" s="87">
        <v>0</v>
      </c>
      <c r="E27" s="88">
        <v>45602</v>
      </c>
      <c r="F27" s="88">
        <v>45616</v>
      </c>
      <c r="G27" s="14"/>
      <c r="H27" s="4">
        <f t="shared" si="16"/>
        <v>15</v>
      </c>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52"/>
      <c r="AJ27" s="52"/>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row>
    <row r="28" spans="1:64" s="42" customFormat="1" ht="30" customHeight="1" thickBot="1" x14ac:dyDescent="0.3">
      <c r="A28" s="12"/>
      <c r="B28" s="89" t="s">
        <v>37</v>
      </c>
      <c r="C28" s="86"/>
      <c r="D28" s="87">
        <v>0</v>
      </c>
      <c r="E28" s="88">
        <v>45602</v>
      </c>
      <c r="F28" s="88">
        <v>45616</v>
      </c>
      <c r="G28" s="14"/>
      <c r="H28" s="4">
        <f t="shared" si="16"/>
        <v>15</v>
      </c>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row>
    <row r="29" spans="1:64" s="42" customFormat="1" ht="30" customHeight="1" thickBot="1" x14ac:dyDescent="0.3">
      <c r="A29" s="12"/>
      <c r="B29" s="90" t="s">
        <v>19</v>
      </c>
      <c r="C29" s="86"/>
      <c r="D29" s="87">
        <v>0</v>
      </c>
      <c r="E29" s="88">
        <v>45602</v>
      </c>
      <c r="F29" s="88">
        <v>45616</v>
      </c>
      <c r="G29" s="14"/>
      <c r="H29" s="4">
        <f t="shared" si="16"/>
        <v>15</v>
      </c>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52"/>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row>
    <row r="30" spans="1:64" s="42" customFormat="1" ht="30" customHeight="1" thickBot="1" x14ac:dyDescent="0.3">
      <c r="A30" s="12"/>
      <c r="B30" s="90" t="s">
        <v>40</v>
      </c>
      <c r="C30" s="86"/>
      <c r="D30" s="87">
        <v>0</v>
      </c>
      <c r="E30" s="88">
        <v>45602</v>
      </c>
      <c r="F30" s="88">
        <v>45616</v>
      </c>
      <c r="G30" s="14"/>
      <c r="H30" s="4">
        <f t="shared" si="16"/>
        <v>15</v>
      </c>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row>
    <row r="31" spans="1:64" s="42" customFormat="1" ht="30" customHeight="1" thickBot="1" x14ac:dyDescent="0.3">
      <c r="A31" s="12"/>
      <c r="B31" s="106" t="s">
        <v>55</v>
      </c>
      <c r="C31" s="107"/>
      <c r="D31" s="108"/>
      <c r="E31" s="109"/>
      <c r="F31" s="110"/>
      <c r="G31" s="14"/>
      <c r="H31" s="14"/>
      <c r="I31" s="14"/>
      <c r="J31" s="14"/>
      <c r="K31" s="14"/>
      <c r="L31" s="14"/>
      <c r="M31" s="14"/>
      <c r="N31" s="14"/>
      <c r="O31" s="14"/>
      <c r="P31" s="14"/>
      <c r="Q31" s="14"/>
      <c r="R31" s="14"/>
      <c r="S31" s="14"/>
      <c r="T31" s="14"/>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row>
    <row r="32" spans="1:64" s="42" customFormat="1" ht="30" customHeight="1" thickBot="1" x14ac:dyDescent="0.3">
      <c r="A32" s="13"/>
      <c r="B32" s="91" t="s">
        <v>41</v>
      </c>
      <c r="C32" s="92"/>
      <c r="D32" s="93">
        <v>0</v>
      </c>
      <c r="E32" s="94">
        <v>45609</v>
      </c>
      <c r="F32" s="94">
        <v>45623</v>
      </c>
      <c r="G32" s="14"/>
      <c r="H32" s="5">
        <f t="shared" si="16"/>
        <v>15</v>
      </c>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row>
    <row r="33" spans="2:75" ht="30" customHeight="1" x14ac:dyDescent="0.25">
      <c r="B33" s="95" t="s">
        <v>38</v>
      </c>
      <c r="C33" s="92"/>
      <c r="D33" s="93">
        <v>0</v>
      </c>
      <c r="E33" s="94">
        <v>45609</v>
      </c>
      <c r="F33" s="94">
        <v>45623</v>
      </c>
      <c r="G33" s="3"/>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row>
    <row r="34" spans="2:75" ht="30" customHeight="1" x14ac:dyDescent="0.25">
      <c r="B34" s="95" t="s">
        <v>39</v>
      </c>
      <c r="C34" s="92"/>
      <c r="D34" s="93">
        <v>0</v>
      </c>
      <c r="E34" s="94">
        <v>45609</v>
      </c>
      <c r="F34" s="94">
        <v>45623</v>
      </c>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row>
    <row r="35" spans="2:75" ht="30" customHeight="1" x14ac:dyDescent="0.25">
      <c r="B35" s="95" t="s">
        <v>50</v>
      </c>
      <c r="C35" s="92"/>
      <c r="D35" s="93">
        <v>0</v>
      </c>
      <c r="E35" s="94">
        <v>45609</v>
      </c>
      <c r="F35" s="94">
        <v>45623</v>
      </c>
      <c r="I35" s="47"/>
      <c r="J35" s="47"/>
      <c r="K35" s="47"/>
      <c r="L35" s="47"/>
      <c r="M35" s="47"/>
      <c r="N35" s="47"/>
      <c r="O35" s="47"/>
      <c r="P35" s="47"/>
      <c r="Q35" s="47"/>
      <c r="R35" s="47"/>
      <c r="S35" s="47"/>
      <c r="T35" s="47"/>
      <c r="U35" s="47"/>
      <c r="V35" s="47"/>
      <c r="W35" s="47"/>
      <c r="X35" s="47"/>
      <c r="Y35" s="47"/>
      <c r="Z35" s="47"/>
      <c r="AA35" s="47"/>
      <c r="AB35" s="47"/>
      <c r="AC35" s="47"/>
      <c r="AD35" s="47"/>
      <c r="AE35" s="47"/>
      <c r="AF35" s="52"/>
      <c r="AG35" s="47"/>
      <c r="AH35" s="47"/>
      <c r="AI35" s="47"/>
      <c r="AJ35" s="47"/>
      <c r="AK35" s="47"/>
      <c r="AL35" s="47"/>
      <c r="AM35" s="47"/>
      <c r="AN35" s="52"/>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row>
    <row r="36" spans="2:75" ht="30" customHeight="1" thickBot="1" x14ac:dyDescent="0.3">
      <c r="B36" s="111" t="s">
        <v>42</v>
      </c>
      <c r="C36" s="112"/>
      <c r="D36" s="113"/>
      <c r="E36" s="114"/>
      <c r="F36" s="115"/>
      <c r="AF36" s="47"/>
      <c r="AG36" s="47"/>
      <c r="AH36" s="47"/>
      <c r="AI36" s="47"/>
      <c r="AJ36" s="47"/>
      <c r="AK36" s="47"/>
      <c r="AL36" s="47"/>
      <c r="AM36" s="47"/>
      <c r="AN36" s="47"/>
      <c r="AO36" s="47"/>
      <c r="AP36" s="47"/>
      <c r="AQ36" s="47"/>
      <c r="AR36" s="47"/>
      <c r="AS36" s="47"/>
      <c r="AT36" s="47"/>
      <c r="AU36" s="47"/>
    </row>
    <row r="37" spans="2:75" ht="30" customHeight="1" thickBot="1" x14ac:dyDescent="0.3">
      <c r="B37" s="96" t="s">
        <v>46</v>
      </c>
      <c r="C37" s="97"/>
      <c r="D37" s="98">
        <v>0</v>
      </c>
      <c r="E37" s="99">
        <v>45623</v>
      </c>
      <c r="F37" s="99">
        <v>45644</v>
      </c>
      <c r="G37" s="14"/>
      <c r="H37" s="5">
        <f t="shared" ref="H37:H43" si="17">IF(OR(ISBLANK(task_start),ISBLANK(task_end)),"",task_end-task_start+1)</f>
        <v>22</v>
      </c>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row>
    <row r="38" spans="2:75" ht="30" customHeight="1" x14ac:dyDescent="0.25">
      <c r="B38" s="100" t="s">
        <v>43</v>
      </c>
      <c r="C38" s="97"/>
      <c r="D38" s="98">
        <v>0</v>
      </c>
      <c r="E38" s="99">
        <v>45623</v>
      </c>
      <c r="F38" s="99">
        <v>45644</v>
      </c>
      <c r="G38" s="3"/>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row>
    <row r="39" spans="2:75" ht="30" customHeight="1" x14ac:dyDescent="0.25">
      <c r="B39" s="100" t="s">
        <v>44</v>
      </c>
      <c r="C39" s="97"/>
      <c r="D39" s="98">
        <v>0</v>
      </c>
      <c r="E39" s="99">
        <v>45623</v>
      </c>
      <c r="F39" s="99">
        <v>45644</v>
      </c>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row>
    <row r="40" spans="2:75" ht="30" customHeight="1" x14ac:dyDescent="0.25">
      <c r="B40" s="100" t="s">
        <v>45</v>
      </c>
      <c r="C40" s="97"/>
      <c r="D40" s="98">
        <v>0</v>
      </c>
      <c r="E40" s="99">
        <v>45623</v>
      </c>
      <c r="F40" s="99">
        <v>45644</v>
      </c>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c r="BO40" s="47"/>
      <c r="BP40" s="47"/>
      <c r="BQ40" s="47"/>
    </row>
    <row r="41" spans="2:75" ht="30" customHeight="1" x14ac:dyDescent="0.25">
      <c r="B41" s="100" t="s">
        <v>50</v>
      </c>
      <c r="C41" s="97"/>
      <c r="D41" s="98">
        <v>0</v>
      </c>
      <c r="E41" s="99">
        <v>45623</v>
      </c>
      <c r="F41" s="99">
        <v>45644</v>
      </c>
      <c r="I41" s="42"/>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row>
    <row r="42" spans="2:75" ht="30" customHeight="1" thickBot="1" x14ac:dyDescent="0.3">
      <c r="B42" s="101" t="s">
        <v>52</v>
      </c>
      <c r="C42" s="102"/>
      <c r="D42" s="103"/>
      <c r="E42" s="104"/>
      <c r="F42" s="105"/>
      <c r="AF42" s="47"/>
      <c r="AG42" s="47"/>
      <c r="AH42" s="47"/>
      <c r="AI42" s="47"/>
      <c r="AJ42" s="47"/>
      <c r="AK42" s="47"/>
      <c r="AL42" s="47"/>
      <c r="AM42" s="47"/>
      <c r="AN42" s="47"/>
      <c r="AO42" s="47"/>
      <c r="AP42" s="47"/>
      <c r="AQ42" s="47"/>
      <c r="AR42" s="47"/>
      <c r="AS42" s="47"/>
      <c r="AT42" s="47"/>
      <c r="AU42" s="47"/>
    </row>
    <row r="43" spans="2:75" ht="30" customHeight="1" thickBot="1" x14ac:dyDescent="0.3">
      <c r="B43" s="85" t="s">
        <v>46</v>
      </c>
      <c r="C43" s="86"/>
      <c r="D43" s="87">
        <v>0</v>
      </c>
      <c r="E43" s="88">
        <v>45644</v>
      </c>
      <c r="F43" s="88">
        <v>45649</v>
      </c>
      <c r="G43" s="14"/>
      <c r="H43" s="5">
        <f t="shared" si="17"/>
        <v>6</v>
      </c>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47"/>
      <c r="BS43" s="47"/>
      <c r="BT43" s="47"/>
      <c r="BU43" s="47"/>
      <c r="BV43" s="47"/>
      <c r="BW43" s="47"/>
    </row>
    <row r="44" spans="2:75" ht="30" customHeight="1" x14ac:dyDescent="0.25">
      <c r="B44" s="89" t="s">
        <v>43</v>
      </c>
      <c r="C44" s="86"/>
      <c r="D44" s="87">
        <v>0</v>
      </c>
      <c r="E44" s="88">
        <v>45644</v>
      </c>
      <c r="F44" s="88">
        <v>45649</v>
      </c>
      <c r="G44" s="3"/>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52"/>
      <c r="BE44" s="52"/>
      <c r="BF44" s="47"/>
      <c r="BG44" s="47"/>
      <c r="BH44" s="47"/>
      <c r="BI44" s="47"/>
      <c r="BJ44" s="47"/>
      <c r="BK44" s="47"/>
      <c r="BL44" s="47"/>
      <c r="BM44" s="47"/>
      <c r="BN44" s="47"/>
      <c r="BO44" s="47"/>
      <c r="BP44" s="47"/>
      <c r="BQ44" s="47"/>
      <c r="BR44" s="47"/>
      <c r="BS44" s="52"/>
      <c r="BT44" s="52"/>
      <c r="BU44" s="47"/>
      <c r="BV44" s="47"/>
      <c r="BW44" s="47"/>
    </row>
    <row r="45" spans="2:75" ht="30" customHeight="1" x14ac:dyDescent="0.25">
      <c r="B45" s="89" t="s">
        <v>44</v>
      </c>
      <c r="C45" s="86"/>
      <c r="D45" s="87">
        <v>0</v>
      </c>
      <c r="E45" s="88">
        <v>45644</v>
      </c>
      <c r="F45" s="88">
        <v>45649</v>
      </c>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47"/>
      <c r="BS45" s="47"/>
      <c r="BT45" s="47"/>
      <c r="BU45" s="47"/>
      <c r="BV45" s="47"/>
      <c r="BW45" s="47"/>
    </row>
    <row r="46" spans="2:75" ht="30" customHeight="1" x14ac:dyDescent="0.25">
      <c r="B46" s="89" t="s">
        <v>45</v>
      </c>
      <c r="C46" s="86"/>
      <c r="D46" s="87">
        <v>0</v>
      </c>
      <c r="E46" s="88">
        <v>45644</v>
      </c>
      <c r="F46" s="88">
        <v>45649</v>
      </c>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52"/>
      <c r="BI46" s="47"/>
      <c r="BJ46" s="47"/>
      <c r="BK46" s="47"/>
      <c r="BL46" s="47"/>
      <c r="BM46" s="47"/>
      <c r="BN46" s="47"/>
      <c r="BO46" s="47"/>
      <c r="BP46" s="47"/>
      <c r="BQ46" s="47"/>
      <c r="BR46" s="47"/>
      <c r="BS46" s="47"/>
      <c r="BT46" s="47"/>
      <c r="BU46" s="47"/>
      <c r="BV46" s="47"/>
      <c r="BW46" s="52"/>
    </row>
    <row r="47" spans="2:75" ht="30" customHeight="1" x14ac:dyDescent="0.25">
      <c r="B47" s="89" t="s">
        <v>50</v>
      </c>
      <c r="C47" s="86"/>
      <c r="D47" s="87">
        <v>0</v>
      </c>
      <c r="E47" s="88">
        <v>45644</v>
      </c>
      <c r="F47" s="88">
        <v>45649</v>
      </c>
      <c r="I47" s="42"/>
      <c r="J47" s="47"/>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47"/>
      <c r="BS47" s="47"/>
      <c r="BT47" s="47"/>
      <c r="BU47" s="47"/>
      <c r="BV47" s="47"/>
      <c r="BW47" s="47"/>
    </row>
  </sheetData>
  <mergeCells count="19">
    <mergeCell ref="BT4:BZ4"/>
    <mergeCell ref="BF4:BL4"/>
    <mergeCell ref="I4:O4"/>
    <mergeCell ref="P4:V4"/>
    <mergeCell ref="W4:AC4"/>
    <mergeCell ref="AD4:AJ4"/>
    <mergeCell ref="AK4:AQ4"/>
    <mergeCell ref="AR4:AX4"/>
    <mergeCell ref="AY4:BE4"/>
    <mergeCell ref="Q2:Z2"/>
    <mergeCell ref="Q1:Z1"/>
    <mergeCell ref="I1:O1"/>
    <mergeCell ref="I2:O2"/>
    <mergeCell ref="BM4:BS4"/>
    <mergeCell ref="A5:A6"/>
    <mergeCell ref="C5:C6"/>
    <mergeCell ref="D5:D6"/>
    <mergeCell ref="E5:E6"/>
    <mergeCell ref="F5:F6"/>
  </mergeCells>
  <conditionalFormatting sqref="D7:D47">
    <cfRule type="dataBar" priority="74">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26:X29 J30:X30 AN26:BL30">
    <cfRule type="expression" dxfId="36" priority="87">
      <formula>AND(task_start&lt;=I$5,ROUNDDOWN((task_end-task_start+1)*task_progress,0)+task_start-1&gt;=I$5)</formula>
    </cfRule>
  </conditionalFormatting>
  <conditionalFormatting sqref="I26:X29 AN26:BL30 J30:X30">
    <cfRule type="expression" dxfId="35" priority="88" stopIfTrue="1">
      <formula>AND(task_end&gt;=I$5,task_start&lt;J$5)</formula>
    </cfRule>
  </conditionalFormatting>
  <conditionalFormatting sqref="I32:AE35 AV32:BL35">
    <cfRule type="expression" dxfId="34" priority="51" stopIfTrue="1">
      <formula>AND(task_end&gt;=I$5,task_start&lt;J$5)</formula>
    </cfRule>
    <cfRule type="expression" dxfId="33" priority="50">
      <formula>AND(task_start&lt;=I$5,ROUNDDOWN((task_end-task_start+1)*task_progress,0)+task_start-1&gt;=I$5)</formula>
    </cfRule>
    <cfRule type="expression" dxfId="32" priority="49">
      <formula>AND(TODAY()&gt;=I$5, TODAY()&lt;J$5)</formula>
    </cfRule>
  </conditionalFormatting>
  <conditionalFormatting sqref="I37:AS40 J41:AS41">
    <cfRule type="expression" dxfId="31" priority="48" stopIfTrue="1">
      <formula>AND(task_end&gt;=I$5,task_start&lt;J$5)</formula>
    </cfRule>
    <cfRule type="expression" dxfId="30" priority="47">
      <formula>AND(task_start&lt;=I$5,ROUNDDOWN((task_end-task_start+1)*task_progress,0)+task_start-1&gt;=I$5)</formula>
    </cfRule>
    <cfRule type="expression" dxfId="29" priority="46">
      <formula>AND(TODAY()&gt;=I$5, TODAY()&lt;J$5)</formula>
    </cfRule>
  </conditionalFormatting>
  <conditionalFormatting sqref="I43:AS46 J47:AS47">
    <cfRule type="expression" dxfId="28" priority="26">
      <formula>AND(TODAY()&gt;=I$5, TODAY()&lt;J$5)</formula>
    </cfRule>
    <cfRule type="expression" dxfId="27" priority="27">
      <formula>AND(task_start&lt;=I$5,ROUNDDOWN((task_end-task_start+1)*task_progress,0)+task_start-1&gt;=I$5)</formula>
    </cfRule>
    <cfRule type="expression" dxfId="26" priority="28" stopIfTrue="1">
      <formula>AND(task_end&gt;=I$5,task_start&lt;J$5)</formula>
    </cfRule>
  </conditionalFormatting>
  <conditionalFormatting sqref="I4:BL7 I8 L8:BL8 I9:BL12 I13 K13 M13:BL13 I14:BL18 I19 K19 M19:BL19 I20:BL24 I25 L25:BL25 I26:X29 J30:X30">
    <cfRule type="expression" dxfId="25" priority="52">
      <formula>AND(TODAY()&gt;=I$5, TODAY()&lt;J$5)</formula>
    </cfRule>
  </conditionalFormatting>
  <conditionalFormatting sqref="I9:BL12">
    <cfRule type="expression" dxfId="24" priority="57">
      <formula>AND(task_start&lt;=I$5,ROUNDDOWN((task_end-task_start+1)*task_progress,0)+task_start-1&gt;=I$5)</formula>
    </cfRule>
    <cfRule type="expression" dxfId="23" priority="58" stopIfTrue="1">
      <formula>AND(task_end&gt;=I$5,task_start&lt;J$5)</formula>
    </cfRule>
  </conditionalFormatting>
  <conditionalFormatting sqref="I14:BL18">
    <cfRule type="expression" dxfId="22" priority="56" stopIfTrue="1">
      <formula>AND(task_end&gt;=I$5,task_start&lt;J$5)</formula>
    </cfRule>
    <cfRule type="expression" dxfId="21" priority="55">
      <formula>AND(task_start&lt;=I$5,ROUNDDOWN((task_end-task_start+1)*task_progress,0)+task_start-1&gt;=I$5)</formula>
    </cfRule>
  </conditionalFormatting>
  <conditionalFormatting sqref="I20:BL24">
    <cfRule type="expression" dxfId="20" priority="54" stopIfTrue="1">
      <formula>AND(task_end&gt;=I$5,task_start&lt;J$5)</formula>
    </cfRule>
    <cfRule type="expression" dxfId="19" priority="53">
      <formula>AND(task_start&lt;=I$5,ROUNDDOWN((task_end-task_start+1)*task_progress,0)+task_start-1&gt;=I$5)</formula>
    </cfRule>
  </conditionalFormatting>
  <conditionalFormatting sqref="J8 J25">
    <cfRule type="expression" dxfId="18" priority="97">
      <formula>AND(TODAY()&gt;=K$5, TODAY()&lt;L$5)</formula>
    </cfRule>
  </conditionalFormatting>
  <conditionalFormatting sqref="J13 J19">
    <cfRule type="expression" dxfId="17" priority="99">
      <formula>AND(TODAY()&gt;=L$5, TODAY()&lt;M$5)</formula>
    </cfRule>
  </conditionalFormatting>
  <conditionalFormatting sqref="Y26:Z26 AB26:AM26 Y27:AM30">
    <cfRule type="expression" dxfId="16" priority="42" stopIfTrue="1">
      <formula>AND(task_end&gt;=Y$5,task_start&lt;Z$5)</formula>
    </cfRule>
  </conditionalFormatting>
  <conditionalFormatting sqref="Y26:AM30">
    <cfRule type="expression" dxfId="15" priority="41">
      <formula>AND(task_start&lt;=Y$5,ROUNDDOWN((task_end-task_start+1)*task_progress,0)+task_start-1&gt;=Y$5)</formula>
    </cfRule>
  </conditionalFormatting>
  <conditionalFormatting sqref="Y26:BL30">
    <cfRule type="expression" dxfId="14" priority="43">
      <formula>AND(TODAY()&gt;=Y$5, TODAY()&lt;Z$5)</formula>
    </cfRule>
  </conditionalFormatting>
  <conditionalFormatting sqref="AA26">
    <cfRule type="expression" dxfId="13" priority="45" stopIfTrue="1">
      <formula>AND(task_end&gt;=AA$5,task_start&lt;AB$5)</formula>
    </cfRule>
  </conditionalFormatting>
  <conditionalFormatting sqref="AF32:AU36">
    <cfRule type="expression" dxfId="12" priority="37" stopIfTrue="1">
      <formula>AND(task_end&gt;=AF$5,task_start&lt;AG$5)</formula>
    </cfRule>
    <cfRule type="expression" dxfId="11" priority="36">
      <formula>AND(task_start&lt;=AF$5,ROUNDDOWN((task_end-task_start+1)*task_progress,0)+task_start-1&gt;=AF$5)</formula>
    </cfRule>
    <cfRule type="expression" dxfId="10" priority="35">
      <formula>AND(TODAY()&gt;=AF$5, TODAY()&lt;AG$5)</formula>
    </cfRule>
  </conditionalFormatting>
  <conditionalFormatting sqref="AF42:AU42">
    <cfRule type="expression" dxfId="9" priority="22" stopIfTrue="1">
      <formula>AND(task_end&gt;=AF$5,task_start&lt;AG$5)</formula>
    </cfRule>
    <cfRule type="expression" dxfId="8" priority="21">
      <formula>AND(task_start&lt;=AF$5,ROUNDDOWN((task_end-task_start+1)*task_progress,0)+task_start-1&gt;=AF$5)</formula>
    </cfRule>
    <cfRule type="expression" dxfId="7" priority="20">
      <formula>AND(TODAY()&gt;=AF$5, TODAY()&lt;AG$5)</formula>
    </cfRule>
  </conditionalFormatting>
  <conditionalFormatting sqref="AT37:BQ41">
    <cfRule type="expression" dxfId="6" priority="29">
      <formula>AND(TODAY()&gt;=AT$5, TODAY()&lt;AU$5)</formula>
    </cfRule>
    <cfRule type="expression" dxfId="5" priority="31" stopIfTrue="1">
      <formula>AND(task_end&gt;=AT$5,task_start&lt;AU$5)</formula>
    </cfRule>
    <cfRule type="expression" dxfId="4" priority="30">
      <formula>AND(task_start&lt;=AT$5,ROUNDDOWN((task_end-task_start+1)*task_progress,0)+task_start-1&gt;=AT$5)</formula>
    </cfRule>
  </conditionalFormatting>
  <conditionalFormatting sqref="AT43:BW47">
    <cfRule type="expression" dxfId="3" priority="4" stopIfTrue="1">
      <formula>AND(task_end&gt;=AT$5,task_start&lt;AU$5)</formula>
    </cfRule>
    <cfRule type="expression" dxfId="2" priority="3">
      <formula>AND(task_start&lt;=AT$5,ROUNDDOWN((task_end-task_start+1)*task_progress,0)+task_start-1&gt;=AT$5)</formula>
    </cfRule>
    <cfRule type="expression" dxfId="1" priority="2">
      <formula>AND(TODAY()&gt;=AT$5, TODAY()&lt;AU$5)</formula>
    </cfRule>
  </conditionalFormatting>
  <conditionalFormatting sqref="BM4:BZ6">
    <cfRule type="expression" dxfId="0" priority="1">
      <formula>AND(TODAY()&gt;=BM$5, TODAY()&lt;BN$5)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3" xr:uid="{4F48FC41-E335-47F1-87AA-3333A52AD81C}"/>
    <dataValidation allowBlank="1" showInputMessage="1" showErrorMessage="1" prompt="Phase 3's sample block starts in cell B20." sqref="A19" xr:uid="{956902D1-D3B5-416D-BB69-9362D193BC0A}"/>
    <dataValidation allowBlank="1" showInputMessage="1" showErrorMessage="1" prompt="Phase 4's sample block starts in cell B26." sqref="A2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6" customWidth="1"/>
    <col min="2" max="16384" width="9" style="1"/>
  </cols>
  <sheetData>
    <row r="1" spans="1:2" ht="46.5" customHeight="1" x14ac:dyDescent="0.25"/>
    <row r="2" spans="1:2" s="8" customFormat="1" ht="15.6" x14ac:dyDescent="0.25">
      <c r="A2" s="75" t="s">
        <v>7</v>
      </c>
      <c r="B2" s="7"/>
    </row>
    <row r="3" spans="1:2" s="10" customFormat="1" ht="27" customHeight="1" x14ac:dyDescent="0.25">
      <c r="A3" s="76"/>
      <c r="B3" s="11"/>
    </row>
    <row r="4" spans="1:2" s="9" customFormat="1" ht="30" x14ac:dyDescent="0.7">
      <c r="A4" s="77" t="s">
        <v>6</v>
      </c>
    </row>
    <row r="5" spans="1:2" ht="74.25" customHeight="1" x14ac:dyDescent="0.25">
      <c r="A5" s="78" t="s">
        <v>14</v>
      </c>
    </row>
    <row r="6" spans="1:2" ht="26.25" customHeight="1" x14ac:dyDescent="0.25">
      <c r="A6" s="77" t="s">
        <v>17</v>
      </c>
    </row>
    <row r="7" spans="1:2" s="6" customFormat="1" ht="205.05" customHeight="1" x14ac:dyDescent="0.25">
      <c r="A7" s="79" t="s">
        <v>16</v>
      </c>
    </row>
    <row r="8" spans="1:2" s="9" customFormat="1" ht="30" x14ac:dyDescent="0.7">
      <c r="A8" s="77" t="s">
        <v>8</v>
      </c>
    </row>
    <row r="9" spans="1:2" ht="41.4" x14ac:dyDescent="0.25">
      <c r="A9" s="78" t="s">
        <v>15</v>
      </c>
    </row>
    <row r="10" spans="1:2" s="6" customFormat="1" ht="28.05" customHeight="1" x14ac:dyDescent="0.25">
      <c r="A10" s="80" t="s">
        <v>13</v>
      </c>
    </row>
    <row r="11" spans="1:2" s="9" customFormat="1" ht="30" x14ac:dyDescent="0.7">
      <c r="A11" s="77" t="s">
        <v>5</v>
      </c>
    </row>
    <row r="12" spans="1:2" ht="27.6" x14ac:dyDescent="0.25">
      <c r="A12" s="78" t="s">
        <v>12</v>
      </c>
    </row>
    <row r="13" spans="1:2" s="6" customFormat="1" ht="28.05" customHeight="1" x14ac:dyDescent="0.25">
      <c r="A13" s="80" t="s">
        <v>1</v>
      </c>
    </row>
    <row r="14" spans="1:2" s="9" customFormat="1" ht="30" x14ac:dyDescent="0.7">
      <c r="A14" s="77" t="s">
        <v>9</v>
      </c>
    </row>
    <row r="15" spans="1:2" ht="75" customHeight="1" x14ac:dyDescent="0.25">
      <c r="A15" s="78" t="s">
        <v>10</v>
      </c>
    </row>
    <row r="16" spans="1:2" ht="69" x14ac:dyDescent="0.25">
      <c r="A16" s="78" t="s">
        <v>11</v>
      </c>
    </row>
    <row r="17" spans="1:1" x14ac:dyDescent="0.25">
      <c r="A17" s="81"/>
    </row>
    <row r="18" spans="1:1" x14ac:dyDescent="0.25">
      <c r="A18" s="81"/>
    </row>
    <row r="19" spans="1:1" x14ac:dyDescent="0.25">
      <c r="A19" s="81"/>
    </row>
    <row r="20" spans="1:1" x14ac:dyDescent="0.25">
      <c r="A20" s="81"/>
    </row>
    <row r="21" spans="1:1" x14ac:dyDescent="0.25">
      <c r="A21" s="81"/>
    </row>
    <row r="22" spans="1:1" x14ac:dyDescent="0.25">
      <c r="A22" s="81"/>
    </row>
    <row r="23" spans="1:1" x14ac:dyDescent="0.25">
      <c r="A23" s="81"/>
    </row>
    <row r="24" spans="1:1" x14ac:dyDescent="0.25">
      <c r="A24" s="81"/>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Abanob Malak</dc:creator>
  <dc:description/>
  <cp:lastModifiedBy>Abanob Malak</cp:lastModifiedBy>
  <dcterms:created xsi:type="dcterms:W3CDTF">2022-03-11T22:41:12Z</dcterms:created>
  <dcterms:modified xsi:type="dcterms:W3CDTF">2024-11-16T22:03:29Z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