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ghid01\Desktop\"/>
    </mc:Choice>
  </mc:AlternateContent>
  <bookViews>
    <workbookView xWindow="0" yWindow="0" windowWidth="19200" windowHeight="6470"/>
  </bookViews>
  <sheets>
    <sheet name="Bugoye 2018-2019" sheetId="1" r:id="rId1"/>
  </sheets>
  <definedNames>
    <definedName name="_xlnm._FilterDatabase" localSheetId="0" hidden="1">'Bugoye 2018-2019'!$B$4:$M$4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6" i="1" l="1"/>
  <c r="O27" i="1"/>
  <c r="O39" i="1"/>
  <c r="O37" i="1"/>
  <c r="O36" i="1"/>
  <c r="O35" i="1"/>
  <c r="O34" i="1"/>
  <c r="O33" i="1"/>
  <c r="O32" i="1"/>
  <c r="O31" i="1"/>
  <c r="P30" i="1"/>
  <c r="O29" i="1"/>
  <c r="P29" i="1"/>
  <c r="O28" i="1"/>
  <c r="O25" i="1"/>
  <c r="O23" i="1"/>
  <c r="O21" i="1"/>
  <c r="O20" i="1"/>
  <c r="O19" i="1"/>
  <c r="O18" i="1"/>
  <c r="O17" i="1"/>
  <c r="O15" i="1"/>
  <c r="O13" i="1"/>
  <c r="P13" i="1"/>
  <c r="P12" i="1"/>
  <c r="O12" i="1"/>
  <c r="O11" i="1"/>
  <c r="P11" i="1"/>
  <c r="O10" i="1"/>
  <c r="O9" i="1"/>
  <c r="O7" i="1"/>
  <c r="O5" i="1"/>
  <c r="O8" i="1" l="1"/>
  <c r="O16" i="1"/>
  <c r="O24" i="1"/>
  <c r="O6" i="1"/>
  <c r="O14" i="1"/>
  <c r="O22" i="1"/>
  <c r="O30" i="1"/>
  <c r="O38" i="1"/>
  <c r="J49" i="1"/>
  <c r="E52" i="1"/>
  <c r="I49" i="1"/>
  <c r="E51" i="1"/>
  <c r="H49" i="1"/>
  <c r="E50" i="1"/>
  <c r="F41" i="1" l="1"/>
  <c r="E41" i="1"/>
  <c r="H39" i="1"/>
  <c r="K39" i="1" s="1"/>
  <c r="G39" i="1"/>
  <c r="H38" i="1"/>
  <c r="K38" i="1" s="1"/>
  <c r="G38" i="1"/>
  <c r="H37" i="1"/>
  <c r="J37" i="1" s="1"/>
  <c r="G37" i="1"/>
  <c r="H36" i="1"/>
  <c r="I36" i="1" s="1"/>
  <c r="G36" i="1"/>
  <c r="H35" i="1"/>
  <c r="K35" i="1" s="1"/>
  <c r="G35" i="1"/>
  <c r="H34" i="1"/>
  <c r="K34" i="1" s="1"/>
  <c r="G34" i="1"/>
  <c r="H33" i="1"/>
  <c r="J33" i="1" s="1"/>
  <c r="G33" i="1"/>
  <c r="H32" i="1"/>
  <c r="I32" i="1" s="1"/>
  <c r="G32" i="1"/>
  <c r="H31" i="1"/>
  <c r="K31" i="1" s="1"/>
  <c r="G31" i="1"/>
  <c r="H30" i="1"/>
  <c r="K30" i="1" s="1"/>
  <c r="G30" i="1"/>
  <c r="H29" i="1"/>
  <c r="J29" i="1" s="1"/>
  <c r="G29" i="1"/>
  <c r="H28" i="1"/>
  <c r="I28" i="1" s="1"/>
  <c r="G28" i="1"/>
  <c r="H27" i="1"/>
  <c r="K27" i="1" s="1"/>
  <c r="G27" i="1"/>
  <c r="H26" i="1"/>
  <c r="K26" i="1" s="1"/>
  <c r="G26" i="1"/>
  <c r="H25" i="1"/>
  <c r="J25" i="1" s="1"/>
  <c r="G25" i="1"/>
  <c r="H24" i="1"/>
  <c r="I24" i="1" s="1"/>
  <c r="G24" i="1"/>
  <c r="H23" i="1"/>
  <c r="K23" i="1" s="1"/>
  <c r="G23" i="1"/>
  <c r="H22" i="1"/>
  <c r="K22" i="1" s="1"/>
  <c r="G22" i="1"/>
  <c r="H21" i="1"/>
  <c r="J21" i="1" s="1"/>
  <c r="G21" i="1"/>
  <c r="H20" i="1"/>
  <c r="I20" i="1" s="1"/>
  <c r="G20" i="1"/>
  <c r="H19" i="1"/>
  <c r="K19" i="1" s="1"/>
  <c r="G19" i="1"/>
  <c r="H18" i="1"/>
  <c r="K18" i="1" s="1"/>
  <c r="G18" i="1"/>
  <c r="H17" i="1"/>
  <c r="J17" i="1" s="1"/>
  <c r="G17" i="1"/>
  <c r="H16" i="1"/>
  <c r="I16" i="1" s="1"/>
  <c r="G16" i="1"/>
  <c r="H15" i="1"/>
  <c r="K15" i="1" s="1"/>
  <c r="G15" i="1"/>
  <c r="H14" i="1"/>
  <c r="K14" i="1" s="1"/>
  <c r="G14" i="1"/>
  <c r="H13" i="1"/>
  <c r="J13" i="1" s="1"/>
  <c r="G13" i="1"/>
  <c r="H12" i="1"/>
  <c r="I12" i="1" s="1"/>
  <c r="G12" i="1"/>
  <c r="H11" i="1"/>
  <c r="K11" i="1" s="1"/>
  <c r="G11" i="1"/>
  <c r="H10" i="1"/>
  <c r="K10" i="1" s="1"/>
  <c r="G10" i="1"/>
  <c r="H9" i="1"/>
  <c r="J9" i="1" s="1"/>
  <c r="G9" i="1"/>
  <c r="H8" i="1"/>
  <c r="I8" i="1" s="1"/>
  <c r="G8" i="1"/>
  <c r="H7" i="1"/>
  <c r="K7" i="1" s="1"/>
  <c r="G7" i="1"/>
  <c r="H6" i="1"/>
  <c r="K6" i="1" s="1"/>
  <c r="G6" i="1"/>
  <c r="H5" i="1"/>
  <c r="J5" i="1" s="1"/>
  <c r="G5" i="1"/>
  <c r="I19" i="1" l="1"/>
  <c r="K5" i="1"/>
  <c r="L5" i="1" s="1"/>
  <c r="K8" i="1"/>
  <c r="M8" i="1" s="1"/>
  <c r="J19" i="1"/>
  <c r="K20" i="1"/>
  <c r="M20" i="1" s="1"/>
  <c r="J35" i="1"/>
  <c r="J20" i="1"/>
  <c r="K21" i="1"/>
  <c r="M21" i="1" s="1"/>
  <c r="J7" i="1"/>
  <c r="I39" i="1"/>
  <c r="J23" i="1"/>
  <c r="K24" i="1"/>
  <c r="M24" i="1" s="1"/>
  <c r="K36" i="1"/>
  <c r="M36" i="1" s="1"/>
  <c r="I7" i="1"/>
  <c r="J8" i="1"/>
  <c r="K9" i="1"/>
  <c r="M9" i="1" s="1"/>
  <c r="J39" i="1"/>
  <c r="I23" i="1"/>
  <c r="J24" i="1"/>
  <c r="K25" i="1"/>
  <c r="L25" i="1" s="1"/>
  <c r="J36" i="1"/>
  <c r="K37" i="1"/>
  <c r="M37" i="1" s="1"/>
  <c r="G41" i="1"/>
  <c r="J12" i="1"/>
  <c r="K13" i="1"/>
  <c r="M13" i="1" s="1"/>
  <c r="I27" i="1"/>
  <c r="J11" i="1"/>
  <c r="K12" i="1"/>
  <c r="M12" i="1" s="1"/>
  <c r="I15" i="1"/>
  <c r="J16" i="1"/>
  <c r="K17" i="1"/>
  <c r="L17" i="1" s="1"/>
  <c r="J27" i="1"/>
  <c r="K28" i="1"/>
  <c r="M28" i="1" s="1"/>
  <c r="I31" i="1"/>
  <c r="J32" i="1"/>
  <c r="K33" i="1"/>
  <c r="L33" i="1" s="1"/>
  <c r="I11" i="1"/>
  <c r="J28" i="1"/>
  <c r="K29" i="1"/>
  <c r="M29" i="1" s="1"/>
  <c r="J15" i="1"/>
  <c r="K16" i="1"/>
  <c r="M16" i="1" s="1"/>
  <c r="J31" i="1"/>
  <c r="K32" i="1"/>
  <c r="M32" i="1" s="1"/>
  <c r="I35" i="1"/>
  <c r="L7" i="1"/>
  <c r="M7" i="1"/>
  <c r="M14" i="1"/>
  <c r="L14" i="1"/>
  <c r="L23" i="1"/>
  <c r="M23" i="1"/>
  <c r="L30" i="1"/>
  <c r="M30" i="1"/>
  <c r="L39" i="1"/>
  <c r="M39" i="1"/>
  <c r="L11" i="1"/>
  <c r="M11" i="1"/>
  <c r="M18" i="1"/>
  <c r="L18" i="1"/>
  <c r="L27" i="1"/>
  <c r="M27" i="1"/>
  <c r="M6" i="1"/>
  <c r="L6" i="1"/>
  <c r="L15" i="1"/>
  <c r="M15" i="1"/>
  <c r="L22" i="1"/>
  <c r="M22" i="1"/>
  <c r="L31" i="1"/>
  <c r="M31" i="1"/>
  <c r="M38" i="1"/>
  <c r="L38" i="1"/>
  <c r="M34" i="1"/>
  <c r="L34" i="1"/>
  <c r="M10" i="1"/>
  <c r="L10" i="1"/>
  <c r="L19" i="1"/>
  <c r="M19" i="1"/>
  <c r="M26" i="1"/>
  <c r="L26" i="1"/>
  <c r="L35" i="1"/>
  <c r="M35" i="1"/>
  <c r="I6" i="1"/>
  <c r="I18" i="1"/>
  <c r="L21" i="1"/>
  <c r="I26" i="1"/>
  <c r="I34" i="1"/>
  <c r="I5" i="1"/>
  <c r="J6" i="1"/>
  <c r="I9" i="1"/>
  <c r="J10" i="1"/>
  <c r="L12" i="1"/>
  <c r="I13" i="1"/>
  <c r="J14" i="1"/>
  <c r="I17" i="1"/>
  <c r="J18" i="1"/>
  <c r="L20" i="1"/>
  <c r="I21" i="1"/>
  <c r="J22" i="1"/>
  <c r="I25" i="1"/>
  <c r="J26" i="1"/>
  <c r="I29" i="1"/>
  <c r="J30" i="1"/>
  <c r="I33" i="1"/>
  <c r="J34" i="1"/>
  <c r="L36" i="1"/>
  <c r="I37" i="1"/>
  <c r="J38" i="1"/>
  <c r="H41" i="1"/>
  <c r="I10" i="1"/>
  <c r="I14" i="1"/>
  <c r="I22" i="1"/>
  <c r="I30" i="1"/>
  <c r="I38" i="1"/>
  <c r="M5" i="1" l="1"/>
  <c r="L32" i="1"/>
  <c r="L8" i="1"/>
  <c r="M17" i="1"/>
  <c r="L29" i="1"/>
  <c r="M33" i="1"/>
  <c r="L24" i="1"/>
  <c r="L37" i="1"/>
  <c r="K41" i="1"/>
  <c r="M25" i="1"/>
  <c r="M41" i="1" s="1"/>
  <c r="L9" i="1"/>
  <c r="L41" i="1" s="1"/>
  <c r="L16" i="1"/>
  <c r="L13" i="1"/>
  <c r="J41" i="1"/>
  <c r="L28" i="1"/>
  <c r="I41" i="1"/>
</calcChain>
</file>

<file path=xl/sharedStrings.xml><?xml version="1.0" encoding="utf-8"?>
<sst xmlns="http://schemas.openxmlformats.org/spreadsheetml/2006/main" count="148" uniqueCount="73">
  <si>
    <t>Sno</t>
  </si>
  <si>
    <t>Parish</t>
  </si>
  <si>
    <t>Village</t>
  </si>
  <si>
    <t>Category</t>
  </si>
  <si>
    <t>Population</t>
  </si>
  <si>
    <t># Households</t>
  </si>
  <si>
    <t>Under 5s</t>
  </si>
  <si>
    <t>BUGOYE</t>
  </si>
  <si>
    <t>ICCM</t>
  </si>
  <si>
    <t>KANYAMINIGO</t>
  </si>
  <si>
    <t>MURAMBA I</t>
  </si>
  <si>
    <t>RWAKINGI IB</t>
  </si>
  <si>
    <t>KISAMBA I</t>
  </si>
  <si>
    <t>KISAMBA II</t>
  </si>
  <si>
    <t>IBANDA</t>
  </si>
  <si>
    <t>RUBONI</t>
  </si>
  <si>
    <t>NYAKABUGHA</t>
  </si>
  <si>
    <t>MIHUNGA</t>
  </si>
  <si>
    <t>MIRIMBO</t>
  </si>
  <si>
    <t>KATOOKE</t>
  </si>
  <si>
    <t>KATOOKE I</t>
  </si>
  <si>
    <t>KATOOKE II</t>
  </si>
  <si>
    <t>NYANGONGE</t>
  </si>
  <si>
    <t>KIRONGO</t>
  </si>
  <si>
    <t>KIBIRIZI</t>
  </si>
  <si>
    <t>IHANI</t>
  </si>
  <si>
    <t>KIKOKERA</t>
  </si>
  <si>
    <t>BULINDIGURU</t>
  </si>
  <si>
    <t>MUHAMBO</t>
  </si>
  <si>
    <t>NDUGUTU EAST</t>
  </si>
  <si>
    <t>NDUGUTU WEST</t>
  </si>
  <si>
    <t>MAGHOMA</t>
  </si>
  <si>
    <t>BUNYANGONI</t>
  </si>
  <si>
    <t>MURAMBA II</t>
  </si>
  <si>
    <t>MCH</t>
  </si>
  <si>
    <t>RWAKINGI 1A</t>
  </si>
  <si>
    <t>IBANDA I</t>
  </si>
  <si>
    <t>IBANDA II</t>
  </si>
  <si>
    <t>KIHARARA</t>
  </si>
  <si>
    <t>KEMIHOKO</t>
  </si>
  <si>
    <t>KIHINDI</t>
  </si>
  <si>
    <t>KINYANGOYE</t>
  </si>
  <si>
    <t>MAPATA</t>
  </si>
  <si>
    <t>MULEHE</t>
  </si>
  <si>
    <t>KASANZI</t>
  </si>
  <si>
    <t>KATUMBA</t>
  </si>
  <si>
    <t>TOTAL</t>
  </si>
  <si>
    <t>l</t>
  </si>
  <si>
    <t>Annual population increment</t>
  </si>
  <si>
    <t>Under 5 population estimation</t>
  </si>
  <si>
    <t xml:space="preserve">Bugoye S/C Average Households </t>
  </si>
  <si>
    <t>BUGOYE SUB-COUNTY POPULATION STATISTICS (2018 - 2020)</t>
  </si>
  <si>
    <t>year</t>
  </si>
  <si>
    <t>T. popln</t>
  </si>
  <si>
    <t>population by sex and households</t>
  </si>
  <si>
    <t>parish</t>
  </si>
  <si>
    <t>population</t>
  </si>
  <si>
    <t>male</t>
  </si>
  <si>
    <t>female</t>
  </si>
  <si>
    <t>total</t>
  </si>
  <si>
    <t>Ibanda</t>
  </si>
  <si>
    <t>total N0.H/H</t>
  </si>
  <si>
    <t>Bugoye</t>
  </si>
  <si>
    <t>Katooke</t>
  </si>
  <si>
    <t>Kibirizi</t>
  </si>
  <si>
    <t>Muhambo</t>
  </si>
  <si>
    <t>population by age</t>
  </si>
  <si>
    <t>0-5</t>
  </si>
  <si>
    <t>19+</t>
  </si>
  <si>
    <t>5 to 18</t>
  </si>
  <si>
    <t>Total</t>
  </si>
  <si>
    <t xml:space="preserve">         Totals</t>
  </si>
  <si>
    <t xml:space="preserve">total population =46446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</si>
</sst>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_-* #,##0_-;\-* #,##0_-;_-* &quot;-&quot;??_-;_-@_-"/>
    <numFmt numFmtId="166" formatCode="0.0%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64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3" applyFont="1"/>
    <xf numFmtId="0" fontId="4" fillId="3" borderId="6" xfId="3" applyFont="1" applyFill="1" applyBorder="1" applyAlignment="1">
      <alignment horizontal="center" vertical="center" wrapText="1"/>
    </xf>
    <xf numFmtId="0" fontId="2" fillId="0" borderId="6" xfId="3" applyFont="1" applyFill="1" applyBorder="1" applyAlignment="1">
      <alignment horizontal="center" vertical="center" wrapText="1"/>
    </xf>
    <xf numFmtId="0" fontId="5" fillId="5" borderId="6" xfId="3" applyFont="1" applyFill="1" applyBorder="1" applyAlignment="1">
      <alignment horizontal="left" vertical="center" wrapText="1" indent="1"/>
    </xf>
    <xf numFmtId="165" fontId="5" fillId="5" borderId="6" xfId="4" applyNumberFormat="1" applyFont="1" applyFill="1" applyBorder="1" applyAlignment="1">
      <alignment horizontal="left" vertical="center" wrapText="1" indent="1"/>
    </xf>
    <xf numFmtId="165" fontId="3" fillId="5" borderId="6" xfId="1" applyNumberFormat="1" applyFont="1" applyFill="1" applyBorder="1"/>
    <xf numFmtId="0" fontId="5" fillId="6" borderId="6" xfId="3" applyFont="1" applyFill="1" applyBorder="1" applyAlignment="1">
      <alignment horizontal="left" vertical="center" wrapText="1" indent="1"/>
    </xf>
    <xf numFmtId="165" fontId="5" fillId="6" borderId="6" xfId="4" applyNumberFormat="1" applyFont="1" applyFill="1" applyBorder="1" applyAlignment="1">
      <alignment horizontal="left" vertical="center" wrapText="1" indent="1"/>
    </xf>
    <xf numFmtId="165" fontId="3" fillId="6" borderId="6" xfId="1" applyNumberFormat="1" applyFont="1" applyFill="1" applyBorder="1"/>
    <xf numFmtId="0" fontId="2" fillId="0" borderId="0" xfId="3" applyFont="1" applyFill="1" applyBorder="1" applyAlignment="1">
      <alignment horizontal="center" vertical="center" wrapText="1"/>
    </xf>
    <xf numFmtId="166" fontId="7" fillId="0" borderId="0" xfId="3" applyNumberFormat="1" applyFont="1" applyFill="1" applyBorder="1"/>
    <xf numFmtId="0" fontId="3" fillId="7" borderId="0" xfId="3" applyFont="1" applyFill="1" applyBorder="1" applyAlignment="1">
      <alignment horizontal="center"/>
    </xf>
    <xf numFmtId="0" fontId="7" fillId="7" borderId="6" xfId="3" applyFont="1" applyFill="1" applyBorder="1"/>
    <xf numFmtId="165" fontId="2" fillId="7" borderId="6" xfId="4" applyNumberFormat="1" applyFont="1" applyFill="1" applyBorder="1"/>
    <xf numFmtId="165" fontId="2" fillId="7" borderId="6" xfId="1" applyNumberFormat="1" applyFont="1" applyFill="1" applyBorder="1"/>
    <xf numFmtId="0" fontId="3" fillId="0" borderId="0" xfId="3" applyFont="1" applyFill="1" applyBorder="1" applyAlignment="1">
      <alignment horizontal="center"/>
    </xf>
    <xf numFmtId="0" fontId="7" fillId="0" borderId="0" xfId="3" applyFont="1" applyFill="1" applyBorder="1"/>
    <xf numFmtId="165" fontId="2" fillId="0" borderId="0" xfId="4" applyNumberFormat="1" applyFont="1" applyFill="1" applyBorder="1"/>
    <xf numFmtId="0" fontId="5" fillId="0" borderId="0" xfId="3" applyFont="1"/>
    <xf numFmtId="0" fontId="3" fillId="0" borderId="0" xfId="3" applyFont="1" applyAlignment="1">
      <alignment horizontal="center"/>
    </xf>
    <xf numFmtId="0" fontId="3" fillId="0" borderId="0" xfId="3" applyFont="1" applyFill="1" applyBorder="1"/>
    <xf numFmtId="0" fontId="3" fillId="0" borderId="0" xfId="3" applyFont="1" applyAlignment="1"/>
    <xf numFmtId="10" fontId="3" fillId="0" borderId="0" xfId="2" applyNumberFormat="1" applyFont="1"/>
    <xf numFmtId="165" fontId="3" fillId="5" borderId="6" xfId="1" applyNumberFormat="1" applyFont="1" applyFill="1" applyBorder="1" applyAlignment="1">
      <alignment horizontal="left" vertical="center"/>
    </xf>
    <xf numFmtId="165" fontId="5" fillId="5" borderId="6" xfId="4" applyNumberFormat="1" applyFont="1" applyFill="1" applyBorder="1" applyAlignment="1">
      <alignment horizontal="left" vertical="center" wrapText="1"/>
    </xf>
    <xf numFmtId="9" fontId="0" fillId="0" borderId="0" xfId="0" applyNumberFormat="1"/>
    <xf numFmtId="0" fontId="3" fillId="8" borderId="0" xfId="3" applyFont="1" applyFill="1"/>
    <xf numFmtId="0" fontId="3" fillId="9" borderId="0" xfId="3" applyFont="1" applyFill="1"/>
    <xf numFmtId="16" fontId="3" fillId="9" borderId="0" xfId="3" applyNumberFormat="1" applyFont="1" applyFill="1"/>
    <xf numFmtId="0" fontId="7" fillId="9" borderId="0" xfId="3" applyFont="1" applyFill="1"/>
    <xf numFmtId="0" fontId="7" fillId="8" borderId="0" xfId="3" applyFont="1" applyFill="1"/>
    <xf numFmtId="0" fontId="2" fillId="4" borderId="2" xfId="3" applyFont="1" applyFill="1" applyBorder="1" applyAlignment="1">
      <alignment horizontal="center" vertical="top" wrapText="1"/>
    </xf>
    <xf numFmtId="0" fontId="2" fillId="4" borderId="3" xfId="3" applyFont="1" applyFill="1" applyBorder="1" applyAlignment="1">
      <alignment horizontal="center" vertical="top" wrapText="1"/>
    </xf>
    <xf numFmtId="0" fontId="2" fillId="4" borderId="4" xfId="3" applyFont="1" applyFill="1" applyBorder="1" applyAlignment="1">
      <alignment horizontal="center" vertical="top" wrapText="1"/>
    </xf>
    <xf numFmtId="0" fontId="2" fillId="2" borderId="0" xfId="3" applyFont="1" applyFill="1" applyAlignment="1">
      <alignment horizontal="center" vertical="center" wrapText="1"/>
    </xf>
    <xf numFmtId="0" fontId="2" fillId="3" borderId="1" xfId="3" applyFont="1" applyFill="1" applyBorder="1" applyAlignment="1">
      <alignment horizontal="center" vertical="center" wrapText="1"/>
    </xf>
    <xf numFmtId="0" fontId="2" fillId="3" borderId="5" xfId="3" applyFont="1" applyFill="1" applyBorder="1" applyAlignment="1">
      <alignment horizontal="center" vertical="center" wrapText="1"/>
    </xf>
  </cellXfs>
  <cellStyles count="5">
    <cellStyle name="Comma" xfId="1" builtinId="3"/>
    <cellStyle name="Comma 2" xfId="4"/>
    <cellStyle name="Normal" xfId="0" builtinId="0"/>
    <cellStyle name="Normal 3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tabSelected="1" topLeftCell="I1" zoomScaleNormal="100" workbookViewId="0">
      <pane ySplit="2" topLeftCell="A3" activePane="bottomLeft" state="frozen"/>
      <selection activeCell="U8" sqref="U8"/>
      <selection pane="bottomLeft" activeCell="U13" sqref="U13"/>
    </sheetView>
  </sheetViews>
  <sheetFormatPr defaultColWidth="7.75" defaultRowHeight="14" x14ac:dyDescent="0.3"/>
  <cols>
    <col min="1" max="1" width="4" style="20" bestFit="1" customWidth="1"/>
    <col min="2" max="2" width="11" style="20" customWidth="1"/>
    <col min="3" max="3" width="15.75" style="1" customWidth="1"/>
    <col min="4" max="4" width="8" style="1" bestFit="1" customWidth="1"/>
    <col min="5" max="5" width="8.33203125" style="19" customWidth="1"/>
    <col min="6" max="6" width="9.25" style="19" bestFit="1" customWidth="1"/>
    <col min="7" max="7" width="10.1640625" style="19" customWidth="1"/>
    <col min="8" max="8" width="8.33203125" style="1" bestFit="1" customWidth="1"/>
    <col min="9" max="9" width="9.33203125" style="1" customWidth="1"/>
    <col min="10" max="10" width="6" style="1" bestFit="1" customWidth="1"/>
    <col min="11" max="11" width="8.33203125" style="1" bestFit="1" customWidth="1"/>
    <col min="12" max="12" width="9.25" style="1" bestFit="1" customWidth="1"/>
    <col min="13" max="13" width="6" style="1" bestFit="1" customWidth="1"/>
    <col min="14" max="14" width="10.83203125" style="1" customWidth="1"/>
    <col min="15" max="16" width="7.75" style="1"/>
    <col min="17" max="17" width="16.25" style="1" customWidth="1"/>
    <col min="18" max="18" width="8.75" style="1" customWidth="1"/>
    <col min="19" max="19" width="9.25" style="1" customWidth="1"/>
    <col min="20" max="20" width="7.75" style="1"/>
    <col min="21" max="21" width="10.58203125" style="1" customWidth="1"/>
    <col min="22" max="16384" width="7.75" style="1"/>
  </cols>
  <sheetData>
    <row r="1" spans="1:25" ht="14.25" customHeight="1" x14ac:dyDescent="0.3">
      <c r="A1" s="35" t="s">
        <v>51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25" ht="14.25" customHeight="1" x14ac:dyDescent="0.3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Q2" s="31" t="s">
        <v>54</v>
      </c>
      <c r="R2" s="31"/>
      <c r="S2" s="31"/>
      <c r="T2" s="31"/>
      <c r="U2" s="31"/>
      <c r="V2" s="30" t="s">
        <v>66</v>
      </c>
      <c r="W2" s="30"/>
      <c r="X2" s="28"/>
      <c r="Y2" s="28"/>
    </row>
    <row r="3" spans="1:25" ht="14.25" customHeight="1" x14ac:dyDescent="0.3">
      <c r="A3" s="36" t="s">
        <v>0</v>
      </c>
      <c r="B3" s="36" t="s">
        <v>1</v>
      </c>
      <c r="C3" s="36" t="s">
        <v>2</v>
      </c>
      <c r="D3" s="36" t="s">
        <v>3</v>
      </c>
      <c r="E3" s="32">
        <v>2018</v>
      </c>
      <c r="F3" s="33"/>
      <c r="G3" s="34"/>
      <c r="H3" s="32">
        <v>2019</v>
      </c>
      <c r="I3" s="33"/>
      <c r="J3" s="34"/>
      <c r="K3" s="32">
        <v>2020</v>
      </c>
      <c r="L3" s="33"/>
      <c r="M3" s="34"/>
      <c r="N3" s="32">
        <v>2021</v>
      </c>
      <c r="O3" s="33"/>
      <c r="P3" s="34"/>
      <c r="Q3" s="27" t="s">
        <v>55</v>
      </c>
      <c r="R3" s="27" t="s">
        <v>56</v>
      </c>
      <c r="S3" s="27"/>
      <c r="T3" s="27"/>
      <c r="U3" s="27"/>
      <c r="V3" s="28" t="s">
        <v>55</v>
      </c>
      <c r="W3" s="28"/>
      <c r="X3" s="28"/>
      <c r="Y3" s="28"/>
    </row>
    <row r="4" spans="1:25" ht="34.5" x14ac:dyDescent="0.3">
      <c r="A4" s="37"/>
      <c r="B4" s="37"/>
      <c r="C4" s="37"/>
      <c r="D4" s="37"/>
      <c r="E4" s="2" t="s">
        <v>4</v>
      </c>
      <c r="F4" s="2" t="s">
        <v>5</v>
      </c>
      <c r="G4" s="2" t="s">
        <v>6</v>
      </c>
      <c r="H4" s="2" t="s">
        <v>4</v>
      </c>
      <c r="I4" s="2" t="s">
        <v>5</v>
      </c>
      <c r="J4" s="2" t="s">
        <v>6</v>
      </c>
      <c r="K4" s="2" t="s">
        <v>4</v>
      </c>
      <c r="L4" s="2" t="s">
        <v>5</v>
      </c>
      <c r="M4" s="2" t="s">
        <v>6</v>
      </c>
      <c r="N4" s="2"/>
      <c r="O4" s="2" t="s">
        <v>5</v>
      </c>
      <c r="P4" s="2" t="s">
        <v>6</v>
      </c>
      <c r="Q4" s="27"/>
      <c r="R4" s="27" t="s">
        <v>57</v>
      </c>
      <c r="S4" s="27" t="s">
        <v>58</v>
      </c>
      <c r="T4" s="27" t="s">
        <v>59</v>
      </c>
      <c r="U4" s="27" t="s">
        <v>61</v>
      </c>
      <c r="V4" s="28" t="s">
        <v>67</v>
      </c>
      <c r="W4" s="29" t="s">
        <v>69</v>
      </c>
      <c r="X4" s="28" t="s">
        <v>68</v>
      </c>
      <c r="Y4" s="28" t="s">
        <v>70</v>
      </c>
    </row>
    <row r="5" spans="1:25" ht="15" customHeight="1" x14ac:dyDescent="0.3">
      <c r="A5" s="3">
        <v>1</v>
      </c>
      <c r="B5" s="4" t="s">
        <v>7</v>
      </c>
      <c r="C5" s="4" t="s">
        <v>7</v>
      </c>
      <c r="D5" s="4" t="s">
        <v>8</v>
      </c>
      <c r="E5" s="5">
        <v>1263</v>
      </c>
      <c r="F5" s="5">
        <v>117</v>
      </c>
      <c r="G5" s="5">
        <f t="shared" ref="G5:G39" si="0">E5*$G$45</f>
        <v>223.55099999999999</v>
      </c>
      <c r="H5" s="6">
        <f t="shared" ref="H5:H39" si="1">E5*1.0245</f>
        <v>1293.9434999999999</v>
      </c>
      <c r="I5" s="5">
        <f>H5/$G$46</f>
        <v>215.65724999999998</v>
      </c>
      <c r="J5" s="5">
        <f t="shared" ref="J5:J39" si="2">H5*$G$45</f>
        <v>229.02799949999996</v>
      </c>
      <c r="K5" s="6">
        <f t="shared" ref="K5:K39" si="3">H5*1.0245</f>
        <v>1325.6451157499998</v>
      </c>
      <c r="L5" s="5">
        <f>K5/$G$46</f>
        <v>220.94085262499996</v>
      </c>
      <c r="M5" s="5">
        <f t="shared" ref="M5:M39" si="4">K5*$G$45</f>
        <v>234.63918548774996</v>
      </c>
      <c r="N5" s="6"/>
      <c r="O5" s="5">
        <f>N5/$G$46</f>
        <v>0</v>
      </c>
      <c r="P5" s="5">
        <v>438</v>
      </c>
      <c r="Q5" s="27" t="s">
        <v>60</v>
      </c>
      <c r="R5" s="27">
        <v>2232</v>
      </c>
      <c r="S5" s="27">
        <v>2458</v>
      </c>
      <c r="T5" s="27">
        <v>4690</v>
      </c>
      <c r="U5" s="27">
        <v>350</v>
      </c>
      <c r="V5" s="28">
        <v>1015</v>
      </c>
      <c r="W5" s="28">
        <v>1520</v>
      </c>
      <c r="X5" s="28">
        <v>2155</v>
      </c>
      <c r="Y5" s="28">
        <v>4690</v>
      </c>
    </row>
    <row r="6" spans="1:25" ht="15" customHeight="1" x14ac:dyDescent="0.3">
      <c r="A6" s="3">
        <v>2</v>
      </c>
      <c r="B6" s="4" t="s">
        <v>7</v>
      </c>
      <c r="C6" s="4" t="s">
        <v>9</v>
      </c>
      <c r="D6" s="4" t="s">
        <v>8</v>
      </c>
      <c r="E6" s="5">
        <v>1376</v>
      </c>
      <c r="F6" s="5">
        <v>235</v>
      </c>
      <c r="G6" s="5">
        <f t="shared" si="0"/>
        <v>243.55199999999999</v>
      </c>
      <c r="H6" s="6">
        <f t="shared" si="1"/>
        <v>1409.712</v>
      </c>
      <c r="I6" s="5">
        <f t="shared" ref="I6:I39" si="5">H6/$G$46</f>
        <v>234.952</v>
      </c>
      <c r="J6" s="5">
        <f t="shared" si="2"/>
        <v>249.51902399999997</v>
      </c>
      <c r="K6" s="6">
        <f t="shared" si="3"/>
        <v>1444.2499439999999</v>
      </c>
      <c r="L6" s="5">
        <f t="shared" ref="L6:L39" si="6">K6/$G$46</f>
        <v>240.70832399999998</v>
      </c>
      <c r="M6" s="5">
        <f t="shared" si="4"/>
        <v>255.63224008799997</v>
      </c>
      <c r="N6" s="6"/>
      <c r="O6" s="5">
        <f t="shared" ref="O6:O39" si="7">N6/$G$46</f>
        <v>0</v>
      </c>
      <c r="P6" s="5">
        <v>312</v>
      </c>
      <c r="Q6" s="27" t="s">
        <v>62</v>
      </c>
      <c r="R6" s="27">
        <v>5379</v>
      </c>
      <c r="S6" s="27">
        <v>5836</v>
      </c>
      <c r="T6" s="27">
        <v>11215</v>
      </c>
      <c r="U6" s="27">
        <v>1535</v>
      </c>
      <c r="V6" s="28">
        <v>3456</v>
      </c>
      <c r="W6" s="28">
        <v>3440</v>
      </c>
      <c r="X6" s="28">
        <v>4319</v>
      </c>
      <c r="Y6" s="28">
        <v>11215</v>
      </c>
    </row>
    <row r="7" spans="1:25" ht="15" customHeight="1" x14ac:dyDescent="0.3">
      <c r="A7" s="3">
        <v>3</v>
      </c>
      <c r="B7" s="4" t="s">
        <v>7</v>
      </c>
      <c r="C7" s="4" t="s">
        <v>10</v>
      </c>
      <c r="D7" s="4" t="s">
        <v>8</v>
      </c>
      <c r="E7" s="5">
        <v>1233</v>
      </c>
      <c r="F7" s="5">
        <v>196</v>
      </c>
      <c r="G7" s="5">
        <f t="shared" si="0"/>
        <v>218.24099999999999</v>
      </c>
      <c r="H7" s="6">
        <f t="shared" si="1"/>
        <v>1263.2085</v>
      </c>
      <c r="I7" s="5">
        <f t="shared" si="5"/>
        <v>210.53475</v>
      </c>
      <c r="J7" s="5">
        <f t="shared" si="2"/>
        <v>223.58790449999998</v>
      </c>
      <c r="K7" s="6">
        <f t="shared" si="3"/>
        <v>1294.15710825</v>
      </c>
      <c r="L7" s="5">
        <f t="shared" si="6"/>
        <v>215.692851375</v>
      </c>
      <c r="M7" s="5">
        <f t="shared" si="4"/>
        <v>229.06580816024999</v>
      </c>
      <c r="N7" s="6"/>
      <c r="O7" s="5">
        <f t="shared" si="7"/>
        <v>0</v>
      </c>
      <c r="P7" s="5">
        <v>446</v>
      </c>
      <c r="Q7" s="27" t="s">
        <v>65</v>
      </c>
      <c r="R7" s="27">
        <v>5533</v>
      </c>
      <c r="S7" s="27">
        <v>5484</v>
      </c>
      <c r="T7" s="27">
        <v>11017</v>
      </c>
      <c r="U7" s="27">
        <v>1243</v>
      </c>
      <c r="V7" s="28">
        <v>2880</v>
      </c>
      <c r="W7" s="28">
        <v>3659</v>
      </c>
      <c r="X7" s="28">
        <v>4478</v>
      </c>
      <c r="Y7" s="28">
        <v>11017</v>
      </c>
    </row>
    <row r="8" spans="1:25" ht="15" customHeight="1" x14ac:dyDescent="0.3">
      <c r="A8" s="3">
        <v>4</v>
      </c>
      <c r="B8" s="4" t="s">
        <v>7</v>
      </c>
      <c r="C8" s="4" t="s">
        <v>11</v>
      </c>
      <c r="D8" s="4" t="s">
        <v>8</v>
      </c>
      <c r="E8" s="5">
        <v>1181</v>
      </c>
      <c r="F8" s="5">
        <v>207</v>
      </c>
      <c r="G8" s="5">
        <f t="shared" si="0"/>
        <v>209.03699999999998</v>
      </c>
      <c r="H8" s="6">
        <f t="shared" si="1"/>
        <v>1209.9345000000001</v>
      </c>
      <c r="I8" s="5">
        <f t="shared" si="5"/>
        <v>201.65575000000001</v>
      </c>
      <c r="J8" s="5">
        <f t="shared" si="2"/>
        <v>214.15840650000001</v>
      </c>
      <c r="K8" s="6">
        <f t="shared" si="3"/>
        <v>1239.57789525</v>
      </c>
      <c r="L8" s="5">
        <f t="shared" si="6"/>
        <v>206.59631587499999</v>
      </c>
      <c r="M8" s="5">
        <f t="shared" si="4"/>
        <v>219.40528745924999</v>
      </c>
      <c r="N8" s="6"/>
      <c r="O8" s="5">
        <f t="shared" si="7"/>
        <v>0</v>
      </c>
      <c r="P8" s="5">
        <v>316</v>
      </c>
      <c r="Q8" s="27" t="s">
        <v>63</v>
      </c>
      <c r="R8" s="27">
        <v>6759</v>
      </c>
      <c r="S8" s="27">
        <v>6929</v>
      </c>
      <c r="T8" s="27">
        <v>13688</v>
      </c>
      <c r="U8" s="27">
        <v>2147</v>
      </c>
      <c r="V8" s="28">
        <v>4115</v>
      </c>
      <c r="W8" s="28">
        <v>4390</v>
      </c>
      <c r="X8" s="28">
        <v>5183</v>
      </c>
      <c r="Y8" s="28">
        <v>13688</v>
      </c>
    </row>
    <row r="9" spans="1:25" ht="15" customHeight="1" x14ac:dyDescent="0.3">
      <c r="A9" s="3">
        <v>5</v>
      </c>
      <c r="B9" s="4" t="s">
        <v>7</v>
      </c>
      <c r="C9" s="4" t="s">
        <v>12</v>
      </c>
      <c r="D9" s="4" t="s">
        <v>8</v>
      </c>
      <c r="E9" s="5">
        <v>1330</v>
      </c>
      <c r="F9" s="5">
        <v>226</v>
      </c>
      <c r="G9" s="5">
        <f t="shared" si="0"/>
        <v>235.41</v>
      </c>
      <c r="H9" s="6">
        <f t="shared" si="1"/>
        <v>1362.585</v>
      </c>
      <c r="I9" s="5">
        <f t="shared" si="5"/>
        <v>227.0975</v>
      </c>
      <c r="J9" s="5">
        <f t="shared" si="2"/>
        <v>241.17754499999998</v>
      </c>
      <c r="K9" s="6">
        <f t="shared" si="3"/>
        <v>1395.9683325000001</v>
      </c>
      <c r="L9" s="5">
        <f t="shared" si="6"/>
        <v>232.66138875000001</v>
      </c>
      <c r="M9" s="5">
        <f t="shared" si="4"/>
        <v>247.08639485250001</v>
      </c>
      <c r="N9" s="6"/>
      <c r="O9" s="5">
        <f t="shared" si="7"/>
        <v>0</v>
      </c>
      <c r="P9" s="5">
        <v>625</v>
      </c>
      <c r="Q9" s="27" t="s">
        <v>64</v>
      </c>
      <c r="R9" s="27">
        <v>2825</v>
      </c>
      <c r="S9" s="27">
        <v>3011</v>
      </c>
      <c r="T9" s="27">
        <v>5836</v>
      </c>
      <c r="U9" s="27">
        <v>693</v>
      </c>
      <c r="V9" s="28">
        <v>1236</v>
      </c>
      <c r="W9" s="28">
        <v>1982</v>
      </c>
      <c r="X9" s="28">
        <v>2618</v>
      </c>
      <c r="Y9" s="28">
        <v>5836</v>
      </c>
    </row>
    <row r="10" spans="1:25" ht="15" customHeight="1" x14ac:dyDescent="0.3">
      <c r="A10" s="3">
        <v>6</v>
      </c>
      <c r="B10" s="4" t="s">
        <v>7</v>
      </c>
      <c r="C10" s="4" t="s">
        <v>13</v>
      </c>
      <c r="D10" s="4" t="s">
        <v>8</v>
      </c>
      <c r="E10" s="5">
        <v>1450</v>
      </c>
      <c r="F10" s="5">
        <v>240</v>
      </c>
      <c r="G10" s="5">
        <f t="shared" si="0"/>
        <v>256.64999999999998</v>
      </c>
      <c r="H10" s="6">
        <f t="shared" si="1"/>
        <v>1485.5249999999999</v>
      </c>
      <c r="I10" s="5">
        <f t="shared" si="5"/>
        <v>247.58749999999998</v>
      </c>
      <c r="J10" s="5">
        <f t="shared" si="2"/>
        <v>262.93792499999995</v>
      </c>
      <c r="K10" s="6">
        <f t="shared" si="3"/>
        <v>1521.9203624999998</v>
      </c>
      <c r="L10" s="5">
        <f t="shared" si="6"/>
        <v>253.65339374999996</v>
      </c>
      <c r="M10" s="5">
        <f t="shared" si="4"/>
        <v>269.37990416249994</v>
      </c>
      <c r="N10" s="6"/>
      <c r="O10" s="5">
        <f t="shared" si="7"/>
        <v>0</v>
      </c>
      <c r="P10" s="5">
        <v>529</v>
      </c>
      <c r="T10" s="28"/>
      <c r="U10" s="30" t="s">
        <v>71</v>
      </c>
      <c r="V10" s="30">
        <v>12702</v>
      </c>
      <c r="W10" s="30">
        <v>14991</v>
      </c>
      <c r="X10" s="30">
        <v>18753</v>
      </c>
      <c r="Y10" s="30">
        <v>46446</v>
      </c>
    </row>
    <row r="11" spans="1:25" ht="15" customHeight="1" x14ac:dyDescent="0.3">
      <c r="A11" s="3">
        <v>7</v>
      </c>
      <c r="B11" s="4" t="s">
        <v>14</v>
      </c>
      <c r="C11" s="4" t="s">
        <v>15</v>
      </c>
      <c r="D11" s="4" t="s">
        <v>8</v>
      </c>
      <c r="E11" s="5">
        <v>1281</v>
      </c>
      <c r="F11" s="5">
        <v>213</v>
      </c>
      <c r="G11" s="5">
        <f t="shared" si="0"/>
        <v>226.73699999999999</v>
      </c>
      <c r="H11" s="6">
        <f t="shared" si="1"/>
        <v>1312.3844999999999</v>
      </c>
      <c r="I11" s="5">
        <f t="shared" si="5"/>
        <v>218.73074999999997</v>
      </c>
      <c r="J11" s="5">
        <f t="shared" si="2"/>
        <v>232.29205649999997</v>
      </c>
      <c r="K11" s="6">
        <f t="shared" si="3"/>
        <v>1344.5379202499998</v>
      </c>
      <c r="L11" s="5">
        <f t="shared" si="6"/>
        <v>224.08965337499998</v>
      </c>
      <c r="M11" s="5">
        <f t="shared" si="4"/>
        <v>237.98321188424995</v>
      </c>
      <c r="N11" s="6"/>
      <c r="O11" s="5">
        <f t="shared" si="7"/>
        <v>0</v>
      </c>
      <c r="P11" s="5">
        <f t="shared" ref="P11:P30" si="8">N11*$G$45</f>
        <v>0</v>
      </c>
      <c r="T11" s="1" t="s">
        <v>72</v>
      </c>
    </row>
    <row r="12" spans="1:25" ht="15" customHeight="1" x14ac:dyDescent="0.3">
      <c r="A12" s="3">
        <v>8</v>
      </c>
      <c r="B12" s="4" t="s">
        <v>14</v>
      </c>
      <c r="C12" s="4" t="s">
        <v>16</v>
      </c>
      <c r="D12" s="4" t="s">
        <v>8</v>
      </c>
      <c r="E12" s="5">
        <v>1854</v>
      </c>
      <c r="F12" s="5">
        <v>292</v>
      </c>
      <c r="G12" s="5">
        <f t="shared" si="0"/>
        <v>328.15799999999996</v>
      </c>
      <c r="H12" s="6">
        <f t="shared" si="1"/>
        <v>1899.423</v>
      </c>
      <c r="I12" s="5">
        <f t="shared" si="5"/>
        <v>316.57049999999998</v>
      </c>
      <c r="J12" s="5">
        <f t="shared" si="2"/>
        <v>336.19787099999996</v>
      </c>
      <c r="K12" s="6">
        <f t="shared" si="3"/>
        <v>1945.9588635</v>
      </c>
      <c r="L12" s="5">
        <f t="shared" si="6"/>
        <v>324.32647724999998</v>
      </c>
      <c r="M12" s="5">
        <f t="shared" si="4"/>
        <v>344.43471883949996</v>
      </c>
      <c r="N12" s="6"/>
      <c r="O12" s="5">
        <f t="shared" si="7"/>
        <v>0</v>
      </c>
      <c r="P12" s="5">
        <f t="shared" si="8"/>
        <v>0</v>
      </c>
    </row>
    <row r="13" spans="1:25" ht="15" customHeight="1" x14ac:dyDescent="0.3">
      <c r="A13" s="3">
        <v>9</v>
      </c>
      <c r="B13" s="4" t="s">
        <v>14</v>
      </c>
      <c r="C13" s="4" t="s">
        <v>17</v>
      </c>
      <c r="D13" s="4" t="s">
        <v>8</v>
      </c>
      <c r="E13" s="5">
        <v>1038</v>
      </c>
      <c r="F13" s="5">
        <v>179</v>
      </c>
      <c r="G13" s="5">
        <f t="shared" si="0"/>
        <v>183.726</v>
      </c>
      <c r="H13" s="6">
        <f t="shared" si="1"/>
        <v>1063.431</v>
      </c>
      <c r="I13" s="5">
        <f t="shared" si="5"/>
        <v>177.23850000000002</v>
      </c>
      <c r="J13" s="5">
        <f t="shared" si="2"/>
        <v>188.22728699999999</v>
      </c>
      <c r="K13" s="6">
        <f t="shared" si="3"/>
        <v>1089.4850595</v>
      </c>
      <c r="L13" s="5">
        <f t="shared" si="6"/>
        <v>181.58084325000002</v>
      </c>
      <c r="M13" s="5">
        <f t="shared" si="4"/>
        <v>192.8388555315</v>
      </c>
      <c r="N13" s="6"/>
      <c r="O13" s="5">
        <f t="shared" si="7"/>
        <v>0</v>
      </c>
      <c r="P13" s="5">
        <f t="shared" si="8"/>
        <v>0</v>
      </c>
    </row>
    <row r="14" spans="1:25" x14ac:dyDescent="0.3">
      <c r="A14" s="3">
        <v>10</v>
      </c>
      <c r="B14" s="4" t="s">
        <v>14</v>
      </c>
      <c r="C14" s="4" t="s">
        <v>18</v>
      </c>
      <c r="D14" s="4" t="s">
        <v>8</v>
      </c>
      <c r="E14" s="5">
        <v>1123</v>
      </c>
      <c r="F14" s="5">
        <v>184</v>
      </c>
      <c r="G14" s="5">
        <f t="shared" si="0"/>
        <v>198.77099999999999</v>
      </c>
      <c r="H14" s="6">
        <f t="shared" si="1"/>
        <v>1150.5135</v>
      </c>
      <c r="I14" s="5">
        <f t="shared" si="5"/>
        <v>191.75225</v>
      </c>
      <c r="J14" s="5">
        <f t="shared" si="2"/>
        <v>203.64088949999999</v>
      </c>
      <c r="K14" s="6">
        <f t="shared" si="3"/>
        <v>1178.7010807500001</v>
      </c>
      <c r="L14" s="5">
        <f t="shared" si="6"/>
        <v>196.450180125</v>
      </c>
      <c r="M14" s="5">
        <f t="shared" si="4"/>
        <v>208.63009129275</v>
      </c>
      <c r="N14" s="6"/>
      <c r="O14" s="5">
        <f t="shared" si="7"/>
        <v>0</v>
      </c>
      <c r="P14" s="5">
        <v>557</v>
      </c>
    </row>
    <row r="15" spans="1:25" x14ac:dyDescent="0.3">
      <c r="A15" s="3">
        <v>11</v>
      </c>
      <c r="B15" s="4" t="s">
        <v>19</v>
      </c>
      <c r="C15" s="4" t="s">
        <v>20</v>
      </c>
      <c r="D15" s="4" t="s">
        <v>8</v>
      </c>
      <c r="E15" s="5">
        <v>1732</v>
      </c>
      <c r="F15" s="5">
        <v>290</v>
      </c>
      <c r="G15" s="5">
        <f t="shared" si="0"/>
        <v>306.56399999999996</v>
      </c>
      <c r="H15" s="6">
        <f t="shared" si="1"/>
        <v>1774.434</v>
      </c>
      <c r="I15" s="5">
        <f t="shared" si="5"/>
        <v>295.73899999999998</v>
      </c>
      <c r="J15" s="5">
        <f t="shared" si="2"/>
        <v>314.07481799999999</v>
      </c>
      <c r="K15" s="6">
        <f t="shared" si="3"/>
        <v>1817.9076329999998</v>
      </c>
      <c r="L15" s="5">
        <f t="shared" si="6"/>
        <v>302.98460549999999</v>
      </c>
      <c r="M15" s="5">
        <f t="shared" si="4"/>
        <v>321.76965104099997</v>
      </c>
      <c r="N15" s="6"/>
      <c r="O15" s="5">
        <f t="shared" si="7"/>
        <v>0</v>
      </c>
      <c r="P15" s="5">
        <v>569</v>
      </c>
    </row>
    <row r="16" spans="1:25" x14ac:dyDescent="0.3">
      <c r="A16" s="3">
        <v>12</v>
      </c>
      <c r="B16" s="4" t="s">
        <v>19</v>
      </c>
      <c r="C16" s="4" t="s">
        <v>21</v>
      </c>
      <c r="D16" s="4" t="s">
        <v>8</v>
      </c>
      <c r="E16" s="5">
        <v>1992</v>
      </c>
      <c r="F16" s="5">
        <v>328</v>
      </c>
      <c r="G16" s="5">
        <f t="shared" si="0"/>
        <v>352.584</v>
      </c>
      <c r="H16" s="6">
        <f t="shared" si="1"/>
        <v>2040.8039999999999</v>
      </c>
      <c r="I16" s="5">
        <f t="shared" si="5"/>
        <v>340.13399999999996</v>
      </c>
      <c r="J16" s="5">
        <f t="shared" si="2"/>
        <v>361.22230799999994</v>
      </c>
      <c r="K16" s="6">
        <f t="shared" si="3"/>
        <v>2090.8036979999997</v>
      </c>
      <c r="L16" s="5">
        <f t="shared" si="6"/>
        <v>348.46728299999995</v>
      </c>
      <c r="M16" s="5">
        <f t="shared" si="4"/>
        <v>370.07225454599995</v>
      </c>
      <c r="N16" s="6"/>
      <c r="O16" s="5">
        <f t="shared" si="7"/>
        <v>0</v>
      </c>
      <c r="P16" s="5">
        <v>590</v>
      </c>
    </row>
    <row r="17" spans="1:16" x14ac:dyDescent="0.3">
      <c r="A17" s="3">
        <v>13</v>
      </c>
      <c r="B17" s="4" t="s">
        <v>19</v>
      </c>
      <c r="C17" s="4" t="s">
        <v>22</v>
      </c>
      <c r="D17" s="4" t="s">
        <v>8</v>
      </c>
      <c r="E17" s="5">
        <v>1797</v>
      </c>
      <c r="F17" s="5">
        <v>291</v>
      </c>
      <c r="G17" s="5">
        <f t="shared" si="0"/>
        <v>318.06899999999996</v>
      </c>
      <c r="H17" s="6">
        <f t="shared" si="1"/>
        <v>1841.0264999999999</v>
      </c>
      <c r="I17" s="5">
        <f t="shared" si="5"/>
        <v>306.83774999999997</v>
      </c>
      <c r="J17" s="5">
        <f t="shared" si="2"/>
        <v>325.86169049999995</v>
      </c>
      <c r="K17" s="6">
        <f t="shared" si="3"/>
        <v>1886.1316492499998</v>
      </c>
      <c r="L17" s="5">
        <f t="shared" si="6"/>
        <v>314.35527487499996</v>
      </c>
      <c r="M17" s="5">
        <f t="shared" si="4"/>
        <v>333.84530191724997</v>
      </c>
      <c r="N17" s="6"/>
      <c r="O17" s="5">
        <f t="shared" si="7"/>
        <v>0</v>
      </c>
      <c r="P17" s="5">
        <v>622</v>
      </c>
    </row>
    <row r="18" spans="1:16" x14ac:dyDescent="0.3">
      <c r="A18" s="3">
        <v>14</v>
      </c>
      <c r="B18" s="4" t="s">
        <v>19</v>
      </c>
      <c r="C18" s="4" t="s">
        <v>23</v>
      </c>
      <c r="D18" s="4" t="s">
        <v>8</v>
      </c>
      <c r="E18" s="5">
        <v>1656</v>
      </c>
      <c r="F18" s="5">
        <v>249</v>
      </c>
      <c r="G18" s="5">
        <f t="shared" si="0"/>
        <v>293.11199999999997</v>
      </c>
      <c r="H18" s="6">
        <f t="shared" si="1"/>
        <v>1696.5719999999999</v>
      </c>
      <c r="I18" s="5">
        <f t="shared" si="5"/>
        <v>282.762</v>
      </c>
      <c r="J18" s="5">
        <f t="shared" si="2"/>
        <v>300.29324399999996</v>
      </c>
      <c r="K18" s="6">
        <f t="shared" si="3"/>
        <v>1738.1380139999999</v>
      </c>
      <c r="L18" s="5">
        <f t="shared" si="6"/>
        <v>289.68966899999998</v>
      </c>
      <c r="M18" s="5">
        <f t="shared" si="4"/>
        <v>307.65042847799998</v>
      </c>
      <c r="N18" s="6"/>
      <c r="O18" s="5">
        <f t="shared" si="7"/>
        <v>0</v>
      </c>
      <c r="P18" s="5">
        <v>396</v>
      </c>
    </row>
    <row r="19" spans="1:16" x14ac:dyDescent="0.3">
      <c r="A19" s="3">
        <v>15</v>
      </c>
      <c r="B19" s="4" t="s">
        <v>24</v>
      </c>
      <c r="C19" s="4" t="s">
        <v>25</v>
      </c>
      <c r="D19" s="4" t="s">
        <v>8</v>
      </c>
      <c r="E19" s="5">
        <v>636</v>
      </c>
      <c r="F19" s="5">
        <v>104</v>
      </c>
      <c r="G19" s="5">
        <f t="shared" si="0"/>
        <v>112.57199999999999</v>
      </c>
      <c r="H19" s="6">
        <f t="shared" si="1"/>
        <v>651.58199999999999</v>
      </c>
      <c r="I19" s="5">
        <f t="shared" si="5"/>
        <v>108.59699999999999</v>
      </c>
      <c r="J19" s="5">
        <f t="shared" si="2"/>
        <v>115.33001399999999</v>
      </c>
      <c r="K19" s="6">
        <f t="shared" si="3"/>
        <v>667.54575899999998</v>
      </c>
      <c r="L19" s="5">
        <f t="shared" si="6"/>
        <v>111.2576265</v>
      </c>
      <c r="M19" s="5">
        <f t="shared" si="4"/>
        <v>118.15559934299999</v>
      </c>
      <c r="N19" s="6"/>
      <c r="O19" s="5">
        <f t="shared" si="7"/>
        <v>0</v>
      </c>
      <c r="P19" s="5">
        <v>208</v>
      </c>
    </row>
    <row r="20" spans="1:16" x14ac:dyDescent="0.3">
      <c r="A20" s="3">
        <v>16</v>
      </c>
      <c r="B20" s="4" t="s">
        <v>24</v>
      </c>
      <c r="C20" s="4" t="s">
        <v>26</v>
      </c>
      <c r="D20" s="4" t="s">
        <v>8</v>
      </c>
      <c r="E20" s="5">
        <v>454</v>
      </c>
      <c r="F20" s="5">
        <v>99</v>
      </c>
      <c r="G20" s="5">
        <f t="shared" si="0"/>
        <v>80.35799999999999</v>
      </c>
      <c r="H20" s="6">
        <f t="shared" si="1"/>
        <v>465.12299999999999</v>
      </c>
      <c r="I20" s="5">
        <f t="shared" si="5"/>
        <v>77.520499999999998</v>
      </c>
      <c r="J20" s="5">
        <f t="shared" si="2"/>
        <v>82.326770999999994</v>
      </c>
      <c r="K20" s="6">
        <f t="shared" si="3"/>
        <v>476.51851349999998</v>
      </c>
      <c r="L20" s="5">
        <f t="shared" si="6"/>
        <v>79.419752250000002</v>
      </c>
      <c r="M20" s="5">
        <f t="shared" si="4"/>
        <v>84.343776889499992</v>
      </c>
      <c r="N20" s="6"/>
      <c r="O20" s="5">
        <f t="shared" si="7"/>
        <v>0</v>
      </c>
      <c r="P20" s="5">
        <v>96</v>
      </c>
    </row>
    <row r="21" spans="1:16" x14ac:dyDescent="0.3">
      <c r="A21" s="3">
        <v>17</v>
      </c>
      <c r="B21" s="4" t="s">
        <v>24</v>
      </c>
      <c r="C21" s="4" t="s">
        <v>27</v>
      </c>
      <c r="D21" s="4" t="s">
        <v>8</v>
      </c>
      <c r="E21" s="5">
        <v>1119</v>
      </c>
      <c r="F21" s="5">
        <v>183</v>
      </c>
      <c r="G21" s="5">
        <f t="shared" si="0"/>
        <v>198.06299999999999</v>
      </c>
      <c r="H21" s="6">
        <f t="shared" si="1"/>
        <v>1146.4155000000001</v>
      </c>
      <c r="I21" s="5">
        <f t="shared" si="5"/>
        <v>191.06925000000001</v>
      </c>
      <c r="J21" s="5">
        <f t="shared" si="2"/>
        <v>202.91554350000001</v>
      </c>
      <c r="K21" s="6">
        <f t="shared" si="3"/>
        <v>1174.50267975</v>
      </c>
      <c r="L21" s="5">
        <f t="shared" si="6"/>
        <v>195.750446625</v>
      </c>
      <c r="M21" s="5">
        <f t="shared" si="4"/>
        <v>207.88697431575</v>
      </c>
      <c r="N21" s="6"/>
      <c r="O21" s="5">
        <f t="shared" si="7"/>
        <v>0</v>
      </c>
      <c r="P21" s="5">
        <v>541</v>
      </c>
    </row>
    <row r="22" spans="1:16" x14ac:dyDescent="0.3">
      <c r="A22" s="3">
        <v>18</v>
      </c>
      <c r="B22" s="4" t="s">
        <v>24</v>
      </c>
      <c r="C22" s="4" t="s">
        <v>24</v>
      </c>
      <c r="D22" s="4" t="s">
        <v>8</v>
      </c>
      <c r="E22" s="5">
        <v>1299</v>
      </c>
      <c r="F22" s="5">
        <v>198</v>
      </c>
      <c r="G22" s="5">
        <f t="shared" si="0"/>
        <v>229.923</v>
      </c>
      <c r="H22" s="6">
        <f t="shared" si="1"/>
        <v>1330.8254999999999</v>
      </c>
      <c r="I22" s="5">
        <f t="shared" si="5"/>
        <v>221.80425</v>
      </c>
      <c r="J22" s="5">
        <f t="shared" si="2"/>
        <v>235.55611349999998</v>
      </c>
      <c r="K22" s="6">
        <f t="shared" si="3"/>
        <v>1363.4307247499999</v>
      </c>
      <c r="L22" s="5">
        <f t="shared" si="6"/>
        <v>227.23845412499998</v>
      </c>
      <c r="M22" s="5">
        <f t="shared" si="4"/>
        <v>241.32723828074995</v>
      </c>
      <c r="N22" s="6"/>
      <c r="O22" s="5">
        <f t="shared" si="7"/>
        <v>0</v>
      </c>
      <c r="P22" s="5">
        <v>239</v>
      </c>
    </row>
    <row r="23" spans="1:16" x14ac:dyDescent="0.3">
      <c r="A23" s="3">
        <v>19</v>
      </c>
      <c r="B23" s="4" t="s">
        <v>28</v>
      </c>
      <c r="C23" s="4" t="s">
        <v>29</v>
      </c>
      <c r="D23" s="4" t="s">
        <v>8</v>
      </c>
      <c r="E23" s="25">
        <v>984</v>
      </c>
      <c r="F23" s="25">
        <v>176</v>
      </c>
      <c r="G23" s="25">
        <f t="shared" si="0"/>
        <v>174.16799999999998</v>
      </c>
      <c r="H23" s="24">
        <f t="shared" si="1"/>
        <v>1008.1079999999999</v>
      </c>
      <c r="I23" s="25">
        <f t="shared" si="5"/>
        <v>168.018</v>
      </c>
      <c r="J23" s="25">
        <f t="shared" si="2"/>
        <v>178.43511599999999</v>
      </c>
      <c r="K23" s="24">
        <f t="shared" si="3"/>
        <v>1032.806646</v>
      </c>
      <c r="L23" s="25">
        <f t="shared" si="6"/>
        <v>172.13444100000001</v>
      </c>
      <c r="M23" s="25">
        <f t="shared" si="4"/>
        <v>182.80677634199998</v>
      </c>
      <c r="N23" s="24"/>
      <c r="O23" s="25">
        <f t="shared" si="7"/>
        <v>0</v>
      </c>
      <c r="P23" s="25">
        <v>346</v>
      </c>
    </row>
    <row r="24" spans="1:16" x14ac:dyDescent="0.3">
      <c r="A24" s="3">
        <v>20</v>
      </c>
      <c r="B24" s="4" t="s">
        <v>28</v>
      </c>
      <c r="C24" s="4" t="s">
        <v>30</v>
      </c>
      <c r="D24" s="4" t="s">
        <v>8</v>
      </c>
      <c r="E24" s="25">
        <v>1013</v>
      </c>
      <c r="F24" s="25">
        <v>174</v>
      </c>
      <c r="G24" s="25">
        <f t="shared" si="0"/>
        <v>179.30099999999999</v>
      </c>
      <c r="H24" s="24">
        <f t="shared" si="1"/>
        <v>1037.8184999999999</v>
      </c>
      <c r="I24" s="25">
        <f t="shared" si="5"/>
        <v>172.96974999999998</v>
      </c>
      <c r="J24" s="25">
        <f t="shared" si="2"/>
        <v>183.69387449999996</v>
      </c>
      <c r="K24" s="24">
        <f t="shared" si="3"/>
        <v>1063.2450532499997</v>
      </c>
      <c r="L24" s="25">
        <f t="shared" si="6"/>
        <v>177.20750887499995</v>
      </c>
      <c r="M24" s="25">
        <f t="shared" si="4"/>
        <v>188.19437442524995</v>
      </c>
      <c r="N24" s="24"/>
      <c r="O24" s="25">
        <f t="shared" si="7"/>
        <v>0</v>
      </c>
      <c r="P24" s="25">
        <v>345</v>
      </c>
    </row>
    <row r="25" spans="1:16" x14ac:dyDescent="0.3">
      <c r="A25" s="3">
        <v>21</v>
      </c>
      <c r="B25" s="4" t="s">
        <v>28</v>
      </c>
      <c r="C25" s="4" t="s">
        <v>31</v>
      </c>
      <c r="D25" s="4" t="s">
        <v>8</v>
      </c>
      <c r="E25" s="25">
        <v>1635</v>
      </c>
      <c r="F25" s="25">
        <v>278</v>
      </c>
      <c r="G25" s="25">
        <f t="shared" si="0"/>
        <v>289.39499999999998</v>
      </c>
      <c r="H25" s="24">
        <f t="shared" si="1"/>
        <v>1675.0574999999999</v>
      </c>
      <c r="I25" s="25">
        <f t="shared" si="5"/>
        <v>279.17624999999998</v>
      </c>
      <c r="J25" s="25">
        <f t="shared" si="2"/>
        <v>296.48517749999996</v>
      </c>
      <c r="K25" s="24">
        <f t="shared" si="3"/>
        <v>1716.0964087499999</v>
      </c>
      <c r="L25" s="25">
        <f t="shared" si="6"/>
        <v>286.016068125</v>
      </c>
      <c r="M25" s="25">
        <f t="shared" si="4"/>
        <v>303.74906434874998</v>
      </c>
      <c r="N25" s="24"/>
      <c r="O25" s="25">
        <f t="shared" si="7"/>
        <v>0</v>
      </c>
      <c r="P25" s="25">
        <v>623</v>
      </c>
    </row>
    <row r="26" spans="1:16" x14ac:dyDescent="0.3">
      <c r="A26" s="3">
        <v>22</v>
      </c>
      <c r="B26" s="4" t="s">
        <v>28</v>
      </c>
      <c r="C26" s="4" t="s">
        <v>32</v>
      </c>
      <c r="D26" s="4" t="s">
        <v>8</v>
      </c>
      <c r="E26" s="25">
        <v>1331</v>
      </c>
      <c r="F26" s="25">
        <v>194</v>
      </c>
      <c r="G26" s="25">
        <f t="shared" si="0"/>
        <v>235.58699999999999</v>
      </c>
      <c r="H26" s="24">
        <f t="shared" si="1"/>
        <v>1363.6095</v>
      </c>
      <c r="I26" s="25">
        <f t="shared" si="5"/>
        <v>227.26824999999999</v>
      </c>
      <c r="J26" s="25">
        <f t="shared" si="2"/>
        <v>241.3588815</v>
      </c>
      <c r="K26" s="24">
        <f t="shared" si="3"/>
        <v>1397.01793275</v>
      </c>
      <c r="L26" s="25">
        <f t="shared" si="6"/>
        <v>232.83632212500001</v>
      </c>
      <c r="M26" s="25">
        <f t="shared" si="4"/>
        <v>247.27217409674998</v>
      </c>
      <c r="N26" s="24"/>
      <c r="O26" s="25">
        <f t="shared" si="7"/>
        <v>0</v>
      </c>
      <c r="P26" s="25">
        <v>391</v>
      </c>
    </row>
    <row r="27" spans="1:16" x14ac:dyDescent="0.3">
      <c r="A27" s="3">
        <v>23</v>
      </c>
      <c r="B27" s="7" t="s">
        <v>7</v>
      </c>
      <c r="C27" s="7" t="s">
        <v>33</v>
      </c>
      <c r="D27" s="7" t="s">
        <v>34</v>
      </c>
      <c r="E27" s="8">
        <v>1088</v>
      </c>
      <c r="F27" s="8">
        <v>197</v>
      </c>
      <c r="G27" s="8">
        <f t="shared" si="0"/>
        <v>192.57599999999999</v>
      </c>
      <c r="H27" s="9">
        <f t="shared" si="1"/>
        <v>1114.6559999999999</v>
      </c>
      <c r="I27" s="8">
        <f t="shared" si="5"/>
        <v>185.77599999999998</v>
      </c>
      <c r="J27" s="8">
        <f t="shared" si="2"/>
        <v>197.29411199999998</v>
      </c>
      <c r="K27" s="9">
        <f t="shared" si="3"/>
        <v>1141.965072</v>
      </c>
      <c r="L27" s="8">
        <f t="shared" si="6"/>
        <v>190.32751199999998</v>
      </c>
      <c r="M27" s="8">
        <f t="shared" si="4"/>
        <v>202.12781774399997</v>
      </c>
      <c r="N27" s="9"/>
      <c r="O27" s="8">
        <f t="shared" si="7"/>
        <v>0</v>
      </c>
      <c r="P27" s="8">
        <v>561</v>
      </c>
    </row>
    <row r="28" spans="1:16" x14ac:dyDescent="0.3">
      <c r="A28" s="3">
        <v>24</v>
      </c>
      <c r="B28" s="7" t="s">
        <v>7</v>
      </c>
      <c r="C28" s="7" t="s">
        <v>35</v>
      </c>
      <c r="D28" s="7" t="s">
        <v>34</v>
      </c>
      <c r="E28" s="8">
        <v>756</v>
      </c>
      <c r="F28" s="8">
        <v>117</v>
      </c>
      <c r="G28" s="8">
        <f t="shared" si="0"/>
        <v>133.81199999999998</v>
      </c>
      <c r="H28" s="9">
        <f t="shared" si="1"/>
        <v>774.52199999999993</v>
      </c>
      <c r="I28" s="8">
        <f t="shared" si="5"/>
        <v>129.08699999999999</v>
      </c>
      <c r="J28" s="8">
        <f t="shared" si="2"/>
        <v>137.09039399999997</v>
      </c>
      <c r="K28" s="9">
        <f t="shared" si="3"/>
        <v>793.4977889999999</v>
      </c>
      <c r="L28" s="8">
        <f t="shared" si="6"/>
        <v>132.24963149999999</v>
      </c>
      <c r="M28" s="8">
        <f t="shared" si="4"/>
        <v>140.44910865299997</v>
      </c>
      <c r="N28" s="9"/>
      <c r="O28" s="8">
        <f t="shared" si="7"/>
        <v>0</v>
      </c>
      <c r="P28" s="8">
        <v>229</v>
      </c>
    </row>
    <row r="29" spans="1:16" x14ac:dyDescent="0.3">
      <c r="A29" s="3">
        <v>25</v>
      </c>
      <c r="B29" s="7" t="s">
        <v>14</v>
      </c>
      <c r="C29" s="7" t="s">
        <v>36</v>
      </c>
      <c r="D29" s="7" t="s">
        <v>34</v>
      </c>
      <c r="E29" s="8">
        <v>2930</v>
      </c>
      <c r="F29" s="8">
        <v>521</v>
      </c>
      <c r="G29" s="8">
        <f t="shared" si="0"/>
        <v>518.61</v>
      </c>
      <c r="H29" s="9">
        <f t="shared" si="1"/>
        <v>3001.7849999999999</v>
      </c>
      <c r="I29" s="8">
        <f t="shared" si="5"/>
        <v>500.29749999999996</v>
      </c>
      <c r="J29" s="8">
        <f t="shared" si="2"/>
        <v>531.31594499999994</v>
      </c>
      <c r="K29" s="9">
        <f t="shared" si="3"/>
        <v>3075.3287324999997</v>
      </c>
      <c r="L29" s="8">
        <f t="shared" si="6"/>
        <v>512.55478874999994</v>
      </c>
      <c r="M29" s="8">
        <f t="shared" si="4"/>
        <v>544.33318565249988</v>
      </c>
      <c r="N29" s="9"/>
      <c r="O29" s="8">
        <f t="shared" si="7"/>
        <v>0</v>
      </c>
      <c r="P29" s="8">
        <f t="shared" si="8"/>
        <v>0</v>
      </c>
    </row>
    <row r="30" spans="1:16" x14ac:dyDescent="0.3">
      <c r="A30" s="3">
        <v>26</v>
      </c>
      <c r="B30" s="7" t="s">
        <v>14</v>
      </c>
      <c r="C30" s="7" t="s">
        <v>37</v>
      </c>
      <c r="D30" s="7" t="s">
        <v>34</v>
      </c>
      <c r="E30" s="8">
        <v>2724</v>
      </c>
      <c r="F30" s="8">
        <v>468</v>
      </c>
      <c r="G30" s="8">
        <f t="shared" si="0"/>
        <v>482.14799999999997</v>
      </c>
      <c r="H30" s="9">
        <f t="shared" si="1"/>
        <v>2790.7379999999998</v>
      </c>
      <c r="I30" s="8">
        <f t="shared" si="5"/>
        <v>465.12299999999999</v>
      </c>
      <c r="J30" s="8">
        <f t="shared" si="2"/>
        <v>493.96062599999993</v>
      </c>
      <c r="K30" s="9">
        <f t="shared" si="3"/>
        <v>2859.1110809999996</v>
      </c>
      <c r="L30" s="8">
        <f t="shared" si="6"/>
        <v>476.51851349999993</v>
      </c>
      <c r="M30" s="8">
        <f t="shared" si="4"/>
        <v>506.06266133699989</v>
      </c>
      <c r="N30" s="9"/>
      <c r="O30" s="8">
        <f t="shared" si="7"/>
        <v>0</v>
      </c>
      <c r="P30" s="8">
        <f t="shared" si="8"/>
        <v>0</v>
      </c>
    </row>
    <row r="31" spans="1:16" x14ac:dyDescent="0.3">
      <c r="A31" s="3">
        <v>27</v>
      </c>
      <c r="B31" s="7" t="s">
        <v>14</v>
      </c>
      <c r="C31" s="7" t="s">
        <v>38</v>
      </c>
      <c r="D31" s="7" t="s">
        <v>34</v>
      </c>
      <c r="E31" s="8">
        <v>994</v>
      </c>
      <c r="F31" s="8">
        <v>175</v>
      </c>
      <c r="G31" s="8">
        <f t="shared" si="0"/>
        <v>175.93799999999999</v>
      </c>
      <c r="H31" s="9">
        <f t="shared" si="1"/>
        <v>1018.353</v>
      </c>
      <c r="I31" s="8">
        <f t="shared" si="5"/>
        <v>169.72549999999998</v>
      </c>
      <c r="J31" s="8">
        <f t="shared" si="2"/>
        <v>180.24848099999997</v>
      </c>
      <c r="K31" s="9">
        <f t="shared" si="3"/>
        <v>1043.3026484999998</v>
      </c>
      <c r="L31" s="8">
        <f t="shared" si="6"/>
        <v>173.88377474999996</v>
      </c>
      <c r="M31" s="8">
        <f t="shared" si="4"/>
        <v>184.66456878449995</v>
      </c>
      <c r="N31" s="9"/>
      <c r="O31" s="8">
        <f t="shared" si="7"/>
        <v>0</v>
      </c>
      <c r="P31" s="8">
        <v>458</v>
      </c>
    </row>
    <row r="32" spans="1:16" x14ac:dyDescent="0.3">
      <c r="A32" s="3">
        <v>28</v>
      </c>
      <c r="B32" s="7" t="s">
        <v>19</v>
      </c>
      <c r="C32" s="7" t="s">
        <v>39</v>
      </c>
      <c r="D32" s="7" t="s">
        <v>34</v>
      </c>
      <c r="E32" s="8">
        <v>759</v>
      </c>
      <c r="F32" s="8">
        <v>125</v>
      </c>
      <c r="G32" s="8">
        <f t="shared" si="0"/>
        <v>134.34299999999999</v>
      </c>
      <c r="H32" s="9">
        <f t="shared" si="1"/>
        <v>777.59550000000002</v>
      </c>
      <c r="I32" s="8">
        <f t="shared" si="5"/>
        <v>129.59925000000001</v>
      </c>
      <c r="J32" s="8">
        <f t="shared" si="2"/>
        <v>137.63440349999999</v>
      </c>
      <c r="K32" s="9">
        <f t="shared" si="3"/>
        <v>796.64658974999998</v>
      </c>
      <c r="L32" s="8">
        <f t="shared" si="6"/>
        <v>132.77443162500001</v>
      </c>
      <c r="M32" s="8">
        <f t="shared" si="4"/>
        <v>141.00644638575</v>
      </c>
      <c r="N32" s="9"/>
      <c r="O32" s="8">
        <f t="shared" si="7"/>
        <v>0</v>
      </c>
      <c r="P32" s="8">
        <v>246</v>
      </c>
    </row>
    <row r="33" spans="1:16" x14ac:dyDescent="0.3">
      <c r="A33" s="3">
        <v>29</v>
      </c>
      <c r="B33" s="7" t="s">
        <v>19</v>
      </c>
      <c r="C33" s="7" t="s">
        <v>40</v>
      </c>
      <c r="D33" s="7" t="s">
        <v>34</v>
      </c>
      <c r="E33" s="8">
        <v>1071</v>
      </c>
      <c r="F33" s="8">
        <v>183</v>
      </c>
      <c r="G33" s="8">
        <f t="shared" si="0"/>
        <v>189.56699999999998</v>
      </c>
      <c r="H33" s="9">
        <f t="shared" si="1"/>
        <v>1097.2394999999999</v>
      </c>
      <c r="I33" s="8">
        <f t="shared" si="5"/>
        <v>182.87324999999998</v>
      </c>
      <c r="J33" s="8">
        <f t="shared" si="2"/>
        <v>194.21139149999996</v>
      </c>
      <c r="K33" s="9">
        <f t="shared" si="3"/>
        <v>1124.1218677499999</v>
      </c>
      <c r="L33" s="8">
        <f t="shared" si="6"/>
        <v>187.35364462499999</v>
      </c>
      <c r="M33" s="8">
        <f t="shared" si="4"/>
        <v>198.96957059174997</v>
      </c>
      <c r="N33" s="9"/>
      <c r="O33" s="8">
        <f t="shared" si="7"/>
        <v>0</v>
      </c>
      <c r="P33" s="8">
        <v>410</v>
      </c>
    </row>
    <row r="34" spans="1:16" x14ac:dyDescent="0.3">
      <c r="A34" s="3">
        <v>30</v>
      </c>
      <c r="B34" s="7" t="s">
        <v>19</v>
      </c>
      <c r="C34" s="7" t="s">
        <v>41</v>
      </c>
      <c r="D34" s="7" t="s">
        <v>34</v>
      </c>
      <c r="E34" s="8">
        <v>1797</v>
      </c>
      <c r="F34" s="8">
        <v>291</v>
      </c>
      <c r="G34" s="8">
        <f t="shared" si="0"/>
        <v>318.06899999999996</v>
      </c>
      <c r="H34" s="9">
        <f t="shared" si="1"/>
        <v>1841.0264999999999</v>
      </c>
      <c r="I34" s="8">
        <f t="shared" si="5"/>
        <v>306.83774999999997</v>
      </c>
      <c r="J34" s="8">
        <f t="shared" si="2"/>
        <v>325.86169049999995</v>
      </c>
      <c r="K34" s="9">
        <f t="shared" si="3"/>
        <v>1886.1316492499998</v>
      </c>
      <c r="L34" s="8">
        <f t="shared" si="6"/>
        <v>314.35527487499996</v>
      </c>
      <c r="M34" s="8">
        <f t="shared" si="4"/>
        <v>333.84530191724997</v>
      </c>
      <c r="N34" s="9"/>
      <c r="O34" s="8">
        <f t="shared" si="7"/>
        <v>0</v>
      </c>
      <c r="P34" s="8">
        <v>428</v>
      </c>
    </row>
    <row r="35" spans="1:16" x14ac:dyDescent="0.3">
      <c r="A35" s="3">
        <v>31</v>
      </c>
      <c r="B35" s="7" t="s">
        <v>19</v>
      </c>
      <c r="C35" s="7" t="s">
        <v>42</v>
      </c>
      <c r="D35" s="7" t="s">
        <v>34</v>
      </c>
      <c r="E35" s="8">
        <v>792</v>
      </c>
      <c r="F35" s="8">
        <v>141</v>
      </c>
      <c r="G35" s="8">
        <f t="shared" si="0"/>
        <v>140.184</v>
      </c>
      <c r="H35" s="9">
        <f t="shared" si="1"/>
        <v>811.404</v>
      </c>
      <c r="I35" s="8">
        <f t="shared" si="5"/>
        <v>135.23400000000001</v>
      </c>
      <c r="J35" s="8">
        <f t="shared" si="2"/>
        <v>143.61850799999999</v>
      </c>
      <c r="K35" s="9">
        <f t="shared" si="3"/>
        <v>831.28339799999992</v>
      </c>
      <c r="L35" s="8">
        <f t="shared" si="6"/>
        <v>138.54723299999998</v>
      </c>
      <c r="M35" s="8">
        <f t="shared" si="4"/>
        <v>147.13716144599996</v>
      </c>
      <c r="N35" s="9"/>
      <c r="O35" s="8">
        <f t="shared" si="7"/>
        <v>0</v>
      </c>
      <c r="P35" s="8">
        <v>423</v>
      </c>
    </row>
    <row r="36" spans="1:16" x14ac:dyDescent="0.3">
      <c r="A36" s="3">
        <v>32</v>
      </c>
      <c r="B36" s="7" t="s">
        <v>19</v>
      </c>
      <c r="C36" s="7" t="s">
        <v>43</v>
      </c>
      <c r="D36" s="7" t="s">
        <v>34</v>
      </c>
      <c r="E36" s="8">
        <v>1399</v>
      </c>
      <c r="F36" s="8">
        <v>249</v>
      </c>
      <c r="G36" s="8">
        <f t="shared" si="0"/>
        <v>247.62299999999999</v>
      </c>
      <c r="H36" s="9">
        <f t="shared" si="1"/>
        <v>1433.2755</v>
      </c>
      <c r="I36" s="8">
        <f t="shared" si="5"/>
        <v>238.87924999999998</v>
      </c>
      <c r="J36" s="8">
        <f t="shared" si="2"/>
        <v>253.68976349999997</v>
      </c>
      <c r="K36" s="9">
        <f t="shared" si="3"/>
        <v>1468.3907497499999</v>
      </c>
      <c r="L36" s="8">
        <f t="shared" si="6"/>
        <v>244.731791625</v>
      </c>
      <c r="M36" s="8">
        <f t="shared" si="4"/>
        <v>259.90516270575</v>
      </c>
      <c r="N36" s="9"/>
      <c r="O36" s="8">
        <f t="shared" si="7"/>
        <v>0</v>
      </c>
      <c r="P36" s="8">
        <v>431</v>
      </c>
    </row>
    <row r="37" spans="1:16" x14ac:dyDescent="0.3">
      <c r="A37" s="3">
        <v>33</v>
      </c>
      <c r="B37" s="7" t="s">
        <v>24</v>
      </c>
      <c r="C37" s="7" t="s">
        <v>44</v>
      </c>
      <c r="D37" s="7" t="s">
        <v>34</v>
      </c>
      <c r="E37" s="8">
        <v>534</v>
      </c>
      <c r="F37" s="8">
        <v>109</v>
      </c>
      <c r="G37" s="8">
        <f t="shared" si="0"/>
        <v>94.518000000000001</v>
      </c>
      <c r="H37" s="9">
        <f t="shared" si="1"/>
        <v>547.08299999999997</v>
      </c>
      <c r="I37" s="8">
        <f t="shared" si="5"/>
        <v>91.180499999999995</v>
      </c>
      <c r="J37" s="8">
        <f t="shared" si="2"/>
        <v>96.833690999999988</v>
      </c>
      <c r="K37" s="9">
        <f t="shared" si="3"/>
        <v>560.48653349999995</v>
      </c>
      <c r="L37" s="8">
        <f t="shared" si="6"/>
        <v>93.414422249999987</v>
      </c>
      <c r="M37" s="8">
        <f t="shared" si="4"/>
        <v>99.206116429499986</v>
      </c>
      <c r="N37" s="9"/>
      <c r="O37" s="8">
        <f t="shared" si="7"/>
        <v>0</v>
      </c>
      <c r="P37" s="8">
        <v>152</v>
      </c>
    </row>
    <row r="38" spans="1:16" x14ac:dyDescent="0.3">
      <c r="A38" s="3">
        <v>34</v>
      </c>
      <c r="B38" s="7" t="s">
        <v>28</v>
      </c>
      <c r="C38" s="7" t="s">
        <v>45</v>
      </c>
      <c r="D38" s="7" t="s">
        <v>34</v>
      </c>
      <c r="E38" s="8">
        <v>1032</v>
      </c>
      <c r="F38" s="8">
        <v>182</v>
      </c>
      <c r="G38" s="8">
        <f t="shared" si="0"/>
        <v>182.66399999999999</v>
      </c>
      <c r="H38" s="9">
        <f t="shared" si="1"/>
        <v>1057.2839999999999</v>
      </c>
      <c r="I38" s="8">
        <f t="shared" si="5"/>
        <v>176.21399999999997</v>
      </c>
      <c r="J38" s="8">
        <f t="shared" si="2"/>
        <v>187.13926799999996</v>
      </c>
      <c r="K38" s="9">
        <f t="shared" si="3"/>
        <v>1083.1874579999999</v>
      </c>
      <c r="L38" s="8">
        <f t="shared" si="6"/>
        <v>180.53124299999999</v>
      </c>
      <c r="M38" s="8">
        <f t="shared" si="4"/>
        <v>191.72418006599997</v>
      </c>
      <c r="N38" s="9"/>
      <c r="O38" s="8">
        <f t="shared" si="7"/>
        <v>0</v>
      </c>
      <c r="P38" s="8">
        <v>677</v>
      </c>
    </row>
    <row r="39" spans="1:16" x14ac:dyDescent="0.3">
      <c r="A39" s="3">
        <v>35</v>
      </c>
      <c r="B39" s="7" t="s">
        <v>28</v>
      </c>
      <c r="C39" s="7" t="s">
        <v>28</v>
      </c>
      <c r="D39" s="7" t="s">
        <v>34</v>
      </c>
      <c r="E39" s="8">
        <v>1471</v>
      </c>
      <c r="F39" s="8">
        <v>239</v>
      </c>
      <c r="G39" s="8">
        <f t="shared" si="0"/>
        <v>260.36699999999996</v>
      </c>
      <c r="H39" s="9">
        <f t="shared" si="1"/>
        <v>1507.0394999999999</v>
      </c>
      <c r="I39" s="8">
        <f t="shared" si="5"/>
        <v>251.17324999999997</v>
      </c>
      <c r="J39" s="8">
        <f t="shared" si="2"/>
        <v>266.74599149999995</v>
      </c>
      <c r="K39" s="9">
        <f t="shared" si="3"/>
        <v>1543.9619677499998</v>
      </c>
      <c r="L39" s="8">
        <f t="shared" si="6"/>
        <v>257.32699462499994</v>
      </c>
      <c r="M39" s="8">
        <f t="shared" si="4"/>
        <v>273.28126829174994</v>
      </c>
      <c r="N39" s="9"/>
      <c r="O39" s="8">
        <f t="shared" si="7"/>
        <v>0</v>
      </c>
      <c r="P39" s="8">
        <v>498</v>
      </c>
    </row>
    <row r="40" spans="1:16" x14ac:dyDescent="0.3">
      <c r="A40" s="10"/>
      <c r="B40" s="10"/>
      <c r="C40" s="10"/>
      <c r="D40" s="10"/>
      <c r="E40" s="10"/>
      <c r="F40" s="10"/>
      <c r="G40" s="10"/>
      <c r="H40" s="11"/>
      <c r="I40" s="10"/>
      <c r="J40" s="10"/>
      <c r="K40" s="11"/>
      <c r="L40" s="10"/>
      <c r="M40" s="10"/>
    </row>
    <row r="41" spans="1:16" x14ac:dyDescent="0.3">
      <c r="A41" s="12"/>
      <c r="B41" s="12"/>
      <c r="C41" s="13" t="s">
        <v>46</v>
      </c>
      <c r="D41" s="13"/>
      <c r="E41" s="14">
        <f t="shared" ref="E41:M41" si="9">SUM(E5:E39)</f>
        <v>46124</v>
      </c>
      <c r="F41" s="14">
        <f t="shared" si="9"/>
        <v>7650</v>
      </c>
      <c r="G41" s="14">
        <f t="shared" si="9"/>
        <v>8163.9480000000003</v>
      </c>
      <c r="H41" s="15">
        <f t="shared" si="9"/>
        <v>47254.038</v>
      </c>
      <c r="I41" s="14">
        <f t="shared" si="9"/>
        <v>7875.6729999999998</v>
      </c>
      <c r="J41" s="14">
        <f t="shared" si="9"/>
        <v>8363.9647259999983</v>
      </c>
      <c r="K41" s="15">
        <f t="shared" si="9"/>
        <v>48411.761931000001</v>
      </c>
      <c r="L41" s="14">
        <f t="shared" si="9"/>
        <v>8068.6269884999992</v>
      </c>
      <c r="M41" s="14">
        <f t="shared" si="9"/>
        <v>8568.8818617870002</v>
      </c>
    </row>
    <row r="42" spans="1:16" x14ac:dyDescent="0.3">
      <c r="A42" s="16"/>
      <c r="B42" s="16"/>
      <c r="C42" s="17"/>
      <c r="D42" s="17"/>
      <c r="E42" s="18"/>
      <c r="F42" s="18"/>
      <c r="G42" s="18" t="s">
        <v>47</v>
      </c>
      <c r="H42" s="11"/>
    </row>
    <row r="43" spans="1:16" x14ac:dyDescent="0.3">
      <c r="C43" s="20"/>
      <c r="D43" s="20"/>
      <c r="E43" s="20"/>
      <c r="F43" s="20"/>
      <c r="G43" s="20"/>
      <c r="H43" s="11"/>
    </row>
    <row r="44" spans="1:16" x14ac:dyDescent="0.3">
      <c r="B44" s="21" t="s">
        <v>48</v>
      </c>
      <c r="C44" s="18"/>
      <c r="D44" s="18"/>
      <c r="E44" s="18"/>
      <c r="G44" s="23">
        <v>2.4500000000000001E-2</v>
      </c>
    </row>
    <row r="45" spans="1:16" x14ac:dyDescent="0.3">
      <c r="B45" s="1" t="s">
        <v>49</v>
      </c>
      <c r="C45" s="19"/>
      <c r="D45" s="19"/>
      <c r="G45" s="1">
        <v>0.17699999999999999</v>
      </c>
    </row>
    <row r="46" spans="1:16" ht="15.5" x14ac:dyDescent="0.35">
      <c r="B46" s="22" t="s">
        <v>50</v>
      </c>
      <c r="C46"/>
      <c r="D46"/>
      <c r="E46"/>
      <c r="F46"/>
      <c r="G46">
        <v>6</v>
      </c>
      <c r="H46"/>
    </row>
    <row r="47" spans="1:16" ht="15.5" x14ac:dyDescent="0.35">
      <c r="C47"/>
      <c r="D47"/>
      <c r="E47"/>
      <c r="F47"/>
      <c r="G47"/>
      <c r="H47"/>
    </row>
    <row r="48" spans="1:16" ht="15.5" x14ac:dyDescent="0.35">
      <c r="C48"/>
      <c r="D48"/>
      <c r="E48"/>
      <c r="F48" t="s">
        <v>52</v>
      </c>
      <c r="G48">
        <v>2020</v>
      </c>
      <c r="H48">
        <v>2021</v>
      </c>
      <c r="I48" s="1">
        <v>2022</v>
      </c>
      <c r="J48" s="1">
        <v>2023</v>
      </c>
      <c r="K48" s="1">
        <v>2024</v>
      </c>
    </row>
    <row r="49" spans="2:10" ht="15.5" x14ac:dyDescent="0.35">
      <c r="C49"/>
      <c r="D49"/>
      <c r="E49"/>
      <c r="F49" t="s">
        <v>53</v>
      </c>
      <c r="G49" s="15">
        <v>48412</v>
      </c>
      <c r="H49">
        <f>E50+D50</f>
        <v>49622.3</v>
      </c>
      <c r="I49" s="1">
        <f>E51+D51</f>
        <v>51110.66</v>
      </c>
      <c r="J49" s="1">
        <f>E52+D52</f>
        <v>52644.33</v>
      </c>
    </row>
    <row r="50" spans="2:10" ht="15.5" x14ac:dyDescent="0.35">
      <c r="B50" s="20">
        <v>2021</v>
      </c>
      <c r="C50" s="26">
        <v>2.5000000000000001E-2</v>
      </c>
      <c r="D50">
        <v>48412</v>
      </c>
      <c r="E50">
        <f>C50*D50</f>
        <v>1210.3</v>
      </c>
      <c r="F50"/>
      <c r="G50"/>
      <c r="H50"/>
    </row>
    <row r="51" spans="2:10" ht="15.5" x14ac:dyDescent="0.35">
      <c r="B51" s="20">
        <v>2022</v>
      </c>
      <c r="C51" s="26">
        <v>0.03</v>
      </c>
      <c r="D51">
        <v>49622</v>
      </c>
      <c r="E51">
        <f>D51*C51</f>
        <v>1488.6599999999999</v>
      </c>
      <c r="F51"/>
      <c r="G51"/>
      <c r="H51"/>
    </row>
    <row r="52" spans="2:10" ht="15.5" x14ac:dyDescent="0.35">
      <c r="B52" s="20">
        <v>2023</v>
      </c>
      <c r="C52" s="26">
        <v>0.03</v>
      </c>
      <c r="D52">
        <v>51111</v>
      </c>
      <c r="E52">
        <f>C52*D52</f>
        <v>1533.33</v>
      </c>
      <c r="F52"/>
      <c r="G52"/>
      <c r="H52"/>
    </row>
    <row r="53" spans="2:10" ht="15.5" x14ac:dyDescent="0.35">
      <c r="C53"/>
      <c r="D53"/>
      <c r="E53"/>
      <c r="F53"/>
      <c r="G53"/>
      <c r="H53"/>
    </row>
    <row r="54" spans="2:10" ht="15.5" x14ac:dyDescent="0.35">
      <c r="C54"/>
      <c r="D54"/>
      <c r="E54"/>
      <c r="F54"/>
      <c r="G54"/>
      <c r="H54"/>
    </row>
  </sheetData>
  <mergeCells count="9">
    <mergeCell ref="N3:P3"/>
    <mergeCell ref="A1:M2"/>
    <mergeCell ref="A3:A4"/>
    <mergeCell ref="B3:B4"/>
    <mergeCell ref="C3:C4"/>
    <mergeCell ref="D3:D4"/>
    <mergeCell ref="E3:G3"/>
    <mergeCell ref="H3:J3"/>
    <mergeCell ref="K3:M3"/>
  </mergeCells>
  <pageMargins left="0.7" right="0.7" top="0.75" bottom="0.75" header="0.3" footer="0.3"/>
  <pageSetup paperSize="9" scale="99" orientation="portrait" r:id="rId1"/>
  <rowBreaks count="1" manualBreakCount="1"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Bugoye 2018-2019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Personnel</dc:creator>
  <cp:lastModifiedBy>Ugandan User</cp:lastModifiedBy>
  <dcterms:created xsi:type="dcterms:W3CDTF">2020-05-06T10:35:57Z</dcterms:created>
  <dcterms:modified xsi:type="dcterms:W3CDTF">2021-05-31T12:50:34Z</dcterms:modified>
</cp:coreProperties>
</file>