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obyleva\Downloads\"/>
    </mc:Choice>
  </mc:AlternateContent>
  <bookViews>
    <workbookView xWindow="0" yWindow="0" windowWidth="37425" windowHeight="16635" activeTab="3"/>
  </bookViews>
  <sheets>
    <sheet name="Обязательно для заполнения" sheetId="1" r:id="rId1"/>
    <sheet name="Урок 1" sheetId="2" r:id="rId2"/>
    <sheet name="Урок 2" sheetId="6" r:id="rId3"/>
    <sheet name="Урок 4" sheetId="7" r:id="rId4"/>
    <sheet name="Урок 5" sheetId="8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CGsDhJo4AMB6k4nx0cO9Y6TmoJA=="/>
    </ext>
  </extLst>
</workbook>
</file>

<file path=xl/calcChain.xml><?xml version="1.0" encoding="utf-8"?>
<calcChain xmlns="http://schemas.openxmlformats.org/spreadsheetml/2006/main">
  <c r="O8" i="7" l="1"/>
  <c r="D8" i="7"/>
  <c r="F8" i="7" s="1"/>
  <c r="I8" i="7" l="1"/>
  <c r="M8" i="7" s="1"/>
  <c r="G8" i="7"/>
  <c r="P8" i="7" l="1"/>
  <c r="Q8" i="7" s="1"/>
  <c r="R8" i="7" s="1"/>
  <c r="T8" i="7" l="1"/>
  <c r="U8" i="7" s="1"/>
  <c r="S8" i="7"/>
</calcChain>
</file>

<file path=xl/sharedStrings.xml><?xml version="1.0" encoding="utf-8"?>
<sst xmlns="http://schemas.openxmlformats.org/spreadsheetml/2006/main" count="186" uniqueCount="151">
  <si>
    <t>Полезная информация до начала использования файла:</t>
  </si>
  <si>
    <t xml:space="preserve">💡 Данный файл не доступен для редактирования и комментирования. Чтобы сделать домашнее задание, необходимо создать копию данного файла через меню "Файл" -&gt; "Создать копию". </t>
  </si>
  <si>
    <t xml:space="preserve">💡 После заполнения шаблона откройте файл на комментирование через кнопку "Настройки Доступа" -&gt; "Все, у кого есть ссылка" -&gt; "Комментатор" и прикрепите получившуюся ссылку в блоке домашнего задания на платформе. 
Внимание: прикрепление файла с ограниченным доступом влечет за собой оценку "не сдано". </t>
  </si>
  <si>
    <t>💡 Перенос текста на новую строку в текущей ячейке:
MAC - command + Enter
Windows - alt + Enter</t>
  </si>
  <si>
    <t>‼️ ВНИМАНИЕ: для того, чтобы преподаватель смог проверить домашние задания в данном курсе, вам необходимо полностью заполнить эту вкладку по продукту, с которым вы работаете.  Без заполненной данной вкладки вся работа будет оцениваться как "не сдано"</t>
  </si>
  <si>
    <t>Проблема:</t>
  </si>
  <si>
    <t>Кто будет пользоваться:</t>
  </si>
  <si>
    <t>Решение:</t>
  </si>
  <si>
    <t>Кто будет платить:</t>
  </si>
  <si>
    <t>Заказчики</t>
  </si>
  <si>
    <t>LEAN CANVAS MODEL</t>
  </si>
  <si>
    <t>Проблемы клиента</t>
  </si>
  <si>
    <t>Наше решение</t>
  </si>
  <si>
    <t>Ценностное предложение</t>
  </si>
  <si>
    <t>Нечестное конкурентное преимущество</t>
  </si>
  <si>
    <t>Сегменты клиентов</t>
  </si>
  <si>
    <t>Доставка готового блюда</t>
  </si>
  <si>
    <t>Существующие альтернативы</t>
  </si>
  <si>
    <t>Ключевые метрики</t>
  </si>
  <si>
    <t>Высокоуровневый концепт</t>
  </si>
  <si>
    <t>Каналы выхода на клиентов</t>
  </si>
  <si>
    <t>Ранние последователи</t>
  </si>
  <si>
    <t>Структура расходов</t>
  </si>
  <si>
    <t>Потоки выручки</t>
  </si>
  <si>
    <t>Курс "Юнит-экономика"</t>
  </si>
  <si>
    <t>Домашнее задание №1</t>
  </si>
  <si>
    <t xml:space="preserve">Текст домашнего задания: 
Перечислите основные метрики вашего продукта и объясните, почему вы выбрали именно эти метрики.  </t>
  </si>
  <si>
    <t>Метрика</t>
  </si>
  <si>
    <t>Обозначение (сокращение)</t>
  </si>
  <si>
    <t>Описание</t>
  </si>
  <si>
    <t>Обоснование выбора</t>
  </si>
  <si>
    <t>Ключевая метрика продукта</t>
  </si>
  <si>
    <t>Основные метрики</t>
  </si>
  <si>
    <t>Специфичные метрики (если есть)</t>
  </si>
  <si>
    <t>Домашнее задание №2</t>
  </si>
  <si>
    <t>Текст домашнего задания: 
1. Выберите юнит-масштабирования в продукте, обснуйте выбор. 
2. Выпишите метрики доходной части продукта и метрики расходной части продукта относительно одного юнита-масштабирования.</t>
  </si>
  <si>
    <t>Юнит-масштабирования:</t>
  </si>
  <si>
    <t>Обоснование выбора:</t>
  </si>
  <si>
    <t>Доходная часть</t>
  </si>
  <si>
    <t>Расходная часть</t>
  </si>
  <si>
    <t>Метрики оборота</t>
  </si>
  <si>
    <t>Операционные издержки</t>
  </si>
  <si>
    <t>Метрики маркетинга</t>
  </si>
  <si>
    <t>Домашнее задание №4</t>
  </si>
  <si>
    <r>
      <rPr>
        <sz val="12"/>
        <color theme="1"/>
        <rFont val="IBM Plex Sans"/>
      </rPr>
      <t xml:space="preserve">Текст домашнего задания: 
Рассчитайте юнит-экономику своего продукта. 
</t>
    </r>
    <r>
      <rPr>
        <i/>
        <sz val="12"/>
        <color theme="1"/>
        <rFont val="IBM Plex Sans"/>
      </rPr>
      <t>Ниже приведен пример юнит-экономики и метрик. Адаптируйте шаблон под свой набор метрик и зависимостей. Рассчитайте значения метрик для "усредненной" когорты.</t>
    </r>
  </si>
  <si>
    <t>Когорта</t>
  </si>
  <si>
    <t>Маркетинг</t>
  </si>
  <si>
    <t>Доходы:</t>
  </si>
  <si>
    <t>Прибыль до маркетинга</t>
  </si>
  <si>
    <t>Прибыль после маркетинга</t>
  </si>
  <si>
    <t>Маркетинговый бюджет на когорту</t>
  </si>
  <si>
    <t>Цена за лид</t>
  </si>
  <si>
    <t>Количество лидов</t>
  </si>
  <si>
    <t>Конверсия в покупателя</t>
  </si>
  <si>
    <t>Покупатели</t>
  </si>
  <si>
    <t>CAC</t>
  </si>
  <si>
    <t>LT</t>
  </si>
  <si>
    <t>Всего заказов на когорту</t>
  </si>
  <si>
    <t>Стоимость реактивации покупателя</t>
  </si>
  <si>
    <t>Средний чек</t>
  </si>
  <si>
    <t>Стоимость доставки</t>
  </si>
  <si>
    <t>Доход с когорты</t>
  </si>
  <si>
    <t>Все операционные расходы</t>
  </si>
  <si>
    <t>Валовая прибыль с одного клиента</t>
  </si>
  <si>
    <t>Валовая прибыль с когорты</t>
  </si>
  <si>
    <t>Домашнее задание №5</t>
  </si>
  <si>
    <t>Текст домашнего задания: 
Составьте PnL собственного продукта, исходя из составленной ранее юнит-экономики.  
Воспользуйтесь инструментами или шаблонами, разбираемыми в рамках прошедшего семинара и лекции.</t>
  </si>
  <si>
    <t>1. Не нужно арендовать место под ресторан</t>
  </si>
  <si>
    <t>1. Жители города среднего возраста с детьми
2. Молодые пары или компании
3. Сотрудники офисов</t>
  </si>
  <si>
    <t>Выручка от продаж</t>
  </si>
  <si>
    <t>LTV</t>
  </si>
  <si>
    <t>CRR</t>
  </si>
  <si>
    <t>Стоимость привлечения одного клиента</t>
  </si>
  <si>
    <t>Customer Acquisition Cost</t>
  </si>
  <si>
    <t>Life Time Value</t>
  </si>
  <si>
    <t>Customer Retention Rate</t>
  </si>
  <si>
    <t>Прибыль от одного клиента за время жизни</t>
  </si>
  <si>
    <t>Доля активных клиентов</t>
  </si>
  <si>
    <t>Life Time</t>
  </si>
  <si>
    <t>Время жизни клиента</t>
  </si>
  <si>
    <t>Revenue</t>
  </si>
  <si>
    <t>Доход</t>
  </si>
  <si>
    <t>Определить доходность</t>
  </si>
  <si>
    <t>Monthly Active Users</t>
  </si>
  <si>
    <t>MAU</t>
  </si>
  <si>
    <t>Average Order Value</t>
  </si>
  <si>
    <t>AOV</t>
  </si>
  <si>
    <t>Средняя стоимость заказа</t>
  </si>
  <si>
    <t>Выясняем, почему клиенты не возвращаются</t>
  </si>
  <si>
    <t>Проверяем нужны ли нам затраты на рекламу</t>
  </si>
  <si>
    <t>С1</t>
  </si>
  <si>
    <t>Конверсия в продажу</t>
  </si>
  <si>
    <t>CR</t>
  </si>
  <si>
    <t>Churn Rate</t>
  </si>
  <si>
    <t>Отток пользователей</t>
  </si>
  <si>
    <t>Глубина просмотра</t>
  </si>
  <si>
    <t>Время на сайте</t>
  </si>
  <si>
    <t>Насколько интересный контент</t>
  </si>
  <si>
    <t>Bounce Rate</t>
  </si>
  <si>
    <t>BR</t>
  </si>
  <si>
    <t>Показатель отказов</t>
  </si>
  <si>
    <t>PPV</t>
  </si>
  <si>
    <t>Pages per Visit</t>
  </si>
  <si>
    <t>Time Spent on Site</t>
  </si>
  <si>
    <t>TSS</t>
  </si>
  <si>
    <t>Conversion 1</t>
  </si>
  <si>
    <t>Положили в корзину</t>
  </si>
  <si>
    <t>Conversion 2</t>
  </si>
  <si>
    <t>С2</t>
  </si>
  <si>
    <t>Настрой на покупку</t>
  </si>
  <si>
    <t>1. Поисковые системы
2. Соцсети
3. Ссылки на других сайтах (яндекс-карты)
4. email рассылки</t>
  </si>
  <si>
    <t>Leads</t>
  </si>
  <si>
    <t>Количество проконтактироваваших</t>
  </si>
  <si>
    <t>База для рассылки</t>
  </si>
  <si>
    <t>Покупка ингредиентов, количество работников</t>
  </si>
  <si>
    <t>Нагрузка на курьера в час</t>
  </si>
  <si>
    <t>Задержки заказа</t>
  </si>
  <si>
    <t>Количество курьеров</t>
  </si>
  <si>
    <t>Количество работников</t>
  </si>
  <si>
    <t>Люди хотят удобно заказывать готовую еду, но им не хватает времени или возможности посещать рестораны.</t>
  </si>
  <si>
    <t>Сотрудники офисов в обеденный перерыв, семьи в выходные, 
компании на праздники.</t>
  </si>
  <si>
    <t>Быстрая доставка в течение 30 минут, 
разнообразное меню и удобное мобильное приложение</t>
  </si>
  <si>
    <t>Продукт: Сервис по доставке готовой еды (пицца, суши)</t>
  </si>
  <si>
    <t>Сервис онлайн-заказа и доставки готовой еды.</t>
  </si>
  <si>
    <t xml:space="preserve">1. Поиск уникальных кулинарных впечатлений 
2. Потребность в удобной доставке питания, не выходя из дома или офиса
3. Отсутствия желания или времени готовить
</t>
  </si>
  <si>
    <t>Уникальное объединение суши и пиццы в одном сервисе с удобной доставкой для тех, кто ищет разнообразные кулинарные впечатления</t>
  </si>
  <si>
    <t>1. Знакомые
2. Фанаты пиццы и суши, которые хотят попробовать что-то новое</t>
  </si>
  <si>
    <t>1. Тануки
2. Нияма
3. Пицца Суши Вок
4. Приготовить самим</t>
  </si>
  <si>
    <t>1. Расчеты с поставщиками
2. Аренда кухни
3. Создание и развитие сайта
4. Услуги таргетолога и SMM специалиста
5. Покупка рекламы
6. Оплата работы бухгалтера на аутсорсе
7. Оплата работы курьерской службы
8. Налоги
9. Эквайринг</t>
  </si>
  <si>
    <t>Количество уникальных пользователей за месяц без учета повторных сессий</t>
  </si>
  <si>
    <t>Delivery fee</t>
  </si>
  <si>
    <t>Cohort revenue</t>
  </si>
  <si>
    <t>COGS</t>
  </si>
  <si>
    <t>CPO</t>
  </si>
  <si>
    <t>Acquiring</t>
  </si>
  <si>
    <t>Overheads</t>
  </si>
  <si>
    <t>Ops costs</t>
  </si>
  <si>
    <t>CPA</t>
  </si>
  <si>
    <t>C1</t>
  </si>
  <si>
    <t>Buyers</t>
  </si>
  <si>
    <t>Стоимость доставки для клиента</t>
  </si>
  <si>
    <t>Оборот с когорты</t>
  </si>
  <si>
    <t>Стоимость продуктов</t>
  </si>
  <si>
    <t>Эквайринг</t>
  </si>
  <si>
    <t>Среднее количество заказов на клиента</t>
  </si>
  <si>
    <t>Один клиент</t>
  </si>
  <si>
    <t>Упаковка, колцентр, промокоды и пр.</t>
  </si>
  <si>
    <t>Успешное обслуживание одного клиента может создать базу довольных клиентов, которые станут основой для масштабирования в будущем. Положительный отклик этого клиента может привлечь новых.
Ориентация на одного клиента позволяет создать более глубокое взаимодействие и персонализированный опыт обслуживания. Предоставление услуг, точно соответствующих предпочтениям и потребностям конкретного клиента, может привести к лояльности и удержанию этого клиента.</t>
  </si>
  <si>
    <t>Зарплата персонала</t>
  </si>
  <si>
    <t>Аренда земли, коммунальные платежи</t>
  </si>
  <si>
    <t>Усредненная когорта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</si>
</sst>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₽&quot;_-;\-* #,##0.00\ &quot;₽&quot;_-;_-* &quot;-&quot;??\ &quot;₽&quot;_-;_-@_-"/>
    <numFmt numFmtId="43" formatCode="_-* #,##0.00\ _₽_-;\-* #,##0.00\ _₽_-;_-* &quot;-&quot;??\ _₽_-;_-@_-"/>
    <numFmt numFmtId="164" formatCode="_-* #,##0.00\ [$₽-419]_-;\-* #,##0.00\ [$₽-419]_-;_-* &quot;-&quot;??\ [$₽-419]_-;_-@_-"/>
  </numFmts>
  <fonts count="16">
    <font>
      <sz val="10"/>
      <color rgb="FF000000"/>
      <name val="Arial"/>
      <scheme val="minor"/>
    </font>
    <font>
      <b/>
      <sz val="12"/>
      <color theme="1"/>
      <name val="IBM Plex Sans"/>
    </font>
    <font>
      <sz val="12"/>
      <color theme="1"/>
      <name val="IBM Plex Sans"/>
    </font>
    <font>
      <sz val="10"/>
      <name val="Arial"/>
      <family val="2"/>
      <charset val="204"/>
    </font>
    <font>
      <sz val="10"/>
      <color theme="1"/>
      <name val="Arial"/>
      <family val="2"/>
      <charset val="204"/>
    </font>
    <font>
      <b/>
      <sz val="12"/>
      <color rgb="FFFFFFFF"/>
      <name val="IBM Plex Sans"/>
    </font>
    <font>
      <i/>
      <sz val="12"/>
      <color theme="1"/>
      <name val="IBM Plex Sans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  <scheme val="minor"/>
    </font>
    <font>
      <sz val="10"/>
      <color rgb="FF333333"/>
      <name val="Arial"/>
      <family val="2"/>
      <charset val="204"/>
      <scheme val="minor"/>
    </font>
    <font>
      <sz val="10"/>
      <color rgb="FF111111"/>
      <name val="Arial"/>
      <family val="2"/>
      <charset val="204"/>
      <scheme val="minor"/>
    </font>
    <font>
      <sz val="10"/>
      <name val="Arial"/>
      <family val="2"/>
      <charset val="204"/>
      <scheme val="minor"/>
    </font>
    <font>
      <b/>
      <sz val="12"/>
      <color theme="1"/>
      <name val="&quot;IBM Plex Sans&quot;"/>
    </font>
    <font>
      <sz val="11"/>
      <color theme="1"/>
      <name val="IBM Plex Sans"/>
    </font>
    <font>
      <b/>
      <sz val="11"/>
      <color theme="1"/>
      <name val="IBM Plex Sans"/>
      <charset val="204"/>
    </font>
    <font>
      <sz val="10"/>
      <color rgb="FF000000"/>
      <name val="Arial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3C78D8"/>
        <bgColor rgb="FF3C78D8"/>
      </patternFill>
    </fill>
    <fill>
      <patternFill patternType="solid">
        <fgColor rgb="FF351C75"/>
        <bgColor rgb="FF351C75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theme="8" tint="0.79998168889431442"/>
        <bgColor rgb="FFD9EAD3"/>
      </patternFill>
    </fill>
  </fills>
  <borders count="4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</borders>
  <cellStyleXfs count="2">
    <xf numFmtId="0" fontId="0" fillId="0" borderId="0"/>
    <xf numFmtId="43" fontId="15" fillId="0" borderId="0" applyFont="0" applyFill="0" applyBorder="0" applyAlignment="0" applyProtection="0"/>
  </cellStyleXfs>
  <cellXfs count="118"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6" xfId="0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5" borderId="0" xfId="0" applyFont="1" applyFill="1" applyAlignment="1">
      <alignment horizontal="left"/>
    </xf>
    <xf numFmtId="0" fontId="2" fillId="4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2" fillId="1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0" borderId="11" xfId="0" applyFont="1" applyBorder="1" applyAlignment="1">
      <alignment vertical="top" wrapText="1"/>
    </xf>
    <xf numFmtId="0" fontId="7" fillId="0" borderId="14" xfId="0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8" fillId="0" borderId="22" xfId="0" applyFont="1" applyBorder="1" applyAlignment="1">
      <alignment vertical="top"/>
    </xf>
    <xf numFmtId="0" fontId="7" fillId="0" borderId="22" xfId="0" applyFont="1" applyBorder="1" applyAlignment="1">
      <alignment vertical="top" wrapText="1"/>
    </xf>
    <xf numFmtId="0" fontId="7" fillId="0" borderId="25" xfId="0" applyFont="1" applyBorder="1" applyAlignment="1">
      <alignment vertical="top" wrapText="1"/>
    </xf>
    <xf numFmtId="0" fontId="7" fillId="0" borderId="26" xfId="0" applyFont="1" applyBorder="1" applyAlignment="1">
      <alignment vertical="top" wrapText="1"/>
    </xf>
    <xf numFmtId="0" fontId="7" fillId="0" borderId="27" xfId="0" applyFont="1" applyBorder="1" applyAlignment="1">
      <alignment vertical="top" wrapText="1"/>
    </xf>
    <xf numFmtId="0" fontId="8" fillId="0" borderId="26" xfId="0" applyFont="1" applyBorder="1" applyAlignment="1">
      <alignment vertical="top"/>
    </xf>
    <xf numFmtId="0" fontId="8" fillId="0" borderId="29" xfId="0" applyFont="1" applyBorder="1" applyAlignment="1">
      <alignment vertical="top"/>
    </xf>
    <xf numFmtId="0" fontId="7" fillId="0" borderId="30" xfId="0" applyFont="1" applyBorder="1" applyAlignment="1">
      <alignment vertical="top" wrapText="1"/>
    </xf>
    <xf numFmtId="0" fontId="7" fillId="0" borderId="31" xfId="0" applyFont="1" applyBorder="1" applyAlignment="1">
      <alignment vertical="top" wrapText="1"/>
    </xf>
    <xf numFmtId="0" fontId="7" fillId="0" borderId="32" xfId="0" applyFont="1" applyBorder="1" applyAlignment="1">
      <alignment vertical="top" wrapText="1"/>
    </xf>
    <xf numFmtId="0" fontId="7" fillId="0" borderId="37" xfId="0" applyFont="1" applyBorder="1" applyAlignment="1">
      <alignment vertical="top" wrapText="1"/>
    </xf>
    <xf numFmtId="0" fontId="10" fillId="0" borderId="22" xfId="0" applyFont="1" applyBorder="1" applyAlignment="1">
      <alignment vertical="top"/>
    </xf>
    <xf numFmtId="0" fontId="9" fillId="0" borderId="26" xfId="0" applyFont="1" applyBorder="1" applyAlignment="1">
      <alignment vertical="top"/>
    </xf>
    <xf numFmtId="0" fontId="10" fillId="0" borderId="26" xfId="0" applyFont="1" applyBorder="1" applyAlignment="1">
      <alignment vertical="top"/>
    </xf>
    <xf numFmtId="0" fontId="8" fillId="0" borderId="22" xfId="0" applyFont="1" applyBorder="1" applyAlignment="1">
      <alignment vertical="top" wrapText="1"/>
    </xf>
    <xf numFmtId="0" fontId="8" fillId="0" borderId="30" xfId="0" applyFont="1" applyBorder="1" applyAlignment="1">
      <alignment vertical="top"/>
    </xf>
    <xf numFmtId="0" fontId="1" fillId="6" borderId="38" xfId="0" applyFont="1" applyFill="1" applyBorder="1" applyAlignment="1">
      <alignment horizontal="center" vertical="center" wrapText="1"/>
    </xf>
    <xf numFmtId="0" fontId="1" fillId="6" borderId="39" xfId="0" applyFont="1" applyFill="1" applyBorder="1" applyAlignment="1">
      <alignment horizontal="center" vertical="center" wrapText="1"/>
    </xf>
    <xf numFmtId="0" fontId="1" fillId="6" borderId="40" xfId="0" applyFont="1" applyFill="1" applyBorder="1" applyAlignment="1">
      <alignment horizontal="center" vertical="center" wrapText="1"/>
    </xf>
    <xf numFmtId="0" fontId="7" fillId="0" borderId="34" xfId="0" applyFont="1" applyBorder="1" applyAlignment="1">
      <alignment vertical="top" wrapText="1"/>
    </xf>
    <xf numFmtId="0" fontId="11" fillId="0" borderId="22" xfId="0" applyFont="1" applyBorder="1" applyAlignment="1">
      <alignment vertical="top" wrapText="1"/>
    </xf>
    <xf numFmtId="0" fontId="11" fillId="0" borderId="26" xfId="0" applyFont="1" applyBorder="1" applyAlignment="1">
      <alignment vertical="top" wrapText="1"/>
    </xf>
    <xf numFmtId="0" fontId="11" fillId="0" borderId="30" xfId="0" applyFont="1" applyBorder="1" applyAlignment="1">
      <alignment vertical="top" wrapText="1"/>
    </xf>
    <xf numFmtId="0" fontId="7" fillId="0" borderId="35" xfId="0" applyFont="1" applyBorder="1" applyAlignment="1">
      <alignment vertical="top" wrapText="1"/>
    </xf>
    <xf numFmtId="0" fontId="7" fillId="0" borderId="36" xfId="0" applyFont="1" applyBorder="1" applyAlignment="1">
      <alignment vertical="top" wrapText="1"/>
    </xf>
    <xf numFmtId="0" fontId="8" fillId="0" borderId="30" xfId="0" applyFont="1" applyBorder="1" applyAlignment="1">
      <alignment vertical="top" wrapText="1"/>
    </xf>
    <xf numFmtId="0" fontId="1" fillId="5" borderId="0" xfId="0" applyFont="1" applyFill="1" applyAlignment="1">
      <alignment horizontal="left"/>
    </xf>
    <xf numFmtId="0" fontId="0" fillId="0" borderId="0" xfId="0"/>
    <xf numFmtId="0" fontId="4" fillId="0" borderId="0" xfId="0" applyFont="1"/>
    <xf numFmtId="0" fontId="13" fillId="0" borderId="22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left"/>
    </xf>
    <xf numFmtId="0" fontId="2" fillId="15" borderId="0" xfId="0" applyFont="1" applyFill="1" applyAlignment="1">
      <alignment horizontal="center" vertical="center" wrapText="1"/>
    </xf>
    <xf numFmtId="49" fontId="2" fillId="6" borderId="22" xfId="0" applyNumberFormat="1" applyFont="1" applyFill="1" applyBorder="1" applyAlignment="1">
      <alignment horizontal="center" wrapText="1"/>
    </xf>
    <xf numFmtId="43" fontId="2" fillId="4" borderId="22" xfId="0" applyNumberFormat="1" applyFont="1" applyFill="1" applyBorder="1" applyAlignment="1">
      <alignment horizontal="center" wrapText="1"/>
    </xf>
    <xf numFmtId="0" fontId="2" fillId="4" borderId="22" xfId="0" applyFont="1" applyFill="1" applyBorder="1" applyAlignment="1">
      <alignment horizontal="center" wrapText="1"/>
    </xf>
    <xf numFmtId="10" fontId="2" fillId="4" borderId="22" xfId="0" applyNumberFormat="1" applyFont="1" applyFill="1" applyBorder="1" applyAlignment="1">
      <alignment horizontal="center" wrapText="1"/>
    </xf>
    <xf numFmtId="43" fontId="2" fillId="4" borderId="22" xfId="1" applyFont="1" applyFill="1" applyBorder="1" applyAlignment="1">
      <alignment horizontal="center" wrapText="1"/>
    </xf>
    <xf numFmtId="0" fontId="2" fillId="13" borderId="22" xfId="0" applyFont="1" applyFill="1" applyBorder="1" applyAlignment="1">
      <alignment horizontal="center" wrapText="1"/>
    </xf>
    <xf numFmtId="164" fontId="2" fillId="13" borderId="22" xfId="0" applyNumberFormat="1" applyFont="1" applyFill="1" applyBorder="1" applyAlignment="1">
      <alignment horizontal="center" wrapText="1"/>
    </xf>
    <xf numFmtId="9" fontId="2" fillId="2" borderId="22" xfId="0" applyNumberFormat="1" applyFont="1" applyFill="1" applyBorder="1" applyAlignment="1">
      <alignment horizontal="center" wrapText="1"/>
    </xf>
    <xf numFmtId="44" fontId="2" fillId="2" borderId="22" xfId="0" applyNumberFormat="1" applyFont="1" applyFill="1" applyBorder="1" applyAlignment="1">
      <alignment horizontal="center" wrapText="1"/>
    </xf>
    <xf numFmtId="44" fontId="2" fillId="14" borderId="22" xfId="0" applyNumberFormat="1" applyFont="1" applyFill="1" applyBorder="1" applyAlignment="1">
      <alignment horizontal="center" wrapText="1"/>
    </xf>
    <xf numFmtId="44" fontId="2" fillId="5" borderId="22" xfId="0" applyNumberFormat="1" applyFont="1" applyFill="1" applyBorder="1" applyAlignment="1">
      <alignment horizontal="center" wrapText="1"/>
    </xf>
    <xf numFmtId="44" fontId="2" fillId="2" borderId="22" xfId="1" applyNumberFormat="1" applyFont="1" applyFill="1" applyBorder="1" applyAlignment="1">
      <alignment horizontal="center" wrapText="1"/>
    </xf>
    <xf numFmtId="1" fontId="2" fillId="4" borderId="22" xfId="0" applyNumberFormat="1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1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 applyAlignment="1">
      <alignment vertical="top" wrapText="1"/>
    </xf>
    <xf numFmtId="0" fontId="3" fillId="0" borderId="5" xfId="0" applyFont="1" applyBorder="1"/>
    <xf numFmtId="0" fontId="3" fillId="0" borderId="6" xfId="0" applyFont="1" applyBorder="1"/>
    <xf numFmtId="0" fontId="2" fillId="0" borderId="4" xfId="0" applyFont="1" applyBorder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top" wrapText="1"/>
    </xf>
    <xf numFmtId="0" fontId="3" fillId="0" borderId="13" xfId="0" applyFont="1" applyBorder="1" applyAlignment="1">
      <alignment vertical="top"/>
    </xf>
    <xf numFmtId="0" fontId="1" fillId="4" borderId="28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33" xfId="0" applyFont="1" applyBorder="1"/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 wrapText="1"/>
    </xf>
    <xf numFmtId="0" fontId="1" fillId="4" borderId="29" xfId="0" applyFont="1" applyFill="1" applyBorder="1" applyAlignment="1">
      <alignment horizontal="center" vertical="center" wrapText="1"/>
    </xf>
    <xf numFmtId="0" fontId="3" fillId="0" borderId="24" xfId="0" applyFont="1" applyBorder="1"/>
    <xf numFmtId="0" fontId="3" fillId="0" borderId="43" xfId="0" applyFont="1" applyBorder="1"/>
    <xf numFmtId="0" fontId="3" fillId="0" borderId="41" xfId="0" applyFont="1" applyBorder="1"/>
    <xf numFmtId="0" fontId="3" fillId="0" borderId="42" xfId="0" applyFont="1" applyBorder="1"/>
    <xf numFmtId="0" fontId="12" fillId="6" borderId="15" xfId="0" applyFont="1" applyFill="1" applyBorder="1" applyAlignment="1">
      <alignment horizontal="center" vertical="center" wrapText="1"/>
    </xf>
    <xf numFmtId="0" fontId="3" fillId="0" borderId="16" xfId="0" applyFont="1" applyBorder="1"/>
    <xf numFmtId="0" fontId="3" fillId="0" borderId="20" xfId="0" applyFont="1" applyBorder="1"/>
    <xf numFmtId="0" fontId="12" fillId="6" borderId="21" xfId="0" applyFont="1" applyFill="1" applyBorder="1" applyAlignment="1">
      <alignment horizontal="center" vertical="center" wrapText="1"/>
    </xf>
    <xf numFmtId="0" fontId="3" fillId="0" borderId="17" xfId="0" applyFont="1" applyBorder="1"/>
    <xf numFmtId="0" fontId="12" fillId="7" borderId="44" xfId="0" applyFont="1" applyFill="1" applyBorder="1" applyAlignment="1">
      <alignment horizontal="center" vertical="center"/>
    </xf>
    <xf numFmtId="0" fontId="3" fillId="0" borderId="45" xfId="0" applyFont="1" applyBorder="1"/>
    <xf numFmtId="0" fontId="3" fillId="0" borderId="46" xfId="0" applyFont="1" applyBorder="1"/>
    <xf numFmtId="0" fontId="12" fillId="8" borderId="47" xfId="0" applyFont="1" applyFill="1" applyBorder="1" applyAlignment="1">
      <alignment horizontal="center" vertical="center" wrapText="1"/>
    </xf>
    <xf numFmtId="0" fontId="12" fillId="4" borderId="47" xfId="0" applyFont="1" applyFill="1" applyBorder="1" applyAlignment="1">
      <alignment horizontal="center" vertical="center" wrapText="1"/>
    </xf>
    <xf numFmtId="0" fontId="3" fillId="0" borderId="48" xfId="0" applyFont="1" applyBorder="1"/>
    <xf numFmtId="0" fontId="12" fillId="6" borderId="18" xfId="0" applyFont="1" applyFill="1" applyBorder="1" applyAlignment="1">
      <alignment vertical="top"/>
    </xf>
    <xf numFmtId="0" fontId="3" fillId="0" borderId="19" xfId="0" applyFont="1" applyBorder="1"/>
    <xf numFmtId="0" fontId="2" fillId="0" borderId="16" xfId="0" applyFont="1" applyBorder="1" applyAlignment="1">
      <alignment vertical="top" wrapText="1"/>
    </xf>
    <xf numFmtId="0" fontId="2" fillId="0" borderId="17" xfId="0" applyFont="1" applyBorder="1" applyAlignment="1">
      <alignment vertical="top" wrapText="1"/>
    </xf>
    <xf numFmtId="0" fontId="0" fillId="0" borderId="0" xfId="0"/>
    <xf numFmtId="0" fontId="12" fillId="6" borderId="15" xfId="0" applyFont="1" applyFill="1" applyBorder="1" applyAlignment="1">
      <alignment vertical="top"/>
    </xf>
    <xf numFmtId="0" fontId="5" fillId="12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CCCC"/>
    <outlinePr summaryBelow="0" summaryRight="0"/>
  </sheetPr>
  <dimension ref="A1:G1000"/>
  <sheetViews>
    <sheetView workbookViewId="0">
      <pane ySplit="5" topLeftCell="A9" activePane="bottomLeft" state="frozen"/>
      <selection pane="bottomLeft" activeCell="A7" sqref="A7:F7"/>
    </sheetView>
  </sheetViews>
  <sheetFormatPr defaultColWidth="12.5703125" defaultRowHeight="15" customHeight="1"/>
  <cols>
    <col min="1" max="2" width="31.28515625" customWidth="1"/>
    <col min="3" max="4" width="16.85546875" customWidth="1"/>
    <col min="5" max="6" width="31.28515625" customWidth="1"/>
    <col min="7" max="7" width="5.42578125" customWidth="1"/>
  </cols>
  <sheetData>
    <row r="1" spans="1:7" ht="15.75" customHeight="1">
      <c r="A1" s="71"/>
      <c r="B1" s="72"/>
      <c r="C1" s="72"/>
      <c r="D1" s="72"/>
      <c r="E1" s="72"/>
      <c r="F1" s="72"/>
      <c r="G1" s="2"/>
    </row>
    <row r="2" spans="1:7" ht="15.75" customHeight="1">
      <c r="A2" s="73" t="s">
        <v>0</v>
      </c>
      <c r="B2" s="65"/>
      <c r="C2" s="65"/>
      <c r="D2" s="65"/>
      <c r="E2" s="65"/>
      <c r="F2" s="66"/>
      <c r="G2" s="2"/>
    </row>
    <row r="3" spans="1:7" ht="85.5" customHeight="1">
      <c r="A3" s="74" t="s">
        <v>1</v>
      </c>
      <c r="B3" s="68"/>
      <c r="C3" s="75" t="s">
        <v>2</v>
      </c>
      <c r="D3" s="68"/>
      <c r="E3" s="68"/>
      <c r="F3" s="3" t="s">
        <v>3</v>
      </c>
      <c r="G3" s="2"/>
    </row>
    <row r="4" spans="1:7" ht="12" customHeight="1">
      <c r="A4" s="1"/>
      <c r="B4" s="1"/>
      <c r="C4" s="2"/>
      <c r="D4" s="1"/>
      <c r="E4" s="1"/>
      <c r="F4" s="2"/>
      <c r="G4" s="2"/>
    </row>
    <row r="5" spans="1:7" ht="51.75" customHeight="1">
      <c r="A5" s="76" t="s">
        <v>4</v>
      </c>
      <c r="B5" s="72"/>
      <c r="C5" s="72"/>
      <c r="D5" s="72"/>
      <c r="E5" s="72"/>
      <c r="F5" s="72"/>
      <c r="G5" s="2"/>
    </row>
    <row r="6" spans="1:7" ht="15.75" customHeight="1"/>
    <row r="7" spans="1:7" ht="15.75" customHeight="1">
      <c r="A7" s="61" t="s">
        <v>122</v>
      </c>
      <c r="B7" s="62"/>
      <c r="C7" s="62"/>
      <c r="D7" s="62"/>
      <c r="E7" s="62"/>
      <c r="F7" s="63"/>
    </row>
    <row r="8" spans="1:7" ht="10.5" customHeight="1"/>
    <row r="9" spans="1:7" ht="15.75" customHeight="1">
      <c r="A9" s="64" t="s">
        <v>5</v>
      </c>
      <c r="B9" s="65"/>
      <c r="C9" s="66"/>
      <c r="D9" s="64" t="s">
        <v>6</v>
      </c>
      <c r="E9" s="65"/>
      <c r="F9" s="66"/>
    </row>
    <row r="10" spans="1:7" ht="100.5" customHeight="1">
      <c r="A10" s="67" t="s">
        <v>119</v>
      </c>
      <c r="B10" s="80"/>
      <c r="C10" s="81"/>
      <c r="D10" s="67" t="s">
        <v>120</v>
      </c>
      <c r="E10" s="68"/>
      <c r="F10" s="69"/>
    </row>
    <row r="11" spans="1:7" ht="15.75" customHeight="1">
      <c r="A11" s="64" t="s">
        <v>7</v>
      </c>
      <c r="B11" s="65"/>
      <c r="C11" s="66"/>
      <c r="D11" s="64" t="s">
        <v>8</v>
      </c>
      <c r="E11" s="65"/>
      <c r="F11" s="66"/>
    </row>
    <row r="12" spans="1:7" ht="126" customHeight="1">
      <c r="A12" s="70" t="s">
        <v>123</v>
      </c>
      <c r="B12" s="68"/>
      <c r="C12" s="69"/>
      <c r="D12" s="70" t="s">
        <v>9</v>
      </c>
      <c r="E12" s="68"/>
      <c r="F12" s="69"/>
    </row>
    <row r="13" spans="1:7" ht="15.75" customHeight="1"/>
    <row r="14" spans="1:7" ht="15.75" customHeight="1">
      <c r="A14" s="61" t="s">
        <v>10</v>
      </c>
      <c r="B14" s="62"/>
      <c r="C14" s="62"/>
      <c r="D14" s="62"/>
      <c r="E14" s="62"/>
      <c r="F14" s="63"/>
      <c r="G14" s="2"/>
    </row>
    <row r="15" spans="1:7" ht="6" customHeight="1">
      <c r="A15" s="2"/>
      <c r="B15" s="2"/>
      <c r="C15" s="2"/>
      <c r="D15" s="2"/>
      <c r="E15" s="2"/>
      <c r="F15" s="2"/>
      <c r="G15" s="2"/>
    </row>
    <row r="16" spans="1:7" ht="31.5" customHeight="1">
      <c r="A16" s="4" t="s">
        <v>11</v>
      </c>
      <c r="B16" s="4" t="s">
        <v>12</v>
      </c>
      <c r="C16" s="82" t="s">
        <v>13</v>
      </c>
      <c r="D16" s="66"/>
      <c r="E16" s="4" t="s">
        <v>14</v>
      </c>
      <c r="F16" s="4" t="s">
        <v>15</v>
      </c>
      <c r="G16" s="2"/>
    </row>
    <row r="17" spans="1:7" ht="126.75" customHeight="1">
      <c r="A17" s="12" t="s">
        <v>124</v>
      </c>
      <c r="B17" s="12" t="s">
        <v>16</v>
      </c>
      <c r="C17" s="83" t="s">
        <v>121</v>
      </c>
      <c r="D17" s="84"/>
      <c r="E17" s="12" t="s">
        <v>67</v>
      </c>
      <c r="F17" s="12" t="s">
        <v>68</v>
      </c>
      <c r="G17" s="2"/>
    </row>
    <row r="18" spans="1:7" ht="30.75" customHeight="1">
      <c r="A18" s="4" t="s">
        <v>17</v>
      </c>
      <c r="B18" s="5" t="s">
        <v>18</v>
      </c>
      <c r="C18" s="77" t="s">
        <v>19</v>
      </c>
      <c r="D18" s="66"/>
      <c r="E18" s="4" t="s">
        <v>20</v>
      </c>
      <c r="F18" s="5" t="s">
        <v>21</v>
      </c>
      <c r="G18" s="2"/>
    </row>
    <row r="19" spans="1:7" ht="129" customHeight="1" thickBot="1">
      <c r="A19" s="12" t="s">
        <v>127</v>
      </c>
      <c r="B19" s="12" t="s">
        <v>84</v>
      </c>
      <c r="C19" s="67" t="s">
        <v>125</v>
      </c>
      <c r="D19" s="79"/>
      <c r="E19" s="12" t="s">
        <v>110</v>
      </c>
      <c r="F19" s="12" t="s">
        <v>126</v>
      </c>
      <c r="G19" s="2"/>
    </row>
    <row r="20" spans="1:7" ht="15.75" customHeight="1">
      <c r="A20" s="77" t="s">
        <v>22</v>
      </c>
      <c r="B20" s="65"/>
      <c r="C20" s="66"/>
      <c r="D20" s="77" t="s">
        <v>23</v>
      </c>
      <c r="E20" s="65"/>
      <c r="F20" s="66"/>
      <c r="G20" s="2"/>
    </row>
    <row r="21" spans="1:7" ht="143.25" customHeight="1">
      <c r="A21" s="67" t="s">
        <v>128</v>
      </c>
      <c r="B21" s="78"/>
      <c r="C21" s="79"/>
      <c r="D21" s="70" t="s">
        <v>69</v>
      </c>
      <c r="E21" s="78"/>
      <c r="F21" s="79"/>
      <c r="G21" s="2"/>
    </row>
    <row r="22" spans="1:7" ht="15.75" customHeight="1">
      <c r="A22" s="2"/>
      <c r="B22" s="2"/>
      <c r="C22" s="2"/>
      <c r="D22" s="2"/>
      <c r="E22" s="2"/>
      <c r="F22" s="2"/>
      <c r="G22" s="2"/>
    </row>
    <row r="23" spans="1:7" ht="15.75" customHeight="1"/>
    <row r="24" spans="1:7" ht="15.75" customHeight="1"/>
    <row r="25" spans="1:7" ht="15.75" customHeight="1"/>
    <row r="26" spans="1:7" ht="15.75" customHeight="1"/>
    <row r="27" spans="1:7" ht="15.75" customHeight="1"/>
    <row r="28" spans="1:7" ht="15.75" customHeight="1"/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20:C20"/>
    <mergeCell ref="D20:F20"/>
    <mergeCell ref="A21:C21"/>
    <mergeCell ref="D21:F21"/>
    <mergeCell ref="A9:C9"/>
    <mergeCell ref="A10:C10"/>
    <mergeCell ref="A11:C11"/>
    <mergeCell ref="A12:C12"/>
    <mergeCell ref="A14:F14"/>
    <mergeCell ref="C16:D16"/>
    <mergeCell ref="C17:D17"/>
    <mergeCell ref="C18:D18"/>
    <mergeCell ref="C19:D19"/>
    <mergeCell ref="A1:F1"/>
    <mergeCell ref="A2:F2"/>
    <mergeCell ref="A3:B3"/>
    <mergeCell ref="C3:E3"/>
    <mergeCell ref="A5:F5"/>
    <mergeCell ref="A7:F7"/>
    <mergeCell ref="D9:F9"/>
    <mergeCell ref="D10:F10"/>
    <mergeCell ref="D11:F11"/>
    <mergeCell ref="D12:F1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7"/>
  <sheetViews>
    <sheetView workbookViewId="0">
      <selection activeCell="C15" sqref="C15"/>
    </sheetView>
  </sheetViews>
  <sheetFormatPr defaultColWidth="12.5703125" defaultRowHeight="15" customHeight="1"/>
  <cols>
    <col min="1" max="1" width="26" customWidth="1"/>
    <col min="2" max="2" width="55.7109375" customWidth="1"/>
    <col min="3" max="4" width="58.5703125" customWidth="1"/>
    <col min="5" max="5" width="5.42578125" customWidth="1"/>
    <col min="6" max="6" width="12.5703125" customWidth="1"/>
  </cols>
  <sheetData>
    <row r="1" spans="1:5" ht="15.75" customHeight="1">
      <c r="A1" s="88" t="s">
        <v>24</v>
      </c>
      <c r="B1" s="72"/>
      <c r="C1" s="72"/>
      <c r="D1" s="72"/>
      <c r="E1" s="2"/>
    </row>
    <row r="2" spans="1:5" ht="15.75" customHeight="1">
      <c r="A2" s="88" t="s">
        <v>25</v>
      </c>
      <c r="B2" s="72"/>
      <c r="C2" s="72"/>
      <c r="D2" s="72"/>
      <c r="E2" s="2"/>
    </row>
    <row r="3" spans="1:5" ht="15.75" customHeight="1">
      <c r="A3" s="89" t="s">
        <v>26</v>
      </c>
      <c r="B3" s="72"/>
      <c r="C3" s="72"/>
      <c r="D3" s="72"/>
      <c r="E3" s="2"/>
    </row>
    <row r="4" spans="1:5" ht="16.5" customHeight="1" thickBot="1">
      <c r="A4" s="2"/>
      <c r="B4" s="2"/>
      <c r="C4" s="2"/>
      <c r="D4" s="2"/>
      <c r="E4" s="2"/>
    </row>
    <row r="5" spans="1:5" ht="33" customHeight="1">
      <c r="A5" s="31" t="s">
        <v>27</v>
      </c>
      <c r="B5" s="32" t="s">
        <v>28</v>
      </c>
      <c r="C5" s="32" t="s">
        <v>29</v>
      </c>
      <c r="D5" s="33" t="s">
        <v>30</v>
      </c>
      <c r="E5" s="6"/>
    </row>
    <row r="6" spans="1:5" ht="27.75" customHeight="1">
      <c r="A6" s="90" t="s">
        <v>31</v>
      </c>
      <c r="B6" s="91"/>
      <c r="C6" s="91"/>
      <c r="D6" s="92"/>
      <c r="E6" s="2"/>
    </row>
    <row r="7" spans="1:5" ht="47.25" customHeight="1">
      <c r="A7" s="18" t="s">
        <v>83</v>
      </c>
      <c r="B7" s="29" t="s">
        <v>84</v>
      </c>
      <c r="C7" s="29" t="s">
        <v>129</v>
      </c>
      <c r="D7" s="40" t="s">
        <v>114</v>
      </c>
      <c r="E7" s="2"/>
    </row>
    <row r="8" spans="1:5" ht="36.75" customHeight="1">
      <c r="A8" s="85" t="s">
        <v>32</v>
      </c>
      <c r="B8" s="93"/>
      <c r="C8" s="93"/>
      <c r="D8" s="94"/>
      <c r="E8" s="2"/>
    </row>
    <row r="9" spans="1:5" ht="21.75" customHeight="1">
      <c r="A9" s="20" t="s">
        <v>73</v>
      </c>
      <c r="B9" s="14" t="s">
        <v>55</v>
      </c>
      <c r="C9" s="13" t="s">
        <v>72</v>
      </c>
      <c r="D9" s="19" t="s">
        <v>89</v>
      </c>
      <c r="E9" s="2"/>
    </row>
    <row r="10" spans="1:5" ht="36.75" customHeight="1">
      <c r="A10" s="20" t="s">
        <v>78</v>
      </c>
      <c r="B10" s="14" t="s">
        <v>56</v>
      </c>
      <c r="C10" s="13" t="s">
        <v>79</v>
      </c>
      <c r="D10" s="19" t="s">
        <v>89</v>
      </c>
      <c r="E10" s="2"/>
    </row>
    <row r="11" spans="1:5" ht="36.75" customHeight="1">
      <c r="A11" s="20" t="s">
        <v>85</v>
      </c>
      <c r="B11" s="14" t="s">
        <v>86</v>
      </c>
      <c r="C11" s="13" t="s">
        <v>87</v>
      </c>
      <c r="D11" s="19" t="s">
        <v>82</v>
      </c>
      <c r="E11" s="2"/>
    </row>
    <row r="12" spans="1:5" ht="36.75" customHeight="1">
      <c r="A12" s="18" t="s">
        <v>80</v>
      </c>
      <c r="B12" s="14" t="s">
        <v>80</v>
      </c>
      <c r="C12" s="13" t="s">
        <v>81</v>
      </c>
      <c r="D12" s="19" t="s">
        <v>82</v>
      </c>
      <c r="E12" s="2"/>
    </row>
    <row r="13" spans="1:5" ht="36.75" customHeight="1">
      <c r="A13" s="20" t="s">
        <v>74</v>
      </c>
      <c r="B13" s="14" t="s">
        <v>70</v>
      </c>
      <c r="C13" s="13" t="s">
        <v>76</v>
      </c>
      <c r="D13" s="19" t="s">
        <v>89</v>
      </c>
      <c r="E13" s="2"/>
    </row>
    <row r="14" spans="1:5" ht="36.75" customHeight="1">
      <c r="A14" s="21" t="s">
        <v>75</v>
      </c>
      <c r="B14" s="17" t="s">
        <v>71</v>
      </c>
      <c r="C14" s="13" t="s">
        <v>77</v>
      </c>
      <c r="D14" s="19" t="s">
        <v>88</v>
      </c>
      <c r="E14" s="2"/>
    </row>
    <row r="15" spans="1:5" ht="36.75" customHeight="1">
      <c r="A15" s="20" t="s">
        <v>93</v>
      </c>
      <c r="B15" s="16" t="s">
        <v>92</v>
      </c>
      <c r="C15" s="14" t="s">
        <v>94</v>
      </c>
      <c r="D15" s="19" t="s">
        <v>88</v>
      </c>
      <c r="E15" s="2"/>
    </row>
    <row r="16" spans="1:5" ht="36.75" customHeight="1">
      <c r="A16" s="18" t="s">
        <v>105</v>
      </c>
      <c r="B16" s="17" t="s">
        <v>90</v>
      </c>
      <c r="C16" s="23" t="s">
        <v>106</v>
      </c>
      <c r="D16" s="24" t="s">
        <v>109</v>
      </c>
      <c r="E16" s="2"/>
    </row>
    <row r="17" spans="1:5" ht="36.75" customHeight="1">
      <c r="A17" s="18" t="s">
        <v>107</v>
      </c>
      <c r="B17" s="17" t="s">
        <v>108</v>
      </c>
      <c r="C17" s="23" t="s">
        <v>91</v>
      </c>
      <c r="D17" s="24" t="s">
        <v>109</v>
      </c>
      <c r="E17" s="2"/>
    </row>
    <row r="18" spans="1:5" ht="36.75" customHeight="1">
      <c r="A18" s="27" t="s">
        <v>98</v>
      </c>
      <c r="B18" s="25" t="s">
        <v>99</v>
      </c>
      <c r="C18" s="16" t="s">
        <v>100</v>
      </c>
      <c r="D18" s="22" t="s">
        <v>97</v>
      </c>
      <c r="E18" s="2"/>
    </row>
    <row r="19" spans="1:5" ht="36.75" customHeight="1">
      <c r="A19" s="27" t="s">
        <v>102</v>
      </c>
      <c r="B19" s="16" t="s">
        <v>101</v>
      </c>
      <c r="C19" s="16" t="s">
        <v>95</v>
      </c>
      <c r="D19" s="22" t="s">
        <v>97</v>
      </c>
      <c r="E19" s="2"/>
    </row>
    <row r="20" spans="1:5" ht="36.75" customHeight="1">
      <c r="A20" s="28" t="s">
        <v>103</v>
      </c>
      <c r="B20" s="16" t="s">
        <v>104</v>
      </c>
      <c r="C20" s="16" t="s">
        <v>96</v>
      </c>
      <c r="D20" s="22" t="s">
        <v>97</v>
      </c>
      <c r="E20" s="2"/>
    </row>
    <row r="21" spans="1:5" ht="24.75" customHeight="1">
      <c r="A21" s="85" t="s">
        <v>33</v>
      </c>
      <c r="B21" s="86"/>
      <c r="C21" s="86"/>
      <c r="D21" s="87"/>
      <c r="E21" s="2"/>
    </row>
    <row r="22" spans="1:5" ht="36.75" customHeight="1">
      <c r="A22" s="20" t="s">
        <v>111</v>
      </c>
      <c r="B22" s="26" t="s">
        <v>111</v>
      </c>
      <c r="C22" s="15" t="s">
        <v>112</v>
      </c>
      <c r="D22" s="30" t="s">
        <v>113</v>
      </c>
      <c r="E22" s="2"/>
    </row>
    <row r="23" spans="1:5" ht="36.75" customHeight="1">
      <c r="A23" s="36" t="s">
        <v>115</v>
      </c>
      <c r="B23" s="35" t="s">
        <v>115</v>
      </c>
      <c r="C23" s="35" t="s">
        <v>115</v>
      </c>
      <c r="D23" s="37" t="s">
        <v>117</v>
      </c>
      <c r="E23" s="2"/>
    </row>
    <row r="24" spans="1:5" ht="36.75" customHeight="1" thickBot="1">
      <c r="A24" s="34" t="s">
        <v>116</v>
      </c>
      <c r="B24" s="38" t="s">
        <v>116</v>
      </c>
      <c r="C24" s="38" t="s">
        <v>116</v>
      </c>
      <c r="D24" s="39" t="s">
        <v>118</v>
      </c>
      <c r="E24" s="2"/>
    </row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6">
    <mergeCell ref="A21:D21"/>
    <mergeCell ref="A1:D1"/>
    <mergeCell ref="A2:D2"/>
    <mergeCell ref="A3:D3"/>
    <mergeCell ref="A6:D6"/>
    <mergeCell ref="A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3"/>
  <sheetViews>
    <sheetView workbookViewId="0">
      <selection activeCell="C14" sqref="C14"/>
    </sheetView>
  </sheetViews>
  <sheetFormatPr defaultColWidth="12.5703125" defaultRowHeight="15.75" customHeight="1"/>
  <cols>
    <col min="1" max="14" width="19.140625" style="42" customWidth="1"/>
    <col min="15" max="15" width="5.42578125" style="42" customWidth="1"/>
    <col min="16" max="16384" width="12.5703125" style="42"/>
  </cols>
  <sheetData>
    <row r="1" spans="1:15">
      <c r="A1" s="88" t="s">
        <v>24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2"/>
    </row>
    <row r="2" spans="1:15">
      <c r="A2" s="88" t="s">
        <v>34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2"/>
    </row>
    <row r="3" spans="1:15" ht="49.5" customHeight="1">
      <c r="A3" s="89" t="s">
        <v>35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2"/>
    </row>
    <row r="4" spans="1:15" ht="16.5" customHeight="1" thickBo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87" customHeight="1" thickTop="1" thickBot="1">
      <c r="A5" s="111" t="s">
        <v>36</v>
      </c>
      <c r="B5" s="96"/>
      <c r="C5" s="108" t="s">
        <v>145</v>
      </c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9"/>
      <c r="O5" s="2"/>
    </row>
    <row r="6" spans="1:15" ht="88.5" customHeight="1" thickTop="1" thickBot="1">
      <c r="A6" s="106" t="s">
        <v>37</v>
      </c>
      <c r="B6" s="107"/>
      <c r="C6" s="108" t="s">
        <v>147</v>
      </c>
      <c r="D6" s="108"/>
      <c r="E6" s="108"/>
      <c r="F6" s="108"/>
      <c r="G6" s="108"/>
      <c r="H6" s="108"/>
      <c r="I6" s="108"/>
      <c r="J6" s="108"/>
      <c r="K6" s="108"/>
      <c r="L6" s="108"/>
      <c r="M6" s="108"/>
      <c r="N6" s="109"/>
      <c r="O6" s="2"/>
    </row>
    <row r="7" spans="1:15" ht="16.5" customHeight="1" thickTop="1" thickBot="1">
      <c r="A7" s="43"/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2"/>
    </row>
    <row r="8" spans="1:15" ht="27.75" customHeight="1" thickTop="1" thickBot="1">
      <c r="A8" s="95" t="s">
        <v>38</v>
      </c>
      <c r="B8" s="96"/>
      <c r="C8" s="97"/>
      <c r="D8" s="98" t="s">
        <v>39</v>
      </c>
      <c r="E8" s="96"/>
      <c r="F8" s="96"/>
      <c r="G8" s="96"/>
      <c r="H8" s="96"/>
      <c r="I8" s="96"/>
      <c r="J8" s="96"/>
      <c r="K8" s="96"/>
      <c r="L8" s="96"/>
      <c r="M8" s="96"/>
      <c r="N8" s="99"/>
      <c r="O8" s="2"/>
    </row>
    <row r="9" spans="1:15" ht="31.5" customHeight="1" thickTop="1">
      <c r="A9" s="100" t="s">
        <v>40</v>
      </c>
      <c r="B9" s="101"/>
      <c r="C9" s="102"/>
      <c r="D9" s="103" t="s">
        <v>41</v>
      </c>
      <c r="E9" s="101"/>
      <c r="F9" s="101"/>
      <c r="G9" s="101"/>
      <c r="H9" s="102"/>
      <c r="I9" s="104" t="s">
        <v>42</v>
      </c>
      <c r="J9" s="101"/>
      <c r="K9" s="101"/>
      <c r="L9" s="101"/>
      <c r="M9" s="101"/>
      <c r="N9" s="105"/>
      <c r="O9" s="2"/>
    </row>
    <row r="10" spans="1:15" ht="39" customHeight="1">
      <c r="A10" s="45" t="s">
        <v>86</v>
      </c>
      <c r="B10" s="45" t="s">
        <v>130</v>
      </c>
      <c r="C10" s="45" t="s">
        <v>131</v>
      </c>
      <c r="D10" s="45" t="s">
        <v>132</v>
      </c>
      <c r="E10" s="45" t="s">
        <v>133</v>
      </c>
      <c r="F10" s="45" t="s">
        <v>134</v>
      </c>
      <c r="G10" s="45" t="s">
        <v>135</v>
      </c>
      <c r="H10" s="45" t="s">
        <v>136</v>
      </c>
      <c r="I10" s="45" t="s">
        <v>137</v>
      </c>
      <c r="J10" s="45" t="s">
        <v>111</v>
      </c>
      <c r="K10" s="45" t="s">
        <v>138</v>
      </c>
      <c r="L10" s="45" t="s">
        <v>139</v>
      </c>
      <c r="M10" s="45" t="s">
        <v>55</v>
      </c>
      <c r="N10" s="45" t="s">
        <v>56</v>
      </c>
      <c r="O10" s="2"/>
    </row>
    <row r="11" spans="1:15" ht="54.75" customHeight="1">
      <c r="A11" s="44" t="s">
        <v>59</v>
      </c>
      <c r="B11" s="44" t="s">
        <v>140</v>
      </c>
      <c r="C11" s="44" t="s">
        <v>141</v>
      </c>
      <c r="D11" s="44" t="s">
        <v>142</v>
      </c>
      <c r="E11" s="44" t="s">
        <v>60</v>
      </c>
      <c r="F11" s="44" t="s">
        <v>143</v>
      </c>
      <c r="G11" s="44" t="s">
        <v>146</v>
      </c>
      <c r="H11" s="44" t="s">
        <v>62</v>
      </c>
      <c r="I11" s="44" t="s">
        <v>51</v>
      </c>
      <c r="J11" s="44" t="s">
        <v>52</v>
      </c>
      <c r="K11" s="44" t="s">
        <v>53</v>
      </c>
      <c r="L11" s="44" t="s">
        <v>54</v>
      </c>
      <c r="M11" s="44" t="s">
        <v>55</v>
      </c>
      <c r="N11" s="44" t="s">
        <v>144</v>
      </c>
      <c r="O11" s="2"/>
    </row>
    <row r="12" spans="1:15" ht="39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39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</sheetData>
  <mergeCells count="12">
    <mergeCell ref="A6:B6"/>
    <mergeCell ref="C6:N6"/>
    <mergeCell ref="A1:N1"/>
    <mergeCell ref="A2:N2"/>
    <mergeCell ref="A3:N3"/>
    <mergeCell ref="A5:B5"/>
    <mergeCell ref="C5:N5"/>
    <mergeCell ref="A8:C8"/>
    <mergeCell ref="D8:N8"/>
    <mergeCell ref="A9:C9"/>
    <mergeCell ref="D9:H9"/>
    <mergeCell ref="I9:N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8"/>
  <sheetViews>
    <sheetView tabSelected="1" workbookViewId="0">
      <pane xSplit="1" topLeftCell="B1" activePane="topRight" state="frozen"/>
      <selection pane="topRight" activeCell="D24" sqref="D24"/>
    </sheetView>
  </sheetViews>
  <sheetFormatPr defaultColWidth="12.5703125" defaultRowHeight="15.75" customHeight="1"/>
  <cols>
    <col min="1" max="1" width="27.7109375" style="42" customWidth="1"/>
    <col min="2" max="19" width="18.85546875" style="42" customWidth="1"/>
    <col min="20" max="20" width="24.42578125" style="42" customWidth="1"/>
    <col min="21" max="21" width="15.5703125" style="42" customWidth="1"/>
    <col min="22" max="16384" width="12.5703125" style="42"/>
  </cols>
  <sheetData>
    <row r="1" spans="1:21">
      <c r="A1" s="41" t="s">
        <v>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6"/>
      <c r="U1" s="46"/>
    </row>
    <row r="2" spans="1:21">
      <c r="A2" s="41" t="s">
        <v>43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6"/>
      <c r="U2" s="46"/>
    </row>
    <row r="3" spans="1:21" ht="24.75" customHeight="1">
      <c r="A3" s="7" t="s">
        <v>44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6" spans="1:21" ht="28.5" customHeight="1">
      <c r="A6" s="113" t="s">
        <v>45</v>
      </c>
      <c r="B6" s="114" t="s">
        <v>46</v>
      </c>
      <c r="C6" s="72"/>
      <c r="D6" s="72"/>
      <c r="E6" s="72"/>
      <c r="F6" s="72"/>
      <c r="G6" s="72"/>
      <c r="H6" s="72"/>
      <c r="I6" s="72"/>
      <c r="J6" s="72"/>
      <c r="K6" s="115" t="s">
        <v>47</v>
      </c>
      <c r="L6" s="72"/>
      <c r="M6" s="72"/>
      <c r="N6" s="116" t="s">
        <v>41</v>
      </c>
      <c r="O6" s="72"/>
      <c r="P6" s="72"/>
      <c r="Q6" s="72"/>
      <c r="R6" s="117" t="s">
        <v>48</v>
      </c>
      <c r="S6" s="72"/>
      <c r="T6" s="112" t="s">
        <v>49</v>
      </c>
      <c r="U6" s="72"/>
    </row>
    <row r="7" spans="1:21" ht="54.75" customHeight="1">
      <c r="A7" s="72"/>
      <c r="B7" s="8" t="s">
        <v>50</v>
      </c>
      <c r="C7" s="8" t="s">
        <v>51</v>
      </c>
      <c r="D7" s="8" t="s">
        <v>52</v>
      </c>
      <c r="E7" s="8" t="s">
        <v>53</v>
      </c>
      <c r="F7" s="8" t="s">
        <v>54</v>
      </c>
      <c r="G7" s="8" t="s">
        <v>55</v>
      </c>
      <c r="H7" s="8" t="s">
        <v>56</v>
      </c>
      <c r="I7" s="8" t="s">
        <v>57</v>
      </c>
      <c r="J7" s="8" t="s">
        <v>58</v>
      </c>
      <c r="K7" s="9" t="s">
        <v>59</v>
      </c>
      <c r="L7" s="9" t="s">
        <v>60</v>
      </c>
      <c r="M7" s="9" t="s">
        <v>61</v>
      </c>
      <c r="N7" s="47" t="s">
        <v>142</v>
      </c>
      <c r="O7" s="47" t="s">
        <v>149</v>
      </c>
      <c r="P7" s="47" t="s">
        <v>148</v>
      </c>
      <c r="Q7" s="47" t="s">
        <v>62</v>
      </c>
      <c r="R7" s="10" t="s">
        <v>63</v>
      </c>
      <c r="S7" s="10" t="s">
        <v>64</v>
      </c>
      <c r="T7" s="11" t="s">
        <v>63</v>
      </c>
      <c r="U7" s="11" t="s">
        <v>64</v>
      </c>
    </row>
    <row r="8" spans="1:21" ht="43.5" customHeight="1">
      <c r="A8" s="48" t="s">
        <v>150</v>
      </c>
      <c r="B8" s="49">
        <v>300000</v>
      </c>
      <c r="C8" s="50">
        <v>50</v>
      </c>
      <c r="D8" s="49">
        <f>B8/C8</f>
        <v>6000</v>
      </c>
      <c r="E8" s="51">
        <v>0.1</v>
      </c>
      <c r="F8" s="49">
        <f>D8*E8</f>
        <v>600</v>
      </c>
      <c r="G8" s="60">
        <f>B8/F8</f>
        <v>500</v>
      </c>
      <c r="H8" s="52">
        <v>1</v>
      </c>
      <c r="I8" s="50">
        <f>H8*F8</f>
        <v>600</v>
      </c>
      <c r="J8" s="50">
        <v>5</v>
      </c>
      <c r="K8" s="53">
        <v>1000</v>
      </c>
      <c r="L8" s="53">
        <v>50</v>
      </c>
      <c r="M8" s="54">
        <f>(K8+L8)*I8</f>
        <v>630000</v>
      </c>
      <c r="N8" s="55">
        <v>0.4</v>
      </c>
      <c r="O8" s="59">
        <f>1000*20</f>
        <v>20000</v>
      </c>
      <c r="P8" s="59">
        <f>1200*15+0.05*M8/2</f>
        <v>33750</v>
      </c>
      <c r="Q8" s="56">
        <f>N8*K8+P8/I8+O8/I8</f>
        <v>489.58333333333331</v>
      </c>
      <c r="R8" s="57">
        <f>K8+L8-Q8</f>
        <v>560.41666666666674</v>
      </c>
      <c r="S8" s="57">
        <f>R8*I8</f>
        <v>336250.00000000006</v>
      </c>
      <c r="T8" s="58">
        <f>R8-G8-(H8-1)*J8</f>
        <v>60.416666666666742</v>
      </c>
      <c r="U8" s="58">
        <f>T8*I8</f>
        <v>36250.000000000044</v>
      </c>
    </row>
  </sheetData>
  <mergeCells count="6">
    <mergeCell ref="T6:U6"/>
    <mergeCell ref="A6:A7"/>
    <mergeCell ref="B6:J6"/>
    <mergeCell ref="K6:M6"/>
    <mergeCell ref="N6:Q6"/>
    <mergeCell ref="R6:S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24"/>
  <sheetViews>
    <sheetView workbookViewId="0">
      <pane xSplit="1" topLeftCell="B1" activePane="topRight" state="frozen"/>
      <selection pane="topRight" activeCell="C2" sqref="C2"/>
    </sheetView>
  </sheetViews>
  <sheetFormatPr defaultColWidth="12.5703125" defaultRowHeight="15.75" customHeight="1"/>
  <cols>
    <col min="1" max="1" width="27.7109375" style="42" customWidth="1"/>
    <col min="2" max="21" width="15.28515625" style="42" customWidth="1"/>
    <col min="22" max="22" width="5.42578125" style="42" customWidth="1"/>
    <col min="23" max="16384" width="12.5703125" style="42"/>
  </cols>
  <sheetData>
    <row r="1" spans="1:22">
      <c r="A1" s="41" t="s">
        <v>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2"/>
    </row>
    <row r="2" spans="1:22">
      <c r="A2" s="41" t="s">
        <v>65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2"/>
    </row>
    <row r="3" spans="1:22" ht="15">
      <c r="A3" s="7" t="s">
        <v>66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2"/>
    </row>
    <row r="4" spans="1:22" ht="16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6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6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6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6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6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6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6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6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6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6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6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6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6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6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6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6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6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6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6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6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Обязательно для заполнения</vt:lpstr>
      <vt:lpstr>Урок 1</vt:lpstr>
      <vt:lpstr>Урок 2</vt:lpstr>
      <vt:lpstr>Урок 4</vt:lpstr>
      <vt:lpstr>Урок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Екатерина Бобылева</dc:creator>
  <cp:lastModifiedBy>Бобылева Екатерина Александровна</cp:lastModifiedBy>
  <dcterms:created xsi:type="dcterms:W3CDTF">2023-10-28T19:22:00Z</dcterms:created>
  <dcterms:modified xsi:type="dcterms:W3CDTF">2023-11-22T06:13:07Z</dcterms:modified>
</cp:coreProperties>
</file>